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-15" windowWidth="28830" windowHeight="6525"/>
  </bookViews>
  <sheets>
    <sheet name="在宅(医科)" sheetId="39" r:id="rId1"/>
    <sheet name="地区別_在宅(医科)" sheetId="50" r:id="rId2"/>
    <sheet name="地区別_在宅患者割合(医科)グラフ" sheetId="76" r:id="rId3"/>
    <sheet name="地区別_在宅患者割合(医科)MAP" sheetId="89" r:id="rId4"/>
    <sheet name="地区別_訪問診療患者割合(医科)グラフ" sheetId="77" r:id="rId5"/>
    <sheet name="市区町村別_在宅(医科)" sheetId="25" r:id="rId6"/>
    <sheet name="市区町村別_在宅患者割合(医科)グラフ" sheetId="35" r:id="rId7"/>
    <sheet name="市区町村別_在宅患者割合(医科)MAP" sheetId="91" r:id="rId8"/>
    <sheet name="市区町村別_訪問診療患者割合(医科)グラフ" sheetId="75" r:id="rId9"/>
    <sheet name="在宅(歯科)" sheetId="38" r:id="rId10"/>
    <sheet name="地区別_在宅(歯科)" sheetId="51" r:id="rId11"/>
    <sheet name="地区別_在宅患者割合(歯科)グラフ" sheetId="78" r:id="rId12"/>
    <sheet name="地区別_在宅患者割合(歯科)MAP" sheetId="92" r:id="rId13"/>
    <sheet name="地区別_訪問診療患者割合(歯科)グラフ" sheetId="79" r:id="rId14"/>
    <sheet name="市区町村別_在宅(歯科)" sheetId="41" r:id="rId15"/>
    <sheet name="市区町村別_在宅患者割合(歯科)グラフ" sheetId="80" r:id="rId16"/>
    <sheet name="市区町村別_在宅患者割合(歯科)MAP" sheetId="93" r:id="rId17"/>
    <sheet name="市区町村別_訪問診療患者割合(歯科)グラフ" sheetId="81" r:id="rId18"/>
    <sheet name="在宅患者の疾病傾向" sheetId="65" r:id="rId19"/>
    <sheet name="地区別_在宅患者の疾病傾向(医療費)" sheetId="49" r:id="rId20"/>
    <sheet name="市区町村別_在宅患者の疾病傾向(医療費)" sheetId="47" r:id="rId21"/>
    <sheet name="地区別_在宅患者の疾病傾向(患者数)" sheetId="71" r:id="rId22"/>
    <sheet name="市区町村別_在宅患者の疾病傾向(患者数)" sheetId="73" r:id="rId23"/>
    <sheet name="地区別_在宅患者の疾病傾向(一人当たり医療費)" sheetId="72" r:id="rId24"/>
    <sheet name="市区町村別_在宅患者の疾病傾向(一人当たり医療費)" sheetId="74" r:id="rId25"/>
    <sheet name="地区別_医療機関数" sheetId="53" r:id="rId26"/>
    <sheet name="市区町村別_医療機関数" sheetId="48" r:id="rId27"/>
    <sheet name="介護の要因疾病" sheetId="69" r:id="rId28"/>
    <sheet name="地区別_介護の要因疾病" sheetId="54" r:id="rId29"/>
    <sheet name="地区別_介護の要因疾病患者割合グラフ" sheetId="83" r:id="rId30"/>
    <sheet name="地区別_介護の要因疾病患者割合MAP" sheetId="94" r:id="rId31"/>
    <sheet name="市区町村別_介護の要因疾病" sheetId="82" r:id="rId32"/>
    <sheet name="市区町村別_介護の要因疾病患者割合グラフ" sheetId="84" r:id="rId33"/>
    <sheet name="市区町村別_介護の要因疾病患者割合MAP" sheetId="95" r:id="rId34"/>
  </sheets>
  <definedNames>
    <definedName name="_xlnm._FilterDatabase" localSheetId="0" hidden="1">'在宅(医科)'!#REF!</definedName>
    <definedName name="_xlnm._FilterDatabase" localSheetId="9" hidden="1">'在宅(歯科)'!#REF!</definedName>
    <definedName name="_xlnm._FilterDatabase" localSheetId="33" hidden="1">市区町村別_介護の要因疾病患者割合MAP!$A$6:$R$6</definedName>
    <definedName name="_xlnm._FilterDatabase" localSheetId="20" hidden="1">'市区町村別_在宅患者の疾病傾向(医療費)'!$A$3:$K$453</definedName>
    <definedName name="_xlnm._FilterDatabase" localSheetId="24" hidden="1">'市区町村別_在宅患者の疾病傾向(一人当たり医療費)'!$A$3:$K$453</definedName>
    <definedName name="_xlnm._FilterDatabase" localSheetId="22" hidden="1">'市区町村別_在宅患者の疾病傾向(患者数)'!$A$3:$K$453</definedName>
    <definedName name="_xlnm._FilterDatabase" localSheetId="7" hidden="1">'市区町村別_在宅患者割合(医科)MAP'!$A$6:$R$6</definedName>
    <definedName name="_xlnm._FilterDatabase" localSheetId="16" hidden="1">'市区町村別_在宅患者割合(歯科)MAP'!$A$6:$R$6</definedName>
    <definedName name="_xlnm._FilterDatabase" localSheetId="19" hidden="1">'地区別_在宅患者の疾病傾向(医療費)'!$A$3:$K$57</definedName>
    <definedName name="_xlnm._FilterDatabase" localSheetId="23" hidden="1">'地区別_在宅患者の疾病傾向(一人当たり医療費)'!$A$3:$K$57</definedName>
    <definedName name="_xlnm._FilterDatabase" localSheetId="21" hidden="1">'地区別_在宅患者の疾病傾向(患者数)'!$A$3:$K$57</definedName>
    <definedName name="_Order1" hidden="1">255</definedName>
    <definedName name="_xlnm.Print_Area" localSheetId="27">介護の要因疾病!$A$1:$L$48</definedName>
    <definedName name="_xlnm.Print_Area" localSheetId="0">'在宅(医科)'!$A$1:$K$52</definedName>
    <definedName name="_xlnm.Print_Area" localSheetId="9">'在宅(歯科)'!$A$1:$K$48</definedName>
    <definedName name="_xlnm.Print_Area" localSheetId="18">在宅患者の疾病傾向!$A$1:$J$44</definedName>
    <definedName name="_xlnm.Print_Area" localSheetId="26">市区町村別_医療機関数!$A$1:$K$81</definedName>
    <definedName name="_xlnm.Print_Area" localSheetId="31">市区町村別_介護の要因疾病!$A$1:$AI$454</definedName>
    <definedName name="_xlnm.Print_Area" localSheetId="33">市区町村別_介護の要因疾病患者割合MAP!$A$1:$Q$85</definedName>
    <definedName name="_xlnm.Print_Area" localSheetId="32">市区町村別_介護の要因疾病患者割合グラフ!$A$1:$J$77</definedName>
    <definedName name="_xlnm.Print_Area" localSheetId="5">'市区町村別_在宅(医科)'!$A$1:$BW$81</definedName>
    <definedName name="_xlnm.Print_Area" localSheetId="14">'市区町村別_在宅(歯科)'!$A$1:$BW$81</definedName>
    <definedName name="_xlnm.Print_Area" localSheetId="7">'市区町村別_在宅患者割合(医科)MAP'!$A$1:$Q$85</definedName>
    <definedName name="_xlnm.Print_Area" localSheetId="6">'市区町村別_在宅患者割合(医科)グラフ'!$A$1:$J$77</definedName>
    <definedName name="_xlnm.Print_Area" localSheetId="16">'市区町村別_在宅患者割合(歯科)MAP'!$A$1:$Q$85</definedName>
    <definedName name="_xlnm.Print_Area" localSheetId="15">'市区町村別_在宅患者割合(歯科)グラフ'!$A$1:$J$77</definedName>
    <definedName name="_xlnm.Print_Area" localSheetId="8">'市区町村別_訪問診療患者割合(医科)グラフ'!$A$1:$J$77</definedName>
    <definedName name="_xlnm.Print_Area" localSheetId="17">'市区町村別_訪問診療患者割合(歯科)グラフ'!$A$1:$J$77</definedName>
    <definedName name="_xlnm.Print_Area" localSheetId="25">地区別_医療機関数!$A$1:$K$15</definedName>
    <definedName name="_xlnm.Print_Area" localSheetId="28">地区別_介護の要因疾病!$A$1:$AI$58</definedName>
    <definedName name="_xlnm.Print_Area" localSheetId="30">地区別_介護の要因疾病患者割合MAP!$A$1:$Q$85</definedName>
    <definedName name="_xlnm.Print_Area" localSheetId="29">地区別_介護の要因疾病患者割合グラフ!$A$1:$J$77</definedName>
    <definedName name="_xlnm.Print_Area" localSheetId="1">'地区別_在宅(医科)'!$A$1:$BW$15</definedName>
    <definedName name="_xlnm.Print_Area" localSheetId="10">'地区別_在宅(歯科)'!$A$1:$BW$15</definedName>
    <definedName name="_xlnm.Print_Area" localSheetId="3">'地区別_在宅患者割合(医科)MAP'!$A$1:$Q$85</definedName>
    <definedName name="_xlnm.Print_Area" localSheetId="2">'地区別_在宅患者割合(医科)グラフ'!$A$1:$J$77</definedName>
    <definedName name="_xlnm.Print_Area" localSheetId="12">'地区別_在宅患者割合(歯科)MAP'!$A$1:$Q$85</definedName>
    <definedName name="_xlnm.Print_Area" localSheetId="11">'地区別_在宅患者割合(歯科)グラフ'!$A$1:$J$77</definedName>
    <definedName name="_xlnm.Print_Area" localSheetId="4">'地区別_訪問診療患者割合(医科)グラフ'!$A$1:$J$77</definedName>
    <definedName name="_xlnm.Print_Area" localSheetId="13">'地区別_訪問診療患者割合(歯科)グラフ'!$A$1:$J$77</definedName>
    <definedName name="_xlnm.Print_Titles" localSheetId="31">市区町村別_介護の要因疾病!$A:$C,市区町村別_介護の要因疾病!$1:$4</definedName>
    <definedName name="_xlnm.Print_Titles" localSheetId="5">'市区町村別_在宅(医科)'!$A:$C</definedName>
    <definedName name="_xlnm.Print_Titles" localSheetId="14">'市区町村別_在宅(歯科)'!$A:$C</definedName>
    <definedName name="_xlnm.Print_Titles" localSheetId="20">'市区町村別_在宅患者の疾病傾向(医療費)'!$1:$3</definedName>
    <definedName name="_xlnm.Print_Titles" localSheetId="24">'市区町村別_在宅患者の疾病傾向(一人当たり医療費)'!$1:$3</definedName>
    <definedName name="_xlnm.Print_Titles" localSheetId="22">'市区町村別_在宅患者の疾病傾向(患者数)'!$1:$3</definedName>
    <definedName name="_xlnm.Print_Titles" localSheetId="28">地区別_介護の要因疾病!$A:$C,地区別_介護の要因疾病!$3:$4</definedName>
    <definedName name="_xlnm.Print_Titles" localSheetId="1">'地区別_在宅(医科)'!$A:$C</definedName>
    <definedName name="_xlnm.Print_Titles" localSheetId="10">'地区別_在宅(歯科)'!$A:$C</definedName>
  </definedNames>
  <calcPr calcId="145621"/>
</workbook>
</file>

<file path=xl/calcChain.xml><?xml version="1.0" encoding="utf-8"?>
<calcChain xmlns="http://schemas.openxmlformats.org/spreadsheetml/2006/main">
  <c r="BN14" i="50" l="1"/>
  <c r="AD454" i="82" l="1"/>
  <c r="Z454" i="82"/>
  <c r="V454" i="82"/>
  <c r="R454" i="82"/>
  <c r="N454" i="82"/>
  <c r="J454" i="82"/>
  <c r="AD453" i="82"/>
  <c r="Z453" i="82"/>
  <c r="V453" i="82"/>
  <c r="R453" i="82"/>
  <c r="N453" i="82"/>
  <c r="J453" i="82"/>
  <c r="AD452" i="82"/>
  <c r="Z452" i="82"/>
  <c r="V452" i="82"/>
  <c r="R452" i="82"/>
  <c r="N452" i="82"/>
  <c r="J452" i="82"/>
  <c r="AD451" i="82"/>
  <c r="Z451" i="82"/>
  <c r="V451" i="82"/>
  <c r="R451" i="82"/>
  <c r="N451" i="82"/>
  <c r="J451" i="82"/>
  <c r="AD450" i="82"/>
  <c r="Z450" i="82"/>
  <c r="V450" i="82"/>
  <c r="R450" i="82"/>
  <c r="N450" i="82"/>
  <c r="J450" i="82"/>
  <c r="AD449" i="82"/>
  <c r="AB449" i="82"/>
  <c r="Z449" i="82"/>
  <c r="X449" i="82"/>
  <c r="V449" i="82"/>
  <c r="T449" i="82"/>
  <c r="R449" i="82"/>
  <c r="P449" i="82"/>
  <c r="N449" i="82"/>
  <c r="L449" i="82"/>
  <c r="J449" i="82"/>
  <c r="H449" i="82"/>
  <c r="F450" i="82"/>
  <c r="F451" i="82"/>
  <c r="F452" i="82"/>
  <c r="F453" i="82"/>
  <c r="F454" i="82"/>
  <c r="F449" i="82"/>
  <c r="D449" i="82"/>
  <c r="AI448" i="82"/>
  <c r="AI447" i="82"/>
  <c r="AI446" i="82"/>
  <c r="AI445" i="82"/>
  <c r="AI444" i="82"/>
  <c r="AI443" i="82"/>
  <c r="AI442" i="82"/>
  <c r="AI441" i="82"/>
  <c r="AI440" i="82"/>
  <c r="AI439" i="82"/>
  <c r="AI438" i="82"/>
  <c r="AI437" i="82"/>
  <c r="AI436" i="82"/>
  <c r="AI435" i="82"/>
  <c r="AI434" i="82"/>
  <c r="AI433" i="82"/>
  <c r="AI432" i="82"/>
  <c r="AI431" i="82"/>
  <c r="AI430" i="82"/>
  <c r="AI429" i="82"/>
  <c r="AI428" i="82"/>
  <c r="AI427" i="82"/>
  <c r="AI426" i="82"/>
  <c r="AI425" i="82"/>
  <c r="AI424" i="82"/>
  <c r="AI423" i="82"/>
  <c r="AI422" i="82"/>
  <c r="AI421" i="82"/>
  <c r="AI420" i="82"/>
  <c r="AI419" i="82"/>
  <c r="AI418" i="82"/>
  <c r="AI417" i="82"/>
  <c r="AI416" i="82"/>
  <c r="AI415" i="82"/>
  <c r="AI414" i="82"/>
  <c r="AI413" i="82"/>
  <c r="AI412" i="82"/>
  <c r="AI411" i="82"/>
  <c r="AI410" i="82"/>
  <c r="AI409" i="82"/>
  <c r="AI408" i="82"/>
  <c r="AI407" i="82"/>
  <c r="AI406" i="82"/>
  <c r="AI405" i="82"/>
  <c r="AI404" i="82"/>
  <c r="AI403" i="82"/>
  <c r="AI402" i="82"/>
  <c r="AI401" i="82"/>
  <c r="AI400" i="82"/>
  <c r="AI399" i="82"/>
  <c r="AI398" i="82"/>
  <c r="AI397" i="82"/>
  <c r="AI396" i="82"/>
  <c r="AI395" i="82"/>
  <c r="AI394" i="82"/>
  <c r="AI393" i="82"/>
  <c r="AI392" i="82"/>
  <c r="AI391" i="82"/>
  <c r="AI390" i="82"/>
  <c r="AI389" i="82"/>
  <c r="AI388" i="82"/>
  <c r="AI387" i="82"/>
  <c r="AI386" i="82"/>
  <c r="AI385" i="82"/>
  <c r="AI384" i="82"/>
  <c r="AI383" i="82"/>
  <c r="AI382" i="82"/>
  <c r="AI381" i="82"/>
  <c r="AI380" i="82"/>
  <c r="AI379" i="82"/>
  <c r="AI378" i="82"/>
  <c r="AI377" i="82"/>
  <c r="AI376" i="82"/>
  <c r="AI375" i="82"/>
  <c r="AI374" i="82"/>
  <c r="AI373" i="82"/>
  <c r="AI372" i="82"/>
  <c r="AI371" i="82"/>
  <c r="AI370" i="82"/>
  <c r="AI369" i="82"/>
  <c r="AI368" i="82"/>
  <c r="AI367" i="82"/>
  <c r="AI366" i="82"/>
  <c r="AI365" i="82"/>
  <c r="AI364" i="82"/>
  <c r="AI363" i="82"/>
  <c r="AI362" i="82"/>
  <c r="AI361" i="82"/>
  <c r="AI360" i="82"/>
  <c r="AI359" i="82"/>
  <c r="AI358" i="82"/>
  <c r="AI357" i="82"/>
  <c r="AI356" i="82"/>
  <c r="AI355" i="82"/>
  <c r="AI354" i="82"/>
  <c r="AI353" i="82"/>
  <c r="AI352" i="82"/>
  <c r="AI351" i="82"/>
  <c r="AI350" i="82"/>
  <c r="AI349" i="82"/>
  <c r="AI348" i="82"/>
  <c r="AI347" i="82"/>
  <c r="AI346" i="82"/>
  <c r="AI345" i="82"/>
  <c r="AI344" i="82"/>
  <c r="AI343" i="82"/>
  <c r="AI342" i="82"/>
  <c r="AI341" i="82"/>
  <c r="AI340" i="82"/>
  <c r="AI339" i="82"/>
  <c r="AI338" i="82"/>
  <c r="AI337" i="82"/>
  <c r="AI336" i="82"/>
  <c r="AI335" i="82"/>
  <c r="AI334" i="82"/>
  <c r="AI333" i="82"/>
  <c r="AI332" i="82"/>
  <c r="AI331" i="82"/>
  <c r="AI330" i="82"/>
  <c r="AI329" i="82"/>
  <c r="AI328" i="82"/>
  <c r="AI327" i="82"/>
  <c r="AI326" i="82"/>
  <c r="AI325" i="82"/>
  <c r="AI324" i="82"/>
  <c r="AI323" i="82"/>
  <c r="AI322" i="82"/>
  <c r="AI321" i="82"/>
  <c r="AI320" i="82"/>
  <c r="AI319" i="82"/>
  <c r="AI318" i="82"/>
  <c r="AI317" i="82"/>
  <c r="AI316" i="82"/>
  <c r="AI315" i="82"/>
  <c r="AI314" i="82"/>
  <c r="AI313" i="82"/>
  <c r="AI312" i="82"/>
  <c r="AI311" i="82"/>
  <c r="AI310" i="82"/>
  <c r="AI309" i="82"/>
  <c r="AI308" i="82"/>
  <c r="AI307" i="82"/>
  <c r="AI306" i="82"/>
  <c r="AI305" i="82"/>
  <c r="AI304" i="82"/>
  <c r="AI303" i="82"/>
  <c r="AI302" i="82"/>
  <c r="AI301" i="82"/>
  <c r="AI300" i="82"/>
  <c r="AI299" i="82"/>
  <c r="AI298" i="82"/>
  <c r="AI297" i="82"/>
  <c r="AI296" i="82"/>
  <c r="AI295" i="82"/>
  <c r="AI294" i="82"/>
  <c r="AI293" i="82"/>
  <c r="AI292" i="82"/>
  <c r="AI291" i="82"/>
  <c r="AI290" i="82"/>
  <c r="AI289" i="82"/>
  <c r="AI288" i="82"/>
  <c r="AI287" i="82"/>
  <c r="AI286" i="82"/>
  <c r="AI285" i="82"/>
  <c r="AI284" i="82"/>
  <c r="AI283" i="82"/>
  <c r="AI282" i="82"/>
  <c r="AI281" i="82"/>
  <c r="AI280" i="82"/>
  <c r="AI279" i="82"/>
  <c r="AI278" i="82"/>
  <c r="AI277" i="82"/>
  <c r="AI276" i="82"/>
  <c r="AI275" i="82"/>
  <c r="AI274" i="82"/>
  <c r="AI273" i="82"/>
  <c r="AI272" i="82"/>
  <c r="AI271" i="82"/>
  <c r="AI270" i="82"/>
  <c r="AI269" i="82"/>
  <c r="AI268" i="82"/>
  <c r="AI267" i="82"/>
  <c r="AI266" i="82"/>
  <c r="AI265" i="82"/>
  <c r="AI264" i="82"/>
  <c r="AI263" i="82"/>
  <c r="AI262" i="82"/>
  <c r="AI261" i="82"/>
  <c r="AI260" i="82"/>
  <c r="AI259" i="82"/>
  <c r="AI258" i="82"/>
  <c r="AI257" i="82"/>
  <c r="AI256" i="82"/>
  <c r="AI255" i="82"/>
  <c r="AI254" i="82"/>
  <c r="AI253" i="82"/>
  <c r="AI252" i="82"/>
  <c r="AI251" i="82"/>
  <c r="AI250" i="82"/>
  <c r="AI249" i="82"/>
  <c r="AI248" i="82"/>
  <c r="AI247" i="82"/>
  <c r="AI246" i="82"/>
  <c r="AI245" i="82"/>
  <c r="AI244" i="82"/>
  <c r="AI243" i="82"/>
  <c r="AI242" i="82"/>
  <c r="AI241" i="82"/>
  <c r="AI240" i="82"/>
  <c r="AI239" i="82"/>
  <c r="AI238" i="82"/>
  <c r="AI237" i="82"/>
  <c r="AI236" i="82"/>
  <c r="AI235" i="82"/>
  <c r="AI234" i="82"/>
  <c r="AI233" i="82"/>
  <c r="AI232" i="82"/>
  <c r="AI231" i="82"/>
  <c r="AI230" i="82"/>
  <c r="AI229" i="82"/>
  <c r="AI228" i="82"/>
  <c r="AI227" i="82"/>
  <c r="AI226" i="82"/>
  <c r="AI225" i="82"/>
  <c r="AI224" i="82"/>
  <c r="AI223" i="82"/>
  <c r="AI222" i="82"/>
  <c r="AI221" i="82"/>
  <c r="AI220" i="82"/>
  <c r="AI219" i="82"/>
  <c r="AI218" i="82"/>
  <c r="AI217" i="82"/>
  <c r="AI216" i="82"/>
  <c r="AI215" i="82"/>
  <c r="AI214" i="82"/>
  <c r="AI213" i="82"/>
  <c r="AI212" i="82"/>
  <c r="AI211" i="82"/>
  <c r="AI210" i="82"/>
  <c r="AI209" i="82"/>
  <c r="AI208" i="82"/>
  <c r="AI207" i="82"/>
  <c r="AI206" i="82"/>
  <c r="AI205" i="82"/>
  <c r="AI204" i="82"/>
  <c r="AI203" i="82"/>
  <c r="AI202" i="82"/>
  <c r="AI201" i="82"/>
  <c r="AI200" i="82"/>
  <c r="AI199" i="82"/>
  <c r="AI198" i="82"/>
  <c r="AI197" i="82"/>
  <c r="AI196" i="82"/>
  <c r="AI195" i="82"/>
  <c r="AI194" i="82"/>
  <c r="AI193" i="82"/>
  <c r="AI192" i="82"/>
  <c r="AI191" i="82"/>
  <c r="AI190" i="82"/>
  <c r="AI189" i="82"/>
  <c r="AI188" i="82"/>
  <c r="AI187" i="82"/>
  <c r="AI186" i="82"/>
  <c r="AI185" i="82"/>
  <c r="AI184" i="82"/>
  <c r="AI183" i="82"/>
  <c r="AI182" i="82"/>
  <c r="AI181" i="82"/>
  <c r="AI180" i="82"/>
  <c r="AI179" i="82"/>
  <c r="AI178" i="82"/>
  <c r="AI177" i="82"/>
  <c r="AI176" i="82"/>
  <c r="AI175" i="82"/>
  <c r="AI174" i="82"/>
  <c r="AI173" i="82"/>
  <c r="AI172" i="82"/>
  <c r="AI171" i="82"/>
  <c r="AI170" i="82"/>
  <c r="AI169" i="82"/>
  <c r="AI168" i="82"/>
  <c r="AI167" i="82"/>
  <c r="AI166" i="82"/>
  <c r="AI165" i="82"/>
  <c r="AI164" i="82"/>
  <c r="AI163" i="82"/>
  <c r="AI162" i="82"/>
  <c r="AI161" i="82"/>
  <c r="AI160" i="82"/>
  <c r="AI159" i="82"/>
  <c r="AI158" i="82"/>
  <c r="AI157" i="82"/>
  <c r="AI156" i="82"/>
  <c r="AI155" i="82"/>
  <c r="AI154" i="82"/>
  <c r="AI153" i="82"/>
  <c r="AI152" i="82"/>
  <c r="AI151" i="82"/>
  <c r="AI150" i="82"/>
  <c r="AI149" i="82"/>
  <c r="AI148" i="82"/>
  <c r="AI147" i="82"/>
  <c r="AI146" i="82"/>
  <c r="AI145" i="82"/>
  <c r="AI144" i="82"/>
  <c r="AI143" i="82"/>
  <c r="AI142" i="82"/>
  <c r="AI141" i="82"/>
  <c r="AI140" i="82"/>
  <c r="AI139" i="82"/>
  <c r="AI138" i="82"/>
  <c r="AI137" i="82"/>
  <c r="AI136" i="82"/>
  <c r="AI135" i="82"/>
  <c r="AI134" i="82"/>
  <c r="AI133" i="82"/>
  <c r="AI132" i="82"/>
  <c r="AI131" i="82"/>
  <c r="AI130" i="82"/>
  <c r="AI129" i="82"/>
  <c r="AI128" i="82"/>
  <c r="AI127" i="82"/>
  <c r="AI126" i="82"/>
  <c r="AI125" i="82"/>
  <c r="AI124" i="82"/>
  <c r="AI123" i="82"/>
  <c r="AI122" i="82"/>
  <c r="AI121" i="82"/>
  <c r="AI120" i="82"/>
  <c r="AI119" i="82"/>
  <c r="AI118" i="82"/>
  <c r="AI117" i="82"/>
  <c r="AI116" i="82"/>
  <c r="AI115" i="82"/>
  <c r="AI114" i="82"/>
  <c r="AI113" i="82"/>
  <c r="AI112" i="82"/>
  <c r="AI111" i="82"/>
  <c r="AI110" i="82"/>
  <c r="AI109" i="82"/>
  <c r="AI108" i="82"/>
  <c r="AI107" i="82"/>
  <c r="AI106" i="82"/>
  <c r="AI105" i="82"/>
  <c r="AI104" i="82"/>
  <c r="AI103" i="82"/>
  <c r="AI102" i="82"/>
  <c r="AI101" i="82"/>
  <c r="AI100" i="82"/>
  <c r="AI99" i="82"/>
  <c r="AI98" i="82"/>
  <c r="AI97" i="82"/>
  <c r="AI96" i="82"/>
  <c r="AI95" i="82"/>
  <c r="AI94" i="82"/>
  <c r="AI93" i="82"/>
  <c r="AI92" i="82"/>
  <c r="AI91" i="82"/>
  <c r="AI90" i="82"/>
  <c r="AI89" i="82"/>
  <c r="AI88" i="82"/>
  <c r="AI87" i="82"/>
  <c r="AI86" i="82"/>
  <c r="AI85" i="82"/>
  <c r="AI84" i="82"/>
  <c r="AI83" i="82"/>
  <c r="AI82" i="82"/>
  <c r="AI81" i="82"/>
  <c r="AI80" i="82"/>
  <c r="AI79" i="82"/>
  <c r="AI78" i="82"/>
  <c r="AI77" i="82"/>
  <c r="AI76" i="82"/>
  <c r="AI75" i="82"/>
  <c r="AI74" i="82"/>
  <c r="AI73" i="82"/>
  <c r="AI72" i="82"/>
  <c r="AI71" i="82"/>
  <c r="AI70" i="82"/>
  <c r="AI69" i="82"/>
  <c r="AI68" i="82"/>
  <c r="AI67" i="82"/>
  <c r="AI66" i="82"/>
  <c r="AI65" i="82"/>
  <c r="AI64" i="82"/>
  <c r="AI63" i="82"/>
  <c r="AI62" i="82"/>
  <c r="AI61" i="82"/>
  <c r="AI60" i="82"/>
  <c r="AI59" i="82"/>
  <c r="AI58" i="82"/>
  <c r="AI57" i="82"/>
  <c r="AI56" i="82"/>
  <c r="AI55" i="82"/>
  <c r="AI54" i="82"/>
  <c r="AI53" i="82"/>
  <c r="AI52" i="82"/>
  <c r="AI51" i="82"/>
  <c r="AI50" i="82"/>
  <c r="AI49" i="82"/>
  <c r="AI48" i="82"/>
  <c r="AI47" i="82"/>
  <c r="AI46" i="82"/>
  <c r="AI45" i="82"/>
  <c r="AI44" i="82"/>
  <c r="AI43" i="82"/>
  <c r="AI42" i="82"/>
  <c r="AI41" i="82"/>
  <c r="AI40" i="82"/>
  <c r="AI39" i="82"/>
  <c r="AI38" i="82"/>
  <c r="AI37" i="82"/>
  <c r="AI36" i="82"/>
  <c r="AI35" i="82"/>
  <c r="AI34" i="82"/>
  <c r="AI33" i="82"/>
  <c r="AI32" i="82"/>
  <c r="AI31" i="82"/>
  <c r="AI30" i="82"/>
  <c r="AI29" i="82"/>
  <c r="AI28" i="82"/>
  <c r="AI27" i="82"/>
  <c r="AI26" i="82"/>
  <c r="AI25" i="82"/>
  <c r="AI24" i="82"/>
  <c r="AI23" i="82"/>
  <c r="AI22" i="82"/>
  <c r="AI21" i="82"/>
  <c r="AI20" i="82"/>
  <c r="AI19" i="82"/>
  <c r="AI18" i="82"/>
  <c r="AI17" i="82"/>
  <c r="AI16" i="82"/>
  <c r="AI15" i="82"/>
  <c r="AI14" i="82"/>
  <c r="AI13" i="82"/>
  <c r="AI12" i="82"/>
  <c r="AI11" i="82"/>
  <c r="AI10" i="82"/>
  <c r="AI9" i="82"/>
  <c r="AI8" i="82"/>
  <c r="AI7" i="82"/>
  <c r="AI6" i="82"/>
  <c r="AI5" i="82"/>
  <c r="AE448" i="82"/>
  <c r="AE447" i="82"/>
  <c r="AE446" i="82"/>
  <c r="AE445" i="82"/>
  <c r="AE444" i="82"/>
  <c r="AE443" i="82"/>
  <c r="AE442" i="82"/>
  <c r="AE441" i="82"/>
  <c r="AE440" i="82"/>
  <c r="AE439" i="82"/>
  <c r="AE438" i="82"/>
  <c r="AE437" i="82"/>
  <c r="AE436" i="82"/>
  <c r="AE435" i="82"/>
  <c r="AE434" i="82"/>
  <c r="AE433" i="82"/>
  <c r="AE432" i="82"/>
  <c r="AE431" i="82"/>
  <c r="AE430" i="82"/>
  <c r="AE429" i="82"/>
  <c r="AE428" i="82"/>
  <c r="AE427" i="82"/>
  <c r="AE426" i="82"/>
  <c r="AE425" i="82"/>
  <c r="AE424" i="82"/>
  <c r="AE423" i="82"/>
  <c r="AE422" i="82"/>
  <c r="AE421" i="82"/>
  <c r="AE420" i="82"/>
  <c r="AE419" i="82"/>
  <c r="AE418" i="82"/>
  <c r="AE417" i="82"/>
  <c r="AE416" i="82"/>
  <c r="AE415" i="82"/>
  <c r="AE414" i="82"/>
  <c r="AE413" i="82"/>
  <c r="AE412" i="82"/>
  <c r="AE411" i="82"/>
  <c r="AE410" i="82"/>
  <c r="AE409" i="82"/>
  <c r="AE408" i="82"/>
  <c r="AE407" i="82"/>
  <c r="AE406" i="82"/>
  <c r="AE405" i="82"/>
  <c r="AE404" i="82"/>
  <c r="AE403" i="82"/>
  <c r="AE402" i="82"/>
  <c r="AE401" i="82"/>
  <c r="AE400" i="82"/>
  <c r="AE399" i="82"/>
  <c r="AE398" i="82"/>
  <c r="AE397" i="82"/>
  <c r="AE396" i="82"/>
  <c r="AE395" i="82"/>
  <c r="AE394" i="82"/>
  <c r="AE393" i="82"/>
  <c r="AE392" i="82"/>
  <c r="AE391" i="82"/>
  <c r="AE390" i="82"/>
  <c r="AE389" i="82"/>
  <c r="AE388" i="82"/>
  <c r="AE387" i="82"/>
  <c r="AE386" i="82"/>
  <c r="AE385" i="82"/>
  <c r="AE384" i="82"/>
  <c r="AE383" i="82"/>
  <c r="AE382" i="82"/>
  <c r="AE381" i="82"/>
  <c r="AE380" i="82"/>
  <c r="AE379" i="82"/>
  <c r="AE378" i="82"/>
  <c r="AE377" i="82"/>
  <c r="AE376" i="82"/>
  <c r="AE375" i="82"/>
  <c r="AE374" i="82"/>
  <c r="AE373" i="82"/>
  <c r="AE372" i="82"/>
  <c r="AE371" i="82"/>
  <c r="AE370" i="82"/>
  <c r="AE369" i="82"/>
  <c r="AE368" i="82"/>
  <c r="AE367" i="82"/>
  <c r="AE366" i="82"/>
  <c r="AE365" i="82"/>
  <c r="AE364" i="82"/>
  <c r="AE363" i="82"/>
  <c r="AE362" i="82"/>
  <c r="AE361" i="82"/>
  <c r="AE360" i="82"/>
  <c r="AE359" i="82"/>
  <c r="AE358" i="82"/>
  <c r="AE357" i="82"/>
  <c r="AE356" i="82"/>
  <c r="AE355" i="82"/>
  <c r="AE354" i="82"/>
  <c r="AE353" i="82"/>
  <c r="AE352" i="82"/>
  <c r="AE351" i="82"/>
  <c r="AE350" i="82"/>
  <c r="AE349" i="82"/>
  <c r="AE348" i="82"/>
  <c r="AE347" i="82"/>
  <c r="AE346" i="82"/>
  <c r="AE345" i="82"/>
  <c r="AE344" i="82"/>
  <c r="AE343" i="82"/>
  <c r="AE342" i="82"/>
  <c r="AE341" i="82"/>
  <c r="AE340" i="82"/>
  <c r="AE339" i="82"/>
  <c r="AE338" i="82"/>
  <c r="AE337" i="82"/>
  <c r="AE336" i="82"/>
  <c r="AE335" i="82"/>
  <c r="AE334" i="82"/>
  <c r="AE333" i="82"/>
  <c r="AE332" i="82"/>
  <c r="AE331" i="82"/>
  <c r="AE330" i="82"/>
  <c r="AE329" i="82"/>
  <c r="AE328" i="82"/>
  <c r="AE327" i="82"/>
  <c r="AE326" i="82"/>
  <c r="AE325" i="82"/>
  <c r="AE324" i="82"/>
  <c r="AE323" i="82"/>
  <c r="AE322" i="82"/>
  <c r="AE321" i="82"/>
  <c r="AE320" i="82"/>
  <c r="AE319" i="82"/>
  <c r="AE318" i="82"/>
  <c r="AE317" i="82"/>
  <c r="AE316" i="82"/>
  <c r="AE315" i="82"/>
  <c r="AE314" i="82"/>
  <c r="AE313" i="82"/>
  <c r="AE312" i="82"/>
  <c r="AE311" i="82"/>
  <c r="AE310" i="82"/>
  <c r="AE309" i="82"/>
  <c r="AE308" i="82"/>
  <c r="AE307" i="82"/>
  <c r="AE306" i="82"/>
  <c r="AE305" i="82"/>
  <c r="AE304" i="82"/>
  <c r="AE303" i="82"/>
  <c r="AE302" i="82"/>
  <c r="AE301" i="82"/>
  <c r="AE300" i="82"/>
  <c r="AE299" i="82"/>
  <c r="AE298" i="82"/>
  <c r="AE297" i="82"/>
  <c r="AE296" i="82"/>
  <c r="AE295" i="82"/>
  <c r="AE294" i="82"/>
  <c r="AE293" i="82"/>
  <c r="AE292" i="82"/>
  <c r="AE291" i="82"/>
  <c r="AE290" i="82"/>
  <c r="AE289" i="82"/>
  <c r="AE288" i="82"/>
  <c r="AE287" i="82"/>
  <c r="AE286" i="82"/>
  <c r="AE285" i="82"/>
  <c r="AE284" i="82"/>
  <c r="AE283" i="82"/>
  <c r="AE282" i="82"/>
  <c r="AE281" i="82"/>
  <c r="AE280" i="82"/>
  <c r="AE279" i="82"/>
  <c r="AE278" i="82"/>
  <c r="AE277" i="82"/>
  <c r="AE276" i="82"/>
  <c r="AE275" i="82"/>
  <c r="AE274" i="82"/>
  <c r="AE273" i="82"/>
  <c r="AE272" i="82"/>
  <c r="AE271" i="82"/>
  <c r="AE270" i="82"/>
  <c r="AE269" i="82"/>
  <c r="AE268" i="82"/>
  <c r="AE267" i="82"/>
  <c r="AE266" i="82"/>
  <c r="AE265" i="82"/>
  <c r="AE264" i="82"/>
  <c r="AE263" i="82"/>
  <c r="AE262" i="82"/>
  <c r="AE261" i="82"/>
  <c r="AE260" i="82"/>
  <c r="AE259" i="82"/>
  <c r="AE258" i="82"/>
  <c r="AE257" i="82"/>
  <c r="AE256" i="82"/>
  <c r="AE255" i="82"/>
  <c r="AE254" i="82"/>
  <c r="AE253" i="82"/>
  <c r="AE252" i="82"/>
  <c r="AE251" i="82"/>
  <c r="AE250" i="82"/>
  <c r="AE249" i="82"/>
  <c r="AE248" i="82"/>
  <c r="AE247" i="82"/>
  <c r="AE246" i="82"/>
  <c r="AE245" i="82"/>
  <c r="AE244" i="82"/>
  <c r="AE243" i="82"/>
  <c r="AE242" i="82"/>
  <c r="AE241" i="82"/>
  <c r="AE240" i="82"/>
  <c r="AE239" i="82"/>
  <c r="AE238" i="82"/>
  <c r="AE237" i="82"/>
  <c r="AE236" i="82"/>
  <c r="AE235" i="82"/>
  <c r="AE234" i="82"/>
  <c r="AE233" i="82"/>
  <c r="AE232" i="82"/>
  <c r="AE231" i="82"/>
  <c r="AE230" i="82"/>
  <c r="AE229" i="82"/>
  <c r="AE228" i="82"/>
  <c r="AE227" i="82"/>
  <c r="AE226" i="82"/>
  <c r="AE225" i="82"/>
  <c r="AE224" i="82"/>
  <c r="AE223" i="82"/>
  <c r="AE222" i="82"/>
  <c r="AE221" i="82"/>
  <c r="AE220" i="82"/>
  <c r="AE219" i="82"/>
  <c r="AE218" i="82"/>
  <c r="AE217" i="82"/>
  <c r="AE216" i="82"/>
  <c r="AE215" i="82"/>
  <c r="AE214" i="82"/>
  <c r="AE213" i="82"/>
  <c r="AE212" i="82"/>
  <c r="AE211" i="82"/>
  <c r="AE210" i="82"/>
  <c r="AE209" i="82"/>
  <c r="AE208" i="82"/>
  <c r="AE207" i="82"/>
  <c r="AE206" i="82"/>
  <c r="AE205" i="82"/>
  <c r="AE204" i="82"/>
  <c r="AE203" i="82"/>
  <c r="AE202" i="82"/>
  <c r="AE201" i="82"/>
  <c r="AE200" i="82"/>
  <c r="AE199" i="82"/>
  <c r="AE198" i="82"/>
  <c r="AE197" i="82"/>
  <c r="AE196" i="82"/>
  <c r="AE195" i="82"/>
  <c r="AE194" i="82"/>
  <c r="AE193" i="82"/>
  <c r="AE192" i="82"/>
  <c r="AE191" i="82"/>
  <c r="AE190" i="82"/>
  <c r="AE189" i="82"/>
  <c r="AE188" i="82"/>
  <c r="AE187" i="82"/>
  <c r="AE186" i="82"/>
  <c r="AE185" i="82"/>
  <c r="AE184" i="82"/>
  <c r="AE183" i="82"/>
  <c r="AE182" i="82"/>
  <c r="AE181" i="82"/>
  <c r="AE180" i="82"/>
  <c r="AE179" i="82"/>
  <c r="AE178" i="82"/>
  <c r="AE177" i="82"/>
  <c r="AE176" i="82"/>
  <c r="AE175" i="82"/>
  <c r="AE174" i="82"/>
  <c r="AE173" i="82"/>
  <c r="AE172" i="82"/>
  <c r="AE171" i="82"/>
  <c r="AE170" i="82"/>
  <c r="AE169" i="82"/>
  <c r="AE168" i="82"/>
  <c r="AE167" i="82"/>
  <c r="AE166" i="82"/>
  <c r="AE165" i="82"/>
  <c r="AE164" i="82"/>
  <c r="AE163" i="82"/>
  <c r="AE162" i="82"/>
  <c r="AE161" i="82"/>
  <c r="AE160" i="82"/>
  <c r="AE159" i="82"/>
  <c r="AE158" i="82"/>
  <c r="AE157" i="82"/>
  <c r="AE156" i="82"/>
  <c r="AE155" i="82"/>
  <c r="AE154" i="82"/>
  <c r="AE153" i="82"/>
  <c r="AE152" i="82"/>
  <c r="AE151" i="82"/>
  <c r="AE150" i="82"/>
  <c r="AE149" i="82"/>
  <c r="AE148" i="82"/>
  <c r="AE147" i="82"/>
  <c r="AE146" i="82"/>
  <c r="AE145" i="82"/>
  <c r="AE144" i="82"/>
  <c r="AE143" i="82"/>
  <c r="AE142" i="82"/>
  <c r="AE141" i="82"/>
  <c r="AE140" i="82"/>
  <c r="AE139" i="82"/>
  <c r="AE138" i="82"/>
  <c r="AE137" i="82"/>
  <c r="AE136" i="82"/>
  <c r="AE135" i="82"/>
  <c r="AE134" i="82"/>
  <c r="AE133" i="82"/>
  <c r="AE132" i="82"/>
  <c r="AE131" i="82"/>
  <c r="AE130" i="82"/>
  <c r="AE129" i="82"/>
  <c r="AE128" i="82"/>
  <c r="AE127" i="82"/>
  <c r="AE126" i="82"/>
  <c r="AE125" i="82"/>
  <c r="AE124" i="82"/>
  <c r="AE123" i="82"/>
  <c r="AE122" i="82"/>
  <c r="AE121" i="82"/>
  <c r="AE120" i="82"/>
  <c r="AE119" i="82"/>
  <c r="AE118" i="82"/>
  <c r="AE117" i="82"/>
  <c r="AE116" i="82"/>
  <c r="AE115" i="82"/>
  <c r="AE114" i="82"/>
  <c r="AE113" i="82"/>
  <c r="AE112" i="82"/>
  <c r="AE111" i="82"/>
  <c r="AE110" i="82"/>
  <c r="AE109" i="82"/>
  <c r="AE108" i="82"/>
  <c r="AE107" i="82"/>
  <c r="AE106" i="82"/>
  <c r="AE105" i="82"/>
  <c r="AE104" i="82"/>
  <c r="AE103" i="82"/>
  <c r="AE102" i="82"/>
  <c r="AE101" i="82"/>
  <c r="AE100" i="82"/>
  <c r="AE99" i="82"/>
  <c r="AE98" i="82"/>
  <c r="AE97" i="82"/>
  <c r="AE96" i="82"/>
  <c r="AE95" i="82"/>
  <c r="AE94" i="82"/>
  <c r="AE93" i="82"/>
  <c r="AE92" i="82"/>
  <c r="AE91" i="82"/>
  <c r="AE90" i="82"/>
  <c r="AE89" i="82"/>
  <c r="AE88" i="82"/>
  <c r="AE87" i="82"/>
  <c r="AE86" i="82"/>
  <c r="AE85" i="82"/>
  <c r="AE84" i="82"/>
  <c r="AE83" i="82"/>
  <c r="AE82" i="82"/>
  <c r="AE81" i="82"/>
  <c r="AE80" i="82"/>
  <c r="AE79" i="82"/>
  <c r="AE78" i="82"/>
  <c r="AE77" i="82"/>
  <c r="AE76" i="82"/>
  <c r="AE75" i="82"/>
  <c r="AE74" i="82"/>
  <c r="AE73" i="82"/>
  <c r="AE72" i="82"/>
  <c r="AE71" i="82"/>
  <c r="AE70" i="82"/>
  <c r="AE69" i="82"/>
  <c r="AE68" i="82"/>
  <c r="AE67" i="82"/>
  <c r="AE66" i="82"/>
  <c r="AE65" i="82"/>
  <c r="AE64" i="82"/>
  <c r="AE63" i="82"/>
  <c r="AE62" i="82"/>
  <c r="AE61" i="82"/>
  <c r="AE60" i="82"/>
  <c r="AE59" i="82"/>
  <c r="AE58" i="82"/>
  <c r="AE57" i="82"/>
  <c r="AE56" i="82"/>
  <c r="AE55" i="82"/>
  <c r="AE54" i="82"/>
  <c r="AE53" i="82"/>
  <c r="AE52" i="82"/>
  <c r="AE51" i="82"/>
  <c r="AE50" i="82"/>
  <c r="AE49" i="82"/>
  <c r="AE48" i="82"/>
  <c r="AE47" i="82"/>
  <c r="AE46" i="82"/>
  <c r="AE45" i="82"/>
  <c r="AE44" i="82"/>
  <c r="AE43" i="82"/>
  <c r="AE42" i="82"/>
  <c r="AE41" i="82"/>
  <c r="AE40" i="82"/>
  <c r="AE39" i="82"/>
  <c r="AE38" i="82"/>
  <c r="AE37" i="82"/>
  <c r="AE36" i="82"/>
  <c r="AE35" i="82"/>
  <c r="AE34" i="82"/>
  <c r="AE33" i="82"/>
  <c r="AE32" i="82"/>
  <c r="AE31" i="82"/>
  <c r="AE30" i="82"/>
  <c r="AE29" i="82"/>
  <c r="AE28" i="82"/>
  <c r="AE27" i="82"/>
  <c r="AE26" i="82"/>
  <c r="AE25" i="82"/>
  <c r="AE24" i="82"/>
  <c r="AE23" i="82"/>
  <c r="AE22" i="82"/>
  <c r="AE21" i="82"/>
  <c r="AE20" i="82"/>
  <c r="AE19" i="82"/>
  <c r="AE18" i="82"/>
  <c r="AE17" i="82"/>
  <c r="AE16" i="82"/>
  <c r="AE15" i="82"/>
  <c r="AE14" i="82"/>
  <c r="AE13" i="82"/>
  <c r="AE12" i="82"/>
  <c r="AE11" i="82"/>
  <c r="AE10" i="82"/>
  <c r="AE9" i="82"/>
  <c r="AE8" i="82"/>
  <c r="AE7" i="82"/>
  <c r="AE6" i="82"/>
  <c r="AE5" i="82"/>
  <c r="AA448" i="82"/>
  <c r="AA447" i="82"/>
  <c r="AA446" i="82"/>
  <c r="AA445" i="82"/>
  <c r="AA444" i="82"/>
  <c r="AA443" i="82"/>
  <c r="AA442" i="82"/>
  <c r="AA441" i="82"/>
  <c r="AA440" i="82"/>
  <c r="AA439" i="82"/>
  <c r="AA438" i="82"/>
  <c r="AA437" i="82"/>
  <c r="AA436" i="82"/>
  <c r="AA435" i="82"/>
  <c r="AA434" i="82"/>
  <c r="AA433" i="82"/>
  <c r="AA432" i="82"/>
  <c r="AA431" i="82"/>
  <c r="AA430" i="82"/>
  <c r="AA429" i="82"/>
  <c r="AA428" i="82"/>
  <c r="AA427" i="82"/>
  <c r="AA426" i="82"/>
  <c r="AA425" i="82"/>
  <c r="AA424" i="82"/>
  <c r="AA423" i="82"/>
  <c r="AA422" i="82"/>
  <c r="AA421" i="82"/>
  <c r="AA420" i="82"/>
  <c r="AA419" i="82"/>
  <c r="AA418" i="82"/>
  <c r="AA417" i="82"/>
  <c r="AA416" i="82"/>
  <c r="AA415" i="82"/>
  <c r="AA414" i="82"/>
  <c r="AA413" i="82"/>
  <c r="AA412" i="82"/>
  <c r="AA411" i="82"/>
  <c r="AA410" i="82"/>
  <c r="AA409" i="82"/>
  <c r="AA408" i="82"/>
  <c r="AA407" i="82"/>
  <c r="AA406" i="82"/>
  <c r="AA405" i="82"/>
  <c r="AA404" i="82"/>
  <c r="AA403" i="82"/>
  <c r="AA402" i="82"/>
  <c r="AA401" i="82"/>
  <c r="AA400" i="82"/>
  <c r="AA399" i="82"/>
  <c r="AA398" i="82"/>
  <c r="AA397" i="82"/>
  <c r="AA396" i="82"/>
  <c r="AA395" i="82"/>
  <c r="AA394" i="82"/>
  <c r="AA393" i="82"/>
  <c r="AA392" i="82"/>
  <c r="AA391" i="82"/>
  <c r="AA390" i="82"/>
  <c r="AA389" i="82"/>
  <c r="AA388" i="82"/>
  <c r="AA387" i="82"/>
  <c r="AA386" i="82"/>
  <c r="AA385" i="82"/>
  <c r="AA384" i="82"/>
  <c r="AA383" i="82"/>
  <c r="AA382" i="82"/>
  <c r="AA381" i="82"/>
  <c r="AA380" i="82"/>
  <c r="AA379" i="82"/>
  <c r="AA378" i="82"/>
  <c r="AA377" i="82"/>
  <c r="AA376" i="82"/>
  <c r="AA375" i="82"/>
  <c r="AA374" i="82"/>
  <c r="AA373" i="82"/>
  <c r="AA372" i="82"/>
  <c r="AA371" i="82"/>
  <c r="AA370" i="82"/>
  <c r="AA369" i="82"/>
  <c r="AA368" i="82"/>
  <c r="AA367" i="82"/>
  <c r="AA366" i="82"/>
  <c r="AA365" i="82"/>
  <c r="AA364" i="82"/>
  <c r="AA363" i="82"/>
  <c r="AA362" i="82"/>
  <c r="AA361" i="82"/>
  <c r="AA360" i="82"/>
  <c r="AA359" i="82"/>
  <c r="AA358" i="82"/>
  <c r="AA357" i="82"/>
  <c r="AA356" i="82"/>
  <c r="AA355" i="82"/>
  <c r="AA354" i="82"/>
  <c r="AA353" i="82"/>
  <c r="AA352" i="82"/>
  <c r="AA351" i="82"/>
  <c r="AA350" i="82"/>
  <c r="AA349" i="82"/>
  <c r="AA348" i="82"/>
  <c r="AA347" i="82"/>
  <c r="AA346" i="82"/>
  <c r="AA345" i="82"/>
  <c r="AA344" i="82"/>
  <c r="AA343" i="82"/>
  <c r="AA342" i="82"/>
  <c r="AA341" i="82"/>
  <c r="AA340" i="82"/>
  <c r="AA339" i="82"/>
  <c r="AA338" i="82"/>
  <c r="AA337" i="82"/>
  <c r="AA336" i="82"/>
  <c r="AA335" i="82"/>
  <c r="AA334" i="82"/>
  <c r="AA333" i="82"/>
  <c r="AA332" i="82"/>
  <c r="AA331" i="82"/>
  <c r="AA330" i="82"/>
  <c r="AA329" i="82"/>
  <c r="AA328" i="82"/>
  <c r="AA327" i="82"/>
  <c r="AA326" i="82"/>
  <c r="AA325" i="82"/>
  <c r="AA324" i="82"/>
  <c r="AA323" i="82"/>
  <c r="AA322" i="82"/>
  <c r="AA321" i="82"/>
  <c r="AA320" i="82"/>
  <c r="AA319" i="82"/>
  <c r="AA318" i="82"/>
  <c r="AA317" i="82"/>
  <c r="AA316" i="82"/>
  <c r="AA315" i="82"/>
  <c r="AA314" i="82"/>
  <c r="AA313" i="82"/>
  <c r="AA312" i="82"/>
  <c r="AA311" i="82"/>
  <c r="AA310" i="82"/>
  <c r="AA309" i="82"/>
  <c r="AA308" i="82"/>
  <c r="AA307" i="82"/>
  <c r="AA306" i="82"/>
  <c r="AA305" i="82"/>
  <c r="AA304" i="82"/>
  <c r="AA303" i="82"/>
  <c r="AA302" i="82"/>
  <c r="AA301" i="82"/>
  <c r="AA300" i="82"/>
  <c r="AA299" i="82"/>
  <c r="AA298" i="82"/>
  <c r="AA297" i="82"/>
  <c r="AA296" i="82"/>
  <c r="AA295" i="82"/>
  <c r="AA294" i="82"/>
  <c r="AA293" i="82"/>
  <c r="AA292" i="82"/>
  <c r="AA291" i="82"/>
  <c r="AA290" i="82"/>
  <c r="AA289" i="82"/>
  <c r="AA288" i="82"/>
  <c r="AA287" i="82"/>
  <c r="AA286" i="82"/>
  <c r="AA285" i="82"/>
  <c r="AA284" i="82"/>
  <c r="AA283" i="82"/>
  <c r="AA282" i="82"/>
  <c r="AA281" i="82"/>
  <c r="AA280" i="82"/>
  <c r="AA279" i="82"/>
  <c r="AA278" i="82"/>
  <c r="AA277" i="82"/>
  <c r="AA276" i="82"/>
  <c r="AA275" i="82"/>
  <c r="AA274" i="82"/>
  <c r="AA273" i="82"/>
  <c r="AA272" i="82"/>
  <c r="AA271" i="82"/>
  <c r="AA270" i="82"/>
  <c r="AA269" i="82"/>
  <c r="AA268" i="82"/>
  <c r="AA267" i="82"/>
  <c r="AA266" i="82"/>
  <c r="AA265" i="82"/>
  <c r="AA264" i="82"/>
  <c r="AA263" i="82"/>
  <c r="AA262" i="82"/>
  <c r="AA261" i="82"/>
  <c r="AA260" i="82"/>
  <c r="AA259" i="82"/>
  <c r="AA258" i="82"/>
  <c r="AA257" i="82"/>
  <c r="AA256" i="82"/>
  <c r="AA255" i="82"/>
  <c r="AA254" i="82"/>
  <c r="AA253" i="82"/>
  <c r="AA252" i="82"/>
  <c r="AA251" i="82"/>
  <c r="AA250" i="82"/>
  <c r="AA249" i="82"/>
  <c r="AA248" i="82"/>
  <c r="AA247" i="82"/>
  <c r="AA246" i="82"/>
  <c r="AA245" i="82"/>
  <c r="AA244" i="82"/>
  <c r="AA243" i="82"/>
  <c r="AA242" i="82"/>
  <c r="AA241" i="82"/>
  <c r="AA240" i="82"/>
  <c r="AA239" i="82"/>
  <c r="AA238" i="82"/>
  <c r="AA237" i="82"/>
  <c r="AA236" i="82"/>
  <c r="AA235" i="82"/>
  <c r="AA234" i="82"/>
  <c r="AA233" i="82"/>
  <c r="AA232" i="82"/>
  <c r="AA231" i="82"/>
  <c r="AA230" i="82"/>
  <c r="AA229" i="82"/>
  <c r="AA228" i="82"/>
  <c r="AA227" i="82"/>
  <c r="AA226" i="82"/>
  <c r="AA225" i="82"/>
  <c r="AA224" i="82"/>
  <c r="AA223" i="82"/>
  <c r="AA222" i="82"/>
  <c r="AA221" i="82"/>
  <c r="AA220" i="82"/>
  <c r="AA219" i="82"/>
  <c r="AA218" i="82"/>
  <c r="AA217" i="82"/>
  <c r="AA216" i="82"/>
  <c r="AA215" i="82"/>
  <c r="AA214" i="82"/>
  <c r="AA213" i="82"/>
  <c r="AA212" i="82"/>
  <c r="AA211" i="82"/>
  <c r="AA210" i="82"/>
  <c r="AA209" i="82"/>
  <c r="AA208" i="82"/>
  <c r="AA207" i="82"/>
  <c r="AA206" i="82"/>
  <c r="AA205" i="82"/>
  <c r="AA204" i="82"/>
  <c r="AA203" i="82"/>
  <c r="AA202" i="82"/>
  <c r="AA201" i="82"/>
  <c r="AA200" i="82"/>
  <c r="AA199" i="82"/>
  <c r="AA198" i="82"/>
  <c r="AA197" i="82"/>
  <c r="AA196" i="82"/>
  <c r="AA195" i="82"/>
  <c r="AA194" i="82"/>
  <c r="AA193" i="82"/>
  <c r="AA192" i="82"/>
  <c r="AA191" i="82"/>
  <c r="AA190" i="82"/>
  <c r="AA189" i="82"/>
  <c r="AA188" i="82"/>
  <c r="AA187" i="82"/>
  <c r="AA186" i="82"/>
  <c r="AA185" i="82"/>
  <c r="AA184" i="82"/>
  <c r="AA183" i="82"/>
  <c r="AA182" i="82"/>
  <c r="AA181" i="82"/>
  <c r="AA180" i="82"/>
  <c r="AA179" i="82"/>
  <c r="AA178" i="82"/>
  <c r="AA177" i="82"/>
  <c r="AA176" i="82"/>
  <c r="AA175" i="82"/>
  <c r="AA174" i="82"/>
  <c r="AA173" i="82"/>
  <c r="AA172" i="82"/>
  <c r="AA171" i="82"/>
  <c r="AA170" i="82"/>
  <c r="AA169" i="82"/>
  <c r="AA168" i="82"/>
  <c r="AA167" i="82"/>
  <c r="AA166" i="82"/>
  <c r="AA165" i="82"/>
  <c r="AA164" i="82"/>
  <c r="AA163" i="82"/>
  <c r="AA162" i="82"/>
  <c r="AA161" i="82"/>
  <c r="AA160" i="82"/>
  <c r="AA159" i="82"/>
  <c r="AA158" i="82"/>
  <c r="AA157" i="82"/>
  <c r="AA156" i="82"/>
  <c r="AA155" i="82"/>
  <c r="AA154" i="82"/>
  <c r="AA153" i="82"/>
  <c r="AA152" i="82"/>
  <c r="AA151" i="82"/>
  <c r="AA150" i="82"/>
  <c r="AA149" i="82"/>
  <c r="AA148" i="82"/>
  <c r="AA147" i="82"/>
  <c r="AA146" i="82"/>
  <c r="AA145" i="82"/>
  <c r="AA144" i="82"/>
  <c r="AA143" i="82"/>
  <c r="AA142" i="82"/>
  <c r="AA141" i="82"/>
  <c r="AA140" i="82"/>
  <c r="AA139" i="82"/>
  <c r="AA138" i="82"/>
  <c r="AA137" i="82"/>
  <c r="AA136" i="82"/>
  <c r="AA135" i="82"/>
  <c r="AA134" i="82"/>
  <c r="AA133" i="82"/>
  <c r="AA132" i="82"/>
  <c r="AA131" i="82"/>
  <c r="AA130" i="82"/>
  <c r="AA129" i="82"/>
  <c r="AA128" i="82"/>
  <c r="AA127" i="82"/>
  <c r="AA126" i="82"/>
  <c r="AA125" i="82"/>
  <c r="AA124" i="82"/>
  <c r="AA123" i="82"/>
  <c r="AA122" i="82"/>
  <c r="AA121" i="82"/>
  <c r="AA120" i="82"/>
  <c r="AA119" i="82"/>
  <c r="AA118" i="82"/>
  <c r="AA117" i="82"/>
  <c r="AA116" i="82"/>
  <c r="AA115" i="82"/>
  <c r="AA114" i="82"/>
  <c r="AA113" i="82"/>
  <c r="AA112" i="82"/>
  <c r="AA111" i="82"/>
  <c r="AA110" i="82"/>
  <c r="AA109" i="82"/>
  <c r="AA108" i="82"/>
  <c r="AA107" i="82"/>
  <c r="AA106" i="82"/>
  <c r="AA105" i="82"/>
  <c r="AA104" i="82"/>
  <c r="AA103" i="82"/>
  <c r="AA102" i="82"/>
  <c r="AA101" i="82"/>
  <c r="AA100" i="82"/>
  <c r="AA99" i="82"/>
  <c r="AA98" i="82"/>
  <c r="AA97" i="82"/>
  <c r="AA96" i="82"/>
  <c r="AA95" i="82"/>
  <c r="AA94" i="82"/>
  <c r="AA93" i="82"/>
  <c r="AA92" i="82"/>
  <c r="AA91" i="82"/>
  <c r="AA90" i="82"/>
  <c r="AA89" i="82"/>
  <c r="AA88" i="82"/>
  <c r="AA87" i="82"/>
  <c r="AA86" i="82"/>
  <c r="AA85" i="82"/>
  <c r="AA84" i="82"/>
  <c r="AA83" i="82"/>
  <c r="AA82" i="82"/>
  <c r="AA81" i="82"/>
  <c r="AA80" i="82"/>
  <c r="AA79" i="82"/>
  <c r="AA78" i="82"/>
  <c r="AA77" i="82"/>
  <c r="AA76" i="82"/>
  <c r="AA75" i="82"/>
  <c r="AA74" i="82"/>
  <c r="AA73" i="82"/>
  <c r="AA72" i="82"/>
  <c r="AA71" i="82"/>
  <c r="AA70" i="82"/>
  <c r="AA69" i="82"/>
  <c r="AA68" i="82"/>
  <c r="AA67" i="82"/>
  <c r="AA66" i="82"/>
  <c r="AA65" i="82"/>
  <c r="AA64" i="82"/>
  <c r="AA63" i="82"/>
  <c r="AA62" i="82"/>
  <c r="AA61" i="82"/>
  <c r="AA60" i="82"/>
  <c r="AA59" i="82"/>
  <c r="AA58" i="82"/>
  <c r="AA57" i="82"/>
  <c r="AA56" i="82"/>
  <c r="AA55" i="82"/>
  <c r="AA54" i="82"/>
  <c r="AA53" i="82"/>
  <c r="AA52" i="82"/>
  <c r="AA51" i="82"/>
  <c r="AA50" i="82"/>
  <c r="AA49" i="82"/>
  <c r="AA48" i="82"/>
  <c r="AA47" i="82"/>
  <c r="AA46" i="82"/>
  <c r="AA45" i="82"/>
  <c r="AA44" i="82"/>
  <c r="AA43" i="82"/>
  <c r="AA42" i="82"/>
  <c r="AA41" i="82"/>
  <c r="AA40" i="82"/>
  <c r="AA39" i="82"/>
  <c r="AA38" i="82"/>
  <c r="AA37" i="82"/>
  <c r="AA36" i="82"/>
  <c r="AA35" i="82"/>
  <c r="AA34" i="82"/>
  <c r="AA33" i="82"/>
  <c r="AA32" i="82"/>
  <c r="AA31" i="82"/>
  <c r="AA30" i="82"/>
  <c r="AA29" i="82"/>
  <c r="AA28" i="82"/>
  <c r="AA27" i="82"/>
  <c r="AA26" i="82"/>
  <c r="AA25" i="82"/>
  <c r="AA24" i="82"/>
  <c r="AA23" i="82"/>
  <c r="AA22" i="82"/>
  <c r="AA21" i="82"/>
  <c r="AA20" i="82"/>
  <c r="AA19" i="82"/>
  <c r="AA18" i="82"/>
  <c r="AA17" i="82"/>
  <c r="AA16" i="82"/>
  <c r="AA15" i="82"/>
  <c r="AA14" i="82"/>
  <c r="AA13" i="82"/>
  <c r="AA12" i="82"/>
  <c r="AA11" i="82"/>
  <c r="AA10" i="82"/>
  <c r="AA9" i="82"/>
  <c r="AA8" i="82"/>
  <c r="AA7" i="82"/>
  <c r="AA6" i="82"/>
  <c r="AA5" i="82"/>
  <c r="W448" i="82"/>
  <c r="W447" i="82"/>
  <c r="W446" i="82"/>
  <c r="W445" i="82"/>
  <c r="W444" i="82"/>
  <c r="W443" i="82"/>
  <c r="W442" i="82"/>
  <c r="W441" i="82"/>
  <c r="W440" i="82"/>
  <c r="W439" i="82"/>
  <c r="W438" i="82"/>
  <c r="W437" i="82"/>
  <c r="W436" i="82"/>
  <c r="W435" i="82"/>
  <c r="W434" i="82"/>
  <c r="W433" i="82"/>
  <c r="W432" i="82"/>
  <c r="W431" i="82"/>
  <c r="W430" i="82"/>
  <c r="W429" i="82"/>
  <c r="W428" i="82"/>
  <c r="W427" i="82"/>
  <c r="W426" i="82"/>
  <c r="W425" i="82"/>
  <c r="W424" i="82"/>
  <c r="W423" i="82"/>
  <c r="W422" i="82"/>
  <c r="W421" i="82"/>
  <c r="W420" i="82"/>
  <c r="W419" i="82"/>
  <c r="W418" i="82"/>
  <c r="W417" i="82"/>
  <c r="W416" i="82"/>
  <c r="W415" i="82"/>
  <c r="W414" i="82"/>
  <c r="W413" i="82"/>
  <c r="W412" i="82"/>
  <c r="W411" i="82"/>
  <c r="W410" i="82"/>
  <c r="W409" i="82"/>
  <c r="W408" i="82"/>
  <c r="W407" i="82"/>
  <c r="W406" i="82"/>
  <c r="W405" i="82"/>
  <c r="W404" i="82"/>
  <c r="W403" i="82"/>
  <c r="W402" i="82"/>
  <c r="W401" i="82"/>
  <c r="W400" i="82"/>
  <c r="W399" i="82"/>
  <c r="W398" i="82"/>
  <c r="W397" i="82"/>
  <c r="W396" i="82"/>
  <c r="W395" i="82"/>
  <c r="W394" i="82"/>
  <c r="W393" i="82"/>
  <c r="W392" i="82"/>
  <c r="W391" i="82"/>
  <c r="W390" i="82"/>
  <c r="W389" i="82"/>
  <c r="W388" i="82"/>
  <c r="W387" i="82"/>
  <c r="W386" i="82"/>
  <c r="W385" i="82"/>
  <c r="W384" i="82"/>
  <c r="W383" i="82"/>
  <c r="W382" i="82"/>
  <c r="W381" i="82"/>
  <c r="W380" i="82"/>
  <c r="W379" i="82"/>
  <c r="W378" i="82"/>
  <c r="W377" i="82"/>
  <c r="W376" i="82"/>
  <c r="W375" i="82"/>
  <c r="W374" i="82"/>
  <c r="W373" i="82"/>
  <c r="W372" i="82"/>
  <c r="W371" i="82"/>
  <c r="W370" i="82"/>
  <c r="W369" i="82"/>
  <c r="W368" i="82"/>
  <c r="W367" i="82"/>
  <c r="W366" i="82"/>
  <c r="W365" i="82"/>
  <c r="W364" i="82"/>
  <c r="W363" i="82"/>
  <c r="W362" i="82"/>
  <c r="W361" i="82"/>
  <c r="W360" i="82"/>
  <c r="W359" i="82"/>
  <c r="W358" i="82"/>
  <c r="W357" i="82"/>
  <c r="W356" i="82"/>
  <c r="W355" i="82"/>
  <c r="W354" i="82"/>
  <c r="W353" i="82"/>
  <c r="W352" i="82"/>
  <c r="W351" i="82"/>
  <c r="W350" i="82"/>
  <c r="W349" i="82"/>
  <c r="W348" i="82"/>
  <c r="W347" i="82"/>
  <c r="W346" i="82"/>
  <c r="W345" i="82"/>
  <c r="W344" i="82"/>
  <c r="W343" i="82"/>
  <c r="W342" i="82"/>
  <c r="W341" i="82"/>
  <c r="W340" i="82"/>
  <c r="W339" i="82"/>
  <c r="W338" i="82"/>
  <c r="W337" i="82"/>
  <c r="W336" i="82"/>
  <c r="W335" i="82"/>
  <c r="W334" i="82"/>
  <c r="W333" i="82"/>
  <c r="W332" i="82"/>
  <c r="W331" i="82"/>
  <c r="W330" i="82"/>
  <c r="W329" i="82"/>
  <c r="W328" i="82"/>
  <c r="W327" i="82"/>
  <c r="W326" i="82"/>
  <c r="W325" i="82"/>
  <c r="W324" i="82"/>
  <c r="W323" i="82"/>
  <c r="W322" i="82"/>
  <c r="W321" i="82"/>
  <c r="W320" i="82"/>
  <c r="W319" i="82"/>
  <c r="W318" i="82"/>
  <c r="W317" i="82"/>
  <c r="W316" i="82"/>
  <c r="W315" i="82"/>
  <c r="W314" i="82"/>
  <c r="W313" i="82"/>
  <c r="W312" i="82"/>
  <c r="W311" i="82"/>
  <c r="W310" i="82"/>
  <c r="W309" i="82"/>
  <c r="W308" i="82"/>
  <c r="W307" i="82"/>
  <c r="W306" i="82"/>
  <c r="W305" i="82"/>
  <c r="W304" i="82"/>
  <c r="W303" i="82"/>
  <c r="W302" i="82"/>
  <c r="W301" i="82"/>
  <c r="W300" i="82"/>
  <c r="W299" i="82"/>
  <c r="W298" i="82"/>
  <c r="W297" i="82"/>
  <c r="W296" i="82"/>
  <c r="W295" i="82"/>
  <c r="W294" i="82"/>
  <c r="W293" i="82"/>
  <c r="W292" i="82"/>
  <c r="W291" i="82"/>
  <c r="W290" i="82"/>
  <c r="W289" i="82"/>
  <c r="W288" i="82"/>
  <c r="W287" i="82"/>
  <c r="W286" i="82"/>
  <c r="W285" i="82"/>
  <c r="W284" i="82"/>
  <c r="W283" i="82"/>
  <c r="W282" i="82"/>
  <c r="W281" i="82"/>
  <c r="W280" i="82"/>
  <c r="W279" i="82"/>
  <c r="W278" i="82"/>
  <c r="W277" i="82"/>
  <c r="W276" i="82"/>
  <c r="W275" i="82"/>
  <c r="W274" i="82"/>
  <c r="W273" i="82"/>
  <c r="W272" i="82"/>
  <c r="W271" i="82"/>
  <c r="W270" i="82"/>
  <c r="W269" i="82"/>
  <c r="W268" i="82"/>
  <c r="W267" i="82"/>
  <c r="W266" i="82"/>
  <c r="W265" i="82"/>
  <c r="W264" i="82"/>
  <c r="W263" i="82"/>
  <c r="W262" i="82"/>
  <c r="W261" i="82"/>
  <c r="W260" i="82"/>
  <c r="W259" i="82"/>
  <c r="W258" i="82"/>
  <c r="W257" i="82"/>
  <c r="W256" i="82"/>
  <c r="W255" i="82"/>
  <c r="W254" i="82"/>
  <c r="W253" i="82"/>
  <c r="W252" i="82"/>
  <c r="W251" i="82"/>
  <c r="W250" i="82"/>
  <c r="W249" i="82"/>
  <c r="W248" i="82"/>
  <c r="W247" i="82"/>
  <c r="W246" i="82"/>
  <c r="W245" i="82"/>
  <c r="W244" i="82"/>
  <c r="W243" i="82"/>
  <c r="W242" i="82"/>
  <c r="W241" i="82"/>
  <c r="W240" i="82"/>
  <c r="W239" i="82"/>
  <c r="W238" i="82"/>
  <c r="W237" i="82"/>
  <c r="W236" i="82"/>
  <c r="W235" i="82"/>
  <c r="W234" i="82"/>
  <c r="W233" i="82"/>
  <c r="W232" i="82"/>
  <c r="W231" i="82"/>
  <c r="W230" i="82"/>
  <c r="W229" i="82"/>
  <c r="W228" i="82"/>
  <c r="W227" i="82"/>
  <c r="W226" i="82"/>
  <c r="W225" i="82"/>
  <c r="W224" i="82"/>
  <c r="W223" i="82"/>
  <c r="W222" i="82"/>
  <c r="W221" i="82"/>
  <c r="W220" i="82"/>
  <c r="W219" i="82"/>
  <c r="W218" i="82"/>
  <c r="W217" i="82"/>
  <c r="W216" i="82"/>
  <c r="W215" i="82"/>
  <c r="W214" i="82"/>
  <c r="W213" i="82"/>
  <c r="W212" i="82"/>
  <c r="W211" i="82"/>
  <c r="W210" i="82"/>
  <c r="W209" i="82"/>
  <c r="W208" i="82"/>
  <c r="W207" i="82"/>
  <c r="W206" i="82"/>
  <c r="W205" i="82"/>
  <c r="W204" i="82"/>
  <c r="W203" i="82"/>
  <c r="W202" i="82"/>
  <c r="W201" i="82"/>
  <c r="W200" i="82"/>
  <c r="W199" i="82"/>
  <c r="W198" i="82"/>
  <c r="W197" i="82"/>
  <c r="W196" i="82"/>
  <c r="W195" i="82"/>
  <c r="W194" i="82"/>
  <c r="W193" i="82"/>
  <c r="W192" i="82"/>
  <c r="W191" i="82"/>
  <c r="W190" i="82"/>
  <c r="W189" i="82"/>
  <c r="W188" i="82"/>
  <c r="W187" i="82"/>
  <c r="W186" i="82"/>
  <c r="W185" i="82"/>
  <c r="W184" i="82"/>
  <c r="W183" i="82"/>
  <c r="W182" i="82"/>
  <c r="W181" i="82"/>
  <c r="W180" i="82"/>
  <c r="W179" i="82"/>
  <c r="W178" i="82"/>
  <c r="W177" i="82"/>
  <c r="W176" i="82"/>
  <c r="W175" i="82"/>
  <c r="W174" i="82"/>
  <c r="W173" i="82"/>
  <c r="W172" i="82"/>
  <c r="W171" i="82"/>
  <c r="W170" i="82"/>
  <c r="W169" i="82"/>
  <c r="W168" i="82"/>
  <c r="W167" i="82"/>
  <c r="W166" i="82"/>
  <c r="W165" i="82"/>
  <c r="W164" i="82"/>
  <c r="W163" i="82"/>
  <c r="W162" i="82"/>
  <c r="W161" i="82"/>
  <c r="W160" i="82"/>
  <c r="W159" i="82"/>
  <c r="W158" i="82"/>
  <c r="W157" i="82"/>
  <c r="W156" i="82"/>
  <c r="W155" i="82"/>
  <c r="W154" i="82"/>
  <c r="W153" i="82"/>
  <c r="W152" i="82"/>
  <c r="W151" i="82"/>
  <c r="W150" i="82"/>
  <c r="W149" i="82"/>
  <c r="W148" i="82"/>
  <c r="W147" i="82"/>
  <c r="W146" i="82"/>
  <c r="W145" i="82"/>
  <c r="W144" i="82"/>
  <c r="W143" i="82"/>
  <c r="W142" i="82"/>
  <c r="W141" i="82"/>
  <c r="W140" i="82"/>
  <c r="W139" i="82"/>
  <c r="W138" i="82"/>
  <c r="W137" i="82"/>
  <c r="W136" i="82"/>
  <c r="W135" i="82"/>
  <c r="W134" i="82"/>
  <c r="W133" i="82"/>
  <c r="W132" i="82"/>
  <c r="W131" i="82"/>
  <c r="W130" i="82"/>
  <c r="W129" i="82"/>
  <c r="W128" i="82"/>
  <c r="W127" i="82"/>
  <c r="W126" i="82"/>
  <c r="W125" i="82"/>
  <c r="W124" i="82"/>
  <c r="W123" i="82"/>
  <c r="W122" i="82"/>
  <c r="W121" i="82"/>
  <c r="W120" i="82"/>
  <c r="W119" i="82"/>
  <c r="W118" i="82"/>
  <c r="W117" i="82"/>
  <c r="W116" i="82"/>
  <c r="W115" i="82"/>
  <c r="W114" i="82"/>
  <c r="W113" i="82"/>
  <c r="W112" i="82"/>
  <c r="W111" i="82"/>
  <c r="W110" i="82"/>
  <c r="W109" i="82"/>
  <c r="W108" i="82"/>
  <c r="W107" i="82"/>
  <c r="W106" i="82"/>
  <c r="W105" i="82"/>
  <c r="W104" i="82"/>
  <c r="W103" i="82"/>
  <c r="W102" i="82"/>
  <c r="W101" i="82"/>
  <c r="W100" i="82"/>
  <c r="W99" i="82"/>
  <c r="W98" i="82"/>
  <c r="W97" i="82"/>
  <c r="W96" i="82"/>
  <c r="W95" i="82"/>
  <c r="W94" i="82"/>
  <c r="W93" i="82"/>
  <c r="W92" i="82"/>
  <c r="W91" i="82"/>
  <c r="W90" i="82"/>
  <c r="W89" i="82"/>
  <c r="W88" i="82"/>
  <c r="W87" i="82"/>
  <c r="W86" i="82"/>
  <c r="W85" i="82"/>
  <c r="W84" i="82"/>
  <c r="W83" i="82"/>
  <c r="W82" i="82"/>
  <c r="W81" i="82"/>
  <c r="W80" i="82"/>
  <c r="W79" i="82"/>
  <c r="W78" i="82"/>
  <c r="W77" i="82"/>
  <c r="W76" i="82"/>
  <c r="W75" i="82"/>
  <c r="W74" i="82"/>
  <c r="W73" i="82"/>
  <c r="W72" i="82"/>
  <c r="W71" i="82"/>
  <c r="W70" i="82"/>
  <c r="W69" i="82"/>
  <c r="W68" i="82"/>
  <c r="W67" i="82"/>
  <c r="W66" i="82"/>
  <c r="W65" i="82"/>
  <c r="W64" i="82"/>
  <c r="W63" i="82"/>
  <c r="W62" i="82"/>
  <c r="W61" i="82"/>
  <c r="W60" i="82"/>
  <c r="W59" i="82"/>
  <c r="W58" i="82"/>
  <c r="W57" i="82"/>
  <c r="W56" i="82"/>
  <c r="W55" i="82"/>
  <c r="W54" i="82"/>
  <c r="W53" i="82"/>
  <c r="W52" i="82"/>
  <c r="W51" i="82"/>
  <c r="W50" i="82"/>
  <c r="W49" i="82"/>
  <c r="W48" i="82"/>
  <c r="W47" i="82"/>
  <c r="W46" i="82"/>
  <c r="W45" i="82"/>
  <c r="W44" i="82"/>
  <c r="W43" i="82"/>
  <c r="W42" i="82"/>
  <c r="W41" i="82"/>
  <c r="W40" i="82"/>
  <c r="W39" i="82"/>
  <c r="W38" i="82"/>
  <c r="W37" i="82"/>
  <c r="W36" i="82"/>
  <c r="W35" i="82"/>
  <c r="W34" i="82"/>
  <c r="W33" i="82"/>
  <c r="W32" i="82"/>
  <c r="W31" i="82"/>
  <c r="W30" i="82"/>
  <c r="W29" i="82"/>
  <c r="W28" i="82"/>
  <c r="W27" i="82"/>
  <c r="W26" i="82"/>
  <c r="W25" i="82"/>
  <c r="W24" i="82"/>
  <c r="W23" i="82"/>
  <c r="W22" i="82"/>
  <c r="W21" i="82"/>
  <c r="W20" i="82"/>
  <c r="W19" i="82"/>
  <c r="W18" i="82"/>
  <c r="W17" i="82"/>
  <c r="W16" i="82"/>
  <c r="W15" i="82"/>
  <c r="W14" i="82"/>
  <c r="W13" i="82"/>
  <c r="W12" i="82"/>
  <c r="W11" i="82"/>
  <c r="W10" i="82"/>
  <c r="W9" i="82"/>
  <c r="W8" i="82"/>
  <c r="W7" i="82"/>
  <c r="W6" i="82"/>
  <c r="W5" i="82"/>
  <c r="S448" i="82"/>
  <c r="S447" i="82"/>
  <c r="S446" i="82"/>
  <c r="S445" i="82"/>
  <c r="S444" i="82"/>
  <c r="S443" i="82"/>
  <c r="S442" i="82"/>
  <c r="S441" i="82"/>
  <c r="S440" i="82"/>
  <c r="S439" i="82"/>
  <c r="S438" i="82"/>
  <c r="S437" i="82"/>
  <c r="S436" i="82"/>
  <c r="S435" i="82"/>
  <c r="S434" i="82"/>
  <c r="S433" i="82"/>
  <c r="S432" i="82"/>
  <c r="S431" i="82"/>
  <c r="S430" i="82"/>
  <c r="S429" i="82"/>
  <c r="S428" i="82"/>
  <c r="S427" i="82"/>
  <c r="S426" i="82"/>
  <c r="S425" i="82"/>
  <c r="S424" i="82"/>
  <c r="S423" i="82"/>
  <c r="S422" i="82"/>
  <c r="S421" i="82"/>
  <c r="S420" i="82"/>
  <c r="S419" i="82"/>
  <c r="S418" i="82"/>
  <c r="S417" i="82"/>
  <c r="S416" i="82"/>
  <c r="S415" i="82"/>
  <c r="S414" i="82"/>
  <c r="S413" i="82"/>
  <c r="S412" i="82"/>
  <c r="S411" i="82"/>
  <c r="S410" i="82"/>
  <c r="S409" i="82"/>
  <c r="S408" i="82"/>
  <c r="S407" i="82"/>
  <c r="S406" i="82"/>
  <c r="S405" i="82"/>
  <c r="S404" i="82"/>
  <c r="S403" i="82"/>
  <c r="S402" i="82"/>
  <c r="S401" i="82"/>
  <c r="S400" i="82"/>
  <c r="S399" i="82"/>
  <c r="S398" i="82"/>
  <c r="S397" i="82"/>
  <c r="S396" i="82"/>
  <c r="S395" i="82"/>
  <c r="S394" i="82"/>
  <c r="S393" i="82"/>
  <c r="S392" i="82"/>
  <c r="S391" i="82"/>
  <c r="S390" i="82"/>
  <c r="S389" i="82"/>
  <c r="S388" i="82"/>
  <c r="S387" i="82"/>
  <c r="S386" i="82"/>
  <c r="S385" i="82"/>
  <c r="S384" i="82"/>
  <c r="S383" i="82"/>
  <c r="S382" i="82"/>
  <c r="S381" i="82"/>
  <c r="S380" i="82"/>
  <c r="S379" i="82"/>
  <c r="S378" i="82"/>
  <c r="S377" i="82"/>
  <c r="S376" i="82"/>
  <c r="S375" i="82"/>
  <c r="S374" i="82"/>
  <c r="S373" i="82"/>
  <c r="S372" i="82"/>
  <c r="S371" i="82"/>
  <c r="S370" i="82"/>
  <c r="S369" i="82"/>
  <c r="S368" i="82"/>
  <c r="S367" i="82"/>
  <c r="S366" i="82"/>
  <c r="S365" i="82"/>
  <c r="S364" i="82"/>
  <c r="S363" i="82"/>
  <c r="S362" i="82"/>
  <c r="S361" i="82"/>
  <c r="S360" i="82"/>
  <c r="S359" i="82"/>
  <c r="S358" i="82"/>
  <c r="S357" i="82"/>
  <c r="S356" i="82"/>
  <c r="S355" i="82"/>
  <c r="S354" i="82"/>
  <c r="S353" i="82"/>
  <c r="S352" i="82"/>
  <c r="S351" i="82"/>
  <c r="S350" i="82"/>
  <c r="S349" i="82"/>
  <c r="S348" i="82"/>
  <c r="S347" i="82"/>
  <c r="S346" i="82"/>
  <c r="S345" i="82"/>
  <c r="S344" i="82"/>
  <c r="S343" i="82"/>
  <c r="S342" i="82"/>
  <c r="S341" i="82"/>
  <c r="S340" i="82"/>
  <c r="S339" i="82"/>
  <c r="S338" i="82"/>
  <c r="S337" i="82"/>
  <c r="S336" i="82"/>
  <c r="S335" i="82"/>
  <c r="S334" i="82"/>
  <c r="S333" i="82"/>
  <c r="S332" i="82"/>
  <c r="S331" i="82"/>
  <c r="S330" i="82"/>
  <c r="S329" i="82"/>
  <c r="S328" i="82"/>
  <c r="S327" i="82"/>
  <c r="S326" i="82"/>
  <c r="S325" i="82"/>
  <c r="S324" i="82"/>
  <c r="S323" i="82"/>
  <c r="S322" i="82"/>
  <c r="S321" i="82"/>
  <c r="S320" i="82"/>
  <c r="S319" i="82"/>
  <c r="S318" i="82"/>
  <c r="S317" i="82"/>
  <c r="S316" i="82"/>
  <c r="S315" i="82"/>
  <c r="S314" i="82"/>
  <c r="S313" i="82"/>
  <c r="S312" i="82"/>
  <c r="S311" i="82"/>
  <c r="S310" i="82"/>
  <c r="S309" i="82"/>
  <c r="S308" i="82"/>
  <c r="S307" i="82"/>
  <c r="S306" i="82"/>
  <c r="S305" i="82"/>
  <c r="S304" i="82"/>
  <c r="S303" i="82"/>
  <c r="S302" i="82"/>
  <c r="S301" i="82"/>
  <c r="S300" i="82"/>
  <c r="S299" i="82"/>
  <c r="S298" i="82"/>
  <c r="S297" i="82"/>
  <c r="S296" i="82"/>
  <c r="S295" i="82"/>
  <c r="S294" i="82"/>
  <c r="S293" i="82"/>
  <c r="S292" i="82"/>
  <c r="S291" i="82"/>
  <c r="S290" i="82"/>
  <c r="S289" i="82"/>
  <c r="S288" i="82"/>
  <c r="S287" i="82"/>
  <c r="S286" i="82"/>
  <c r="S285" i="82"/>
  <c r="S284" i="82"/>
  <c r="S283" i="82"/>
  <c r="S282" i="82"/>
  <c r="S281" i="82"/>
  <c r="S280" i="82"/>
  <c r="S279" i="82"/>
  <c r="S278" i="82"/>
  <c r="S277" i="82"/>
  <c r="S276" i="82"/>
  <c r="S275" i="82"/>
  <c r="S274" i="82"/>
  <c r="S273" i="82"/>
  <c r="S272" i="82"/>
  <c r="S271" i="82"/>
  <c r="S270" i="82"/>
  <c r="S269" i="82"/>
  <c r="S268" i="82"/>
  <c r="S267" i="82"/>
  <c r="S266" i="82"/>
  <c r="S265" i="82"/>
  <c r="S264" i="82"/>
  <c r="S263" i="82"/>
  <c r="S262" i="82"/>
  <c r="S261" i="82"/>
  <c r="S260" i="82"/>
  <c r="S259" i="82"/>
  <c r="S258" i="82"/>
  <c r="S257" i="82"/>
  <c r="S256" i="82"/>
  <c r="S255" i="82"/>
  <c r="S254" i="82"/>
  <c r="S253" i="82"/>
  <c r="S252" i="82"/>
  <c r="S251" i="82"/>
  <c r="S250" i="82"/>
  <c r="S249" i="82"/>
  <c r="S248" i="82"/>
  <c r="S247" i="82"/>
  <c r="S246" i="82"/>
  <c r="S245" i="82"/>
  <c r="S244" i="82"/>
  <c r="S243" i="82"/>
  <c r="S242" i="82"/>
  <c r="S241" i="82"/>
  <c r="S240" i="82"/>
  <c r="S239" i="82"/>
  <c r="S238" i="82"/>
  <c r="S237" i="82"/>
  <c r="S236" i="82"/>
  <c r="S235" i="82"/>
  <c r="S234" i="82"/>
  <c r="S233" i="82"/>
  <c r="S232" i="82"/>
  <c r="S231" i="82"/>
  <c r="S230" i="82"/>
  <c r="S229" i="82"/>
  <c r="S228" i="82"/>
  <c r="S227" i="82"/>
  <c r="S226" i="82"/>
  <c r="S225" i="82"/>
  <c r="S224" i="82"/>
  <c r="S223" i="82"/>
  <c r="S222" i="82"/>
  <c r="S221" i="82"/>
  <c r="S220" i="82"/>
  <c r="S219" i="82"/>
  <c r="S218" i="82"/>
  <c r="S217" i="82"/>
  <c r="S216" i="82"/>
  <c r="S215" i="82"/>
  <c r="S214" i="82"/>
  <c r="S213" i="82"/>
  <c r="S212" i="82"/>
  <c r="S211" i="82"/>
  <c r="S210" i="82"/>
  <c r="S209" i="82"/>
  <c r="S208" i="82"/>
  <c r="S207" i="82"/>
  <c r="S206" i="82"/>
  <c r="S205" i="82"/>
  <c r="S204" i="82"/>
  <c r="S203" i="82"/>
  <c r="S202" i="82"/>
  <c r="S201" i="82"/>
  <c r="S200" i="82"/>
  <c r="S199" i="82"/>
  <c r="S198" i="82"/>
  <c r="S197" i="82"/>
  <c r="S196" i="82"/>
  <c r="S195" i="82"/>
  <c r="S194" i="82"/>
  <c r="S193" i="82"/>
  <c r="S192" i="82"/>
  <c r="S191" i="82"/>
  <c r="S190" i="82"/>
  <c r="S189" i="82"/>
  <c r="S188" i="82"/>
  <c r="S187" i="82"/>
  <c r="S186" i="82"/>
  <c r="S185" i="82"/>
  <c r="S184" i="82"/>
  <c r="S183" i="82"/>
  <c r="S182" i="82"/>
  <c r="S181" i="82"/>
  <c r="S180" i="82"/>
  <c r="S179" i="82"/>
  <c r="S178" i="82"/>
  <c r="S177" i="82"/>
  <c r="S176" i="82"/>
  <c r="S175" i="82"/>
  <c r="S174" i="82"/>
  <c r="S173" i="82"/>
  <c r="S172" i="82"/>
  <c r="S171" i="82"/>
  <c r="S170" i="82"/>
  <c r="S169" i="82"/>
  <c r="S168" i="82"/>
  <c r="S167" i="82"/>
  <c r="S166" i="82"/>
  <c r="S165" i="82"/>
  <c r="S164" i="82"/>
  <c r="S163" i="82"/>
  <c r="S162" i="82"/>
  <c r="S161" i="82"/>
  <c r="S160" i="82"/>
  <c r="S159" i="82"/>
  <c r="S158" i="82"/>
  <c r="S157" i="82"/>
  <c r="S156" i="82"/>
  <c r="S155" i="82"/>
  <c r="S154" i="82"/>
  <c r="S153" i="82"/>
  <c r="S152" i="82"/>
  <c r="S151" i="82"/>
  <c r="S150" i="82"/>
  <c r="S149" i="82"/>
  <c r="S148" i="82"/>
  <c r="S147" i="82"/>
  <c r="S146" i="82"/>
  <c r="S145" i="82"/>
  <c r="S144" i="82"/>
  <c r="S143" i="82"/>
  <c r="S142" i="82"/>
  <c r="S141" i="82"/>
  <c r="S140" i="82"/>
  <c r="S139" i="82"/>
  <c r="S138" i="82"/>
  <c r="S137" i="82"/>
  <c r="S136" i="82"/>
  <c r="S135" i="82"/>
  <c r="S134" i="82"/>
  <c r="S133" i="82"/>
  <c r="S132" i="82"/>
  <c r="S131" i="82"/>
  <c r="S130" i="82"/>
  <c r="S129" i="82"/>
  <c r="S128" i="82"/>
  <c r="S127" i="82"/>
  <c r="S126" i="82"/>
  <c r="S125" i="82"/>
  <c r="S124" i="82"/>
  <c r="S123" i="82"/>
  <c r="S122" i="82"/>
  <c r="S121" i="82"/>
  <c r="S120" i="82"/>
  <c r="S119" i="82"/>
  <c r="S118" i="82"/>
  <c r="S117" i="82"/>
  <c r="S116" i="82"/>
  <c r="S115" i="82"/>
  <c r="S114" i="82"/>
  <c r="S113" i="82"/>
  <c r="S112" i="82"/>
  <c r="S111" i="82"/>
  <c r="S110" i="82"/>
  <c r="S109" i="82"/>
  <c r="S108" i="82"/>
  <c r="S107" i="82"/>
  <c r="S106" i="82"/>
  <c r="S105" i="82"/>
  <c r="S104" i="82"/>
  <c r="S103" i="82"/>
  <c r="S102" i="82"/>
  <c r="S101" i="82"/>
  <c r="S100" i="82"/>
  <c r="S99" i="82"/>
  <c r="S98" i="82"/>
  <c r="S97" i="82"/>
  <c r="S96" i="82"/>
  <c r="S95" i="82"/>
  <c r="S94" i="82"/>
  <c r="S93" i="82"/>
  <c r="S92" i="82"/>
  <c r="S91" i="82"/>
  <c r="S90" i="82"/>
  <c r="S89" i="82"/>
  <c r="S88" i="82"/>
  <c r="S87" i="82"/>
  <c r="S86" i="82"/>
  <c r="S85" i="82"/>
  <c r="S84" i="82"/>
  <c r="S83" i="82"/>
  <c r="S82" i="82"/>
  <c r="S81" i="82"/>
  <c r="S80" i="82"/>
  <c r="S79" i="82"/>
  <c r="S78" i="82"/>
  <c r="S77" i="82"/>
  <c r="S76" i="82"/>
  <c r="S75" i="82"/>
  <c r="S74" i="82"/>
  <c r="S73" i="82"/>
  <c r="S72" i="82"/>
  <c r="S71" i="82"/>
  <c r="S70" i="82"/>
  <c r="S69" i="82"/>
  <c r="S68" i="82"/>
  <c r="S67" i="82"/>
  <c r="S66" i="82"/>
  <c r="S65" i="82"/>
  <c r="S64" i="82"/>
  <c r="S63" i="82"/>
  <c r="S62" i="82"/>
  <c r="S61" i="82"/>
  <c r="S60" i="82"/>
  <c r="S59" i="82"/>
  <c r="S58" i="82"/>
  <c r="S57" i="82"/>
  <c r="S56" i="82"/>
  <c r="S55" i="82"/>
  <c r="S54" i="82"/>
  <c r="S53" i="82"/>
  <c r="S52" i="82"/>
  <c r="S51" i="82"/>
  <c r="S50" i="82"/>
  <c r="S49" i="82"/>
  <c r="S48" i="82"/>
  <c r="S47" i="82"/>
  <c r="S46" i="82"/>
  <c r="S45" i="82"/>
  <c r="S44" i="82"/>
  <c r="S43" i="82"/>
  <c r="S42" i="82"/>
  <c r="S41" i="82"/>
  <c r="S40" i="82"/>
  <c r="S39" i="82"/>
  <c r="S38" i="82"/>
  <c r="S37" i="82"/>
  <c r="S36" i="82"/>
  <c r="S35" i="82"/>
  <c r="S34" i="82"/>
  <c r="S33" i="82"/>
  <c r="S32" i="82"/>
  <c r="S31" i="82"/>
  <c r="S30" i="82"/>
  <c r="S29" i="82"/>
  <c r="S28" i="82"/>
  <c r="S27" i="82"/>
  <c r="S26" i="82"/>
  <c r="S25" i="82"/>
  <c r="S24" i="82"/>
  <c r="S23" i="82"/>
  <c r="S22" i="82"/>
  <c r="S21" i="82"/>
  <c r="S20" i="82"/>
  <c r="S19" i="82"/>
  <c r="S18" i="82"/>
  <c r="S17" i="82"/>
  <c r="S16" i="82"/>
  <c r="S15" i="82"/>
  <c r="S14" i="82"/>
  <c r="S13" i="82"/>
  <c r="S12" i="82"/>
  <c r="S11" i="82"/>
  <c r="S10" i="82"/>
  <c r="S9" i="82"/>
  <c r="S8" i="82"/>
  <c r="S7" i="82"/>
  <c r="S6" i="82"/>
  <c r="S5" i="82"/>
  <c r="O448" i="82"/>
  <c r="O447" i="82"/>
  <c r="O446" i="82"/>
  <c r="O445" i="82"/>
  <c r="O444" i="82"/>
  <c r="O443" i="82"/>
  <c r="O442" i="82"/>
  <c r="O441" i="82"/>
  <c r="O440" i="82"/>
  <c r="O439" i="82"/>
  <c r="O438" i="82"/>
  <c r="O437" i="82"/>
  <c r="O436" i="82"/>
  <c r="O435" i="82"/>
  <c r="O434" i="82"/>
  <c r="O433" i="82"/>
  <c r="O432" i="82"/>
  <c r="O431" i="82"/>
  <c r="O430" i="82"/>
  <c r="O429" i="82"/>
  <c r="O428" i="82"/>
  <c r="O427" i="82"/>
  <c r="O426" i="82"/>
  <c r="O425" i="82"/>
  <c r="O424" i="82"/>
  <c r="O423" i="82"/>
  <c r="O422" i="82"/>
  <c r="O421" i="82"/>
  <c r="O420" i="82"/>
  <c r="O419" i="82"/>
  <c r="O418" i="82"/>
  <c r="O417" i="82"/>
  <c r="O416" i="82"/>
  <c r="O415" i="82"/>
  <c r="O414" i="82"/>
  <c r="O413" i="82"/>
  <c r="O412" i="82"/>
  <c r="O411" i="82"/>
  <c r="O410" i="82"/>
  <c r="O409" i="82"/>
  <c r="O408" i="82"/>
  <c r="O407" i="82"/>
  <c r="O406" i="82"/>
  <c r="O405" i="82"/>
  <c r="O404" i="82"/>
  <c r="O403" i="82"/>
  <c r="O402" i="82"/>
  <c r="O401" i="82"/>
  <c r="O400" i="82"/>
  <c r="O399" i="82"/>
  <c r="O398" i="82"/>
  <c r="O397" i="82"/>
  <c r="O396" i="82"/>
  <c r="O395" i="82"/>
  <c r="O394" i="82"/>
  <c r="O393" i="82"/>
  <c r="O392" i="82"/>
  <c r="O391" i="82"/>
  <c r="O390" i="82"/>
  <c r="O389" i="82"/>
  <c r="O388" i="82"/>
  <c r="O387" i="82"/>
  <c r="O386" i="82"/>
  <c r="O385" i="82"/>
  <c r="O384" i="82"/>
  <c r="O383" i="82"/>
  <c r="O382" i="82"/>
  <c r="O381" i="82"/>
  <c r="O380" i="82"/>
  <c r="O379" i="82"/>
  <c r="O378" i="82"/>
  <c r="O377" i="82"/>
  <c r="O376" i="82"/>
  <c r="O375" i="82"/>
  <c r="O374" i="82"/>
  <c r="O373" i="82"/>
  <c r="O372" i="82"/>
  <c r="O371" i="82"/>
  <c r="O370" i="82"/>
  <c r="O369" i="82"/>
  <c r="O368" i="82"/>
  <c r="O367" i="82"/>
  <c r="O366" i="82"/>
  <c r="O365" i="82"/>
  <c r="O364" i="82"/>
  <c r="O363" i="82"/>
  <c r="O362" i="82"/>
  <c r="O361" i="82"/>
  <c r="O360" i="82"/>
  <c r="O359" i="82"/>
  <c r="O358" i="82"/>
  <c r="O357" i="82"/>
  <c r="O356" i="82"/>
  <c r="O355" i="82"/>
  <c r="O354" i="82"/>
  <c r="O353" i="82"/>
  <c r="O352" i="82"/>
  <c r="O351" i="82"/>
  <c r="O350" i="82"/>
  <c r="O349" i="82"/>
  <c r="O348" i="82"/>
  <c r="O347" i="82"/>
  <c r="O346" i="82"/>
  <c r="O345" i="82"/>
  <c r="O344" i="82"/>
  <c r="O343" i="82"/>
  <c r="O342" i="82"/>
  <c r="O341" i="82"/>
  <c r="O340" i="82"/>
  <c r="O339" i="82"/>
  <c r="O338" i="82"/>
  <c r="O337" i="82"/>
  <c r="O336" i="82"/>
  <c r="O335" i="82"/>
  <c r="O334" i="82"/>
  <c r="O333" i="82"/>
  <c r="O332" i="82"/>
  <c r="O331" i="82"/>
  <c r="O330" i="82"/>
  <c r="O329" i="82"/>
  <c r="O328" i="82"/>
  <c r="O327" i="82"/>
  <c r="O326" i="82"/>
  <c r="O325" i="82"/>
  <c r="O324" i="82"/>
  <c r="O323" i="82"/>
  <c r="O322" i="82"/>
  <c r="O321" i="82"/>
  <c r="O320" i="82"/>
  <c r="O319" i="82"/>
  <c r="O318" i="82"/>
  <c r="O317" i="82"/>
  <c r="O316" i="82"/>
  <c r="O315" i="82"/>
  <c r="O314" i="82"/>
  <c r="O313" i="82"/>
  <c r="O312" i="82"/>
  <c r="O311" i="82"/>
  <c r="O310" i="82"/>
  <c r="O309" i="82"/>
  <c r="O308" i="82"/>
  <c r="O307" i="82"/>
  <c r="O306" i="82"/>
  <c r="O305" i="82"/>
  <c r="O304" i="82"/>
  <c r="O303" i="82"/>
  <c r="O302" i="82"/>
  <c r="O301" i="82"/>
  <c r="O300" i="82"/>
  <c r="O299" i="82"/>
  <c r="O298" i="82"/>
  <c r="O297" i="82"/>
  <c r="O296" i="82"/>
  <c r="O295" i="82"/>
  <c r="O294" i="82"/>
  <c r="O293" i="82"/>
  <c r="O292" i="82"/>
  <c r="O291" i="82"/>
  <c r="O290" i="82"/>
  <c r="O289" i="82"/>
  <c r="O288" i="82"/>
  <c r="O287" i="82"/>
  <c r="O286" i="82"/>
  <c r="O285" i="82"/>
  <c r="O284" i="82"/>
  <c r="O283" i="82"/>
  <c r="O282" i="82"/>
  <c r="O281" i="82"/>
  <c r="O280" i="82"/>
  <c r="O279" i="82"/>
  <c r="O278" i="82"/>
  <c r="O277" i="82"/>
  <c r="O276" i="82"/>
  <c r="O275" i="82"/>
  <c r="O274" i="82"/>
  <c r="O273" i="82"/>
  <c r="O272" i="82"/>
  <c r="O271" i="82"/>
  <c r="O270" i="82"/>
  <c r="O269" i="82"/>
  <c r="O268" i="82"/>
  <c r="O267" i="82"/>
  <c r="O266" i="82"/>
  <c r="O265" i="82"/>
  <c r="O264" i="82"/>
  <c r="O263" i="82"/>
  <c r="O262" i="82"/>
  <c r="O261" i="82"/>
  <c r="O260" i="82"/>
  <c r="O259" i="82"/>
  <c r="O258" i="82"/>
  <c r="O257" i="82"/>
  <c r="O256" i="82"/>
  <c r="O255" i="82"/>
  <c r="O254" i="82"/>
  <c r="O253" i="82"/>
  <c r="O252" i="82"/>
  <c r="O251" i="82"/>
  <c r="O250" i="82"/>
  <c r="O249" i="82"/>
  <c r="O248" i="82"/>
  <c r="O247" i="82"/>
  <c r="O246" i="82"/>
  <c r="O245" i="82"/>
  <c r="O244" i="82"/>
  <c r="O243" i="82"/>
  <c r="O242" i="82"/>
  <c r="O241" i="82"/>
  <c r="O240" i="82"/>
  <c r="O239" i="82"/>
  <c r="O238" i="82"/>
  <c r="O237" i="82"/>
  <c r="O236" i="82"/>
  <c r="O235" i="82"/>
  <c r="O234" i="82"/>
  <c r="O233" i="82"/>
  <c r="O232" i="82"/>
  <c r="O231" i="82"/>
  <c r="O230" i="82"/>
  <c r="O229" i="82"/>
  <c r="O228" i="82"/>
  <c r="O227" i="82"/>
  <c r="O226" i="82"/>
  <c r="O225" i="82"/>
  <c r="O224" i="82"/>
  <c r="O223" i="82"/>
  <c r="O222" i="82"/>
  <c r="O221" i="82"/>
  <c r="O220" i="82"/>
  <c r="O219" i="82"/>
  <c r="O218" i="82"/>
  <c r="O217" i="82"/>
  <c r="O216" i="82"/>
  <c r="O215" i="82"/>
  <c r="O214" i="82"/>
  <c r="O213" i="82"/>
  <c r="O212" i="82"/>
  <c r="O211" i="82"/>
  <c r="O210" i="82"/>
  <c r="O209" i="82"/>
  <c r="O208" i="82"/>
  <c r="O207" i="82"/>
  <c r="O206" i="82"/>
  <c r="O205" i="82"/>
  <c r="O204" i="82"/>
  <c r="O203" i="82"/>
  <c r="O202" i="82"/>
  <c r="O201" i="82"/>
  <c r="O200" i="82"/>
  <c r="O199" i="82"/>
  <c r="O198" i="82"/>
  <c r="O197" i="82"/>
  <c r="O196" i="82"/>
  <c r="O195" i="82"/>
  <c r="O194" i="82"/>
  <c r="O193" i="82"/>
  <c r="O192" i="82"/>
  <c r="O191" i="82"/>
  <c r="O190" i="82"/>
  <c r="O189" i="82"/>
  <c r="O188" i="82"/>
  <c r="O187" i="82"/>
  <c r="O186" i="82"/>
  <c r="O185" i="82"/>
  <c r="O184" i="82"/>
  <c r="O183" i="82"/>
  <c r="O182" i="82"/>
  <c r="O181" i="82"/>
  <c r="O180" i="82"/>
  <c r="O179" i="82"/>
  <c r="O178" i="82"/>
  <c r="O177" i="82"/>
  <c r="O176" i="82"/>
  <c r="O175" i="82"/>
  <c r="O174" i="82"/>
  <c r="O173" i="82"/>
  <c r="O172" i="82"/>
  <c r="O171" i="82"/>
  <c r="O170" i="82"/>
  <c r="O169" i="82"/>
  <c r="O168" i="82"/>
  <c r="O167" i="82"/>
  <c r="O166" i="82"/>
  <c r="O165" i="82"/>
  <c r="O164" i="82"/>
  <c r="O163" i="82"/>
  <c r="O162" i="82"/>
  <c r="O161" i="82"/>
  <c r="O160" i="82"/>
  <c r="O159" i="82"/>
  <c r="O158" i="82"/>
  <c r="O157" i="82"/>
  <c r="O156" i="82"/>
  <c r="O155" i="82"/>
  <c r="O154" i="82"/>
  <c r="O153" i="82"/>
  <c r="O152" i="82"/>
  <c r="O151" i="82"/>
  <c r="O150" i="82"/>
  <c r="O149" i="82"/>
  <c r="O148" i="82"/>
  <c r="O147" i="82"/>
  <c r="O146" i="82"/>
  <c r="O145" i="82"/>
  <c r="O144" i="82"/>
  <c r="O143" i="82"/>
  <c r="O142" i="82"/>
  <c r="O141" i="82"/>
  <c r="O140" i="82"/>
  <c r="O139" i="82"/>
  <c r="O138" i="82"/>
  <c r="O137" i="82"/>
  <c r="O136" i="82"/>
  <c r="O135" i="82"/>
  <c r="O134" i="82"/>
  <c r="O133" i="82"/>
  <c r="O132" i="82"/>
  <c r="O131" i="82"/>
  <c r="O130" i="82"/>
  <c r="O129" i="82"/>
  <c r="O128" i="82"/>
  <c r="O127" i="82"/>
  <c r="O126" i="82"/>
  <c r="O125" i="82"/>
  <c r="O124" i="82"/>
  <c r="O123" i="82"/>
  <c r="O122" i="82"/>
  <c r="O121" i="82"/>
  <c r="O120" i="82"/>
  <c r="O119" i="82"/>
  <c r="O118" i="82"/>
  <c r="O117" i="82"/>
  <c r="O116" i="82"/>
  <c r="O115" i="82"/>
  <c r="O114" i="82"/>
  <c r="O113" i="82"/>
  <c r="O112" i="82"/>
  <c r="O111" i="82"/>
  <c r="O110" i="82"/>
  <c r="O109" i="82"/>
  <c r="O108" i="82"/>
  <c r="O107" i="82"/>
  <c r="O106" i="82"/>
  <c r="O105" i="82"/>
  <c r="O104" i="82"/>
  <c r="O103" i="82"/>
  <c r="O102" i="82"/>
  <c r="O101" i="82"/>
  <c r="O100" i="82"/>
  <c r="O99" i="82"/>
  <c r="O98" i="82"/>
  <c r="O97" i="82"/>
  <c r="O96" i="82"/>
  <c r="O95" i="82"/>
  <c r="O94" i="82"/>
  <c r="O93" i="82"/>
  <c r="O92" i="82"/>
  <c r="O91" i="82"/>
  <c r="O90" i="82"/>
  <c r="O89" i="82"/>
  <c r="O88" i="82"/>
  <c r="O87" i="82"/>
  <c r="O86" i="82"/>
  <c r="O85" i="82"/>
  <c r="O84" i="82"/>
  <c r="O83" i="82"/>
  <c r="O82" i="82"/>
  <c r="O81" i="82"/>
  <c r="O80" i="82"/>
  <c r="O79" i="82"/>
  <c r="O78" i="82"/>
  <c r="O77" i="82"/>
  <c r="O76" i="82"/>
  <c r="O75" i="82"/>
  <c r="O74" i="82"/>
  <c r="O73" i="82"/>
  <c r="O72" i="82"/>
  <c r="O71" i="82"/>
  <c r="O70" i="82"/>
  <c r="O69" i="82"/>
  <c r="O68" i="82"/>
  <c r="O67" i="82"/>
  <c r="O66" i="82"/>
  <c r="O65" i="82"/>
  <c r="O64" i="82"/>
  <c r="O63" i="82"/>
  <c r="O62" i="82"/>
  <c r="O61" i="82"/>
  <c r="O60" i="82"/>
  <c r="O59" i="82"/>
  <c r="O58" i="82"/>
  <c r="O57" i="82"/>
  <c r="O56" i="82"/>
  <c r="O55" i="82"/>
  <c r="O54" i="82"/>
  <c r="O53" i="82"/>
  <c r="O52" i="82"/>
  <c r="O51" i="82"/>
  <c r="O50" i="82"/>
  <c r="O49" i="82"/>
  <c r="O48" i="82"/>
  <c r="O47" i="82"/>
  <c r="O46" i="82"/>
  <c r="O45" i="82"/>
  <c r="O44" i="82"/>
  <c r="O43" i="82"/>
  <c r="O42" i="82"/>
  <c r="O41" i="82"/>
  <c r="O40" i="82"/>
  <c r="O39" i="82"/>
  <c r="O38" i="82"/>
  <c r="O37" i="82"/>
  <c r="O36" i="82"/>
  <c r="O35" i="82"/>
  <c r="O34" i="82"/>
  <c r="O33" i="82"/>
  <c r="O32" i="82"/>
  <c r="O31" i="82"/>
  <c r="O30" i="82"/>
  <c r="O29" i="82"/>
  <c r="O28" i="82"/>
  <c r="O27" i="82"/>
  <c r="O26" i="82"/>
  <c r="O25" i="82"/>
  <c r="O24" i="82"/>
  <c r="O23" i="82"/>
  <c r="O22" i="82"/>
  <c r="O21" i="82"/>
  <c r="O20" i="82"/>
  <c r="O19" i="82"/>
  <c r="O18" i="82"/>
  <c r="O17" i="82"/>
  <c r="O16" i="82"/>
  <c r="O15" i="82"/>
  <c r="O14" i="82"/>
  <c r="O13" i="82"/>
  <c r="O12" i="82"/>
  <c r="O11" i="82"/>
  <c r="O10" i="82"/>
  <c r="O9" i="82"/>
  <c r="O8" i="82"/>
  <c r="O7" i="82"/>
  <c r="O6" i="82"/>
  <c r="O5" i="82"/>
  <c r="K448" i="82"/>
  <c r="K447" i="82"/>
  <c r="K446" i="82"/>
  <c r="K445" i="82"/>
  <c r="K444" i="82"/>
  <c r="K443" i="82"/>
  <c r="K442" i="82"/>
  <c r="K441" i="82"/>
  <c r="K440" i="82"/>
  <c r="K439" i="82"/>
  <c r="K438" i="82"/>
  <c r="K437" i="82"/>
  <c r="K436" i="82"/>
  <c r="K435" i="82"/>
  <c r="K434" i="82"/>
  <c r="K433" i="82"/>
  <c r="K432" i="82"/>
  <c r="K431" i="82"/>
  <c r="K430" i="82"/>
  <c r="K429" i="82"/>
  <c r="K428" i="82"/>
  <c r="K427" i="82"/>
  <c r="K426" i="82"/>
  <c r="K425" i="82"/>
  <c r="K424" i="82"/>
  <c r="K423" i="82"/>
  <c r="K422" i="82"/>
  <c r="K421" i="82"/>
  <c r="K420" i="82"/>
  <c r="K419" i="82"/>
  <c r="K418" i="82"/>
  <c r="K417" i="82"/>
  <c r="K416" i="82"/>
  <c r="K415" i="82"/>
  <c r="K414" i="82"/>
  <c r="K413" i="82"/>
  <c r="K412" i="82"/>
  <c r="K411" i="82"/>
  <c r="K410" i="82"/>
  <c r="K409" i="82"/>
  <c r="K408" i="82"/>
  <c r="K407" i="82"/>
  <c r="K406" i="82"/>
  <c r="K405" i="82"/>
  <c r="K404" i="82"/>
  <c r="K403" i="82"/>
  <c r="K402" i="82"/>
  <c r="K401" i="82"/>
  <c r="K400" i="82"/>
  <c r="K399" i="82"/>
  <c r="K398" i="82"/>
  <c r="K397" i="82"/>
  <c r="K396" i="82"/>
  <c r="K395" i="82"/>
  <c r="K394" i="82"/>
  <c r="K393" i="82"/>
  <c r="K392" i="82"/>
  <c r="K391" i="82"/>
  <c r="K390" i="82"/>
  <c r="K389" i="82"/>
  <c r="K388" i="82"/>
  <c r="K387" i="82"/>
  <c r="K386" i="82"/>
  <c r="K385" i="82"/>
  <c r="K384" i="82"/>
  <c r="K383" i="82"/>
  <c r="K382" i="82"/>
  <c r="K381" i="82"/>
  <c r="K380" i="82"/>
  <c r="K379" i="82"/>
  <c r="K378" i="82"/>
  <c r="K377" i="82"/>
  <c r="K376" i="82"/>
  <c r="K375" i="82"/>
  <c r="K374" i="82"/>
  <c r="K373" i="82"/>
  <c r="K372" i="82"/>
  <c r="K371" i="82"/>
  <c r="K370" i="82"/>
  <c r="K369" i="82"/>
  <c r="K368" i="82"/>
  <c r="K367" i="82"/>
  <c r="K366" i="82"/>
  <c r="K365" i="82"/>
  <c r="K364" i="82"/>
  <c r="K363" i="82"/>
  <c r="K362" i="82"/>
  <c r="K361" i="82"/>
  <c r="K360" i="82"/>
  <c r="K359" i="82"/>
  <c r="K358" i="82"/>
  <c r="K357" i="82"/>
  <c r="K356" i="82"/>
  <c r="K355" i="82"/>
  <c r="K354" i="82"/>
  <c r="K353" i="82"/>
  <c r="K352" i="82"/>
  <c r="K351" i="82"/>
  <c r="K350" i="82"/>
  <c r="K349" i="82"/>
  <c r="K348" i="82"/>
  <c r="K347" i="82"/>
  <c r="K346" i="82"/>
  <c r="K345" i="82"/>
  <c r="K344" i="82"/>
  <c r="K343" i="82"/>
  <c r="K342" i="82"/>
  <c r="K341" i="82"/>
  <c r="K340" i="82"/>
  <c r="K339" i="82"/>
  <c r="K338" i="82"/>
  <c r="K337" i="82"/>
  <c r="K336" i="82"/>
  <c r="K335" i="82"/>
  <c r="K334" i="82"/>
  <c r="K333" i="82"/>
  <c r="K332" i="82"/>
  <c r="K331" i="82"/>
  <c r="K330" i="82"/>
  <c r="K329" i="82"/>
  <c r="K328" i="82"/>
  <c r="K327" i="82"/>
  <c r="K326" i="82"/>
  <c r="K325" i="82"/>
  <c r="K324" i="82"/>
  <c r="K323" i="82"/>
  <c r="K322" i="82"/>
  <c r="K321" i="82"/>
  <c r="K320" i="82"/>
  <c r="K319" i="82"/>
  <c r="K318" i="82"/>
  <c r="K317" i="82"/>
  <c r="K316" i="82"/>
  <c r="K315" i="82"/>
  <c r="K314" i="82"/>
  <c r="K313" i="82"/>
  <c r="K312" i="82"/>
  <c r="K311" i="82"/>
  <c r="K310" i="82"/>
  <c r="K309" i="82"/>
  <c r="K308" i="82"/>
  <c r="K307" i="82"/>
  <c r="K306" i="82"/>
  <c r="K305" i="82"/>
  <c r="K304" i="82"/>
  <c r="K303" i="82"/>
  <c r="K302" i="82"/>
  <c r="K301" i="82"/>
  <c r="K300" i="82"/>
  <c r="K299" i="82"/>
  <c r="K298" i="82"/>
  <c r="K297" i="82"/>
  <c r="K296" i="82"/>
  <c r="K295" i="82"/>
  <c r="K294" i="82"/>
  <c r="K293" i="82"/>
  <c r="K292" i="82"/>
  <c r="K291" i="82"/>
  <c r="K290" i="82"/>
  <c r="K289" i="82"/>
  <c r="K288" i="82"/>
  <c r="K287" i="82"/>
  <c r="K286" i="82"/>
  <c r="K285" i="82"/>
  <c r="K284" i="82"/>
  <c r="K283" i="82"/>
  <c r="K282" i="82"/>
  <c r="K281" i="82"/>
  <c r="K280" i="82"/>
  <c r="K279" i="82"/>
  <c r="K278" i="82"/>
  <c r="K277" i="82"/>
  <c r="K276" i="82"/>
  <c r="K275" i="82"/>
  <c r="K274" i="82"/>
  <c r="K273" i="82"/>
  <c r="K272" i="82"/>
  <c r="K271" i="82"/>
  <c r="K270" i="82"/>
  <c r="K269" i="82"/>
  <c r="K268" i="82"/>
  <c r="K267" i="82"/>
  <c r="K266" i="82"/>
  <c r="K265" i="82"/>
  <c r="K264" i="82"/>
  <c r="K263" i="82"/>
  <c r="K262" i="82"/>
  <c r="K261" i="82"/>
  <c r="K260" i="82"/>
  <c r="K259" i="82"/>
  <c r="K258" i="82"/>
  <c r="K257" i="82"/>
  <c r="K256" i="82"/>
  <c r="K255" i="82"/>
  <c r="K254" i="82"/>
  <c r="K253" i="82"/>
  <c r="K252" i="82"/>
  <c r="K251" i="82"/>
  <c r="K250" i="82"/>
  <c r="K249" i="82"/>
  <c r="K248" i="82"/>
  <c r="K247" i="82"/>
  <c r="K246" i="82"/>
  <c r="K245" i="82"/>
  <c r="K244" i="82"/>
  <c r="K243" i="82"/>
  <c r="K242" i="82"/>
  <c r="K241" i="82"/>
  <c r="K240" i="82"/>
  <c r="K239" i="82"/>
  <c r="K238" i="82"/>
  <c r="K237" i="82"/>
  <c r="K236" i="82"/>
  <c r="K235" i="82"/>
  <c r="K234" i="82"/>
  <c r="K233" i="82"/>
  <c r="K232" i="82"/>
  <c r="K231" i="82"/>
  <c r="K230" i="82"/>
  <c r="K229" i="82"/>
  <c r="K228" i="82"/>
  <c r="K227" i="82"/>
  <c r="K226" i="82"/>
  <c r="K225" i="82"/>
  <c r="K224" i="82"/>
  <c r="K223" i="82"/>
  <c r="K222" i="82"/>
  <c r="K221" i="82"/>
  <c r="K220" i="82"/>
  <c r="K219" i="82"/>
  <c r="K218" i="82"/>
  <c r="K217" i="82"/>
  <c r="K216" i="82"/>
  <c r="K215" i="82"/>
  <c r="K214" i="82"/>
  <c r="K213" i="82"/>
  <c r="K212" i="82"/>
  <c r="K211" i="82"/>
  <c r="K210" i="82"/>
  <c r="K209" i="82"/>
  <c r="K208" i="82"/>
  <c r="K207" i="82"/>
  <c r="K206" i="82"/>
  <c r="K205" i="82"/>
  <c r="K204" i="82"/>
  <c r="K203" i="82"/>
  <c r="K202" i="82"/>
  <c r="K201" i="82"/>
  <c r="K200" i="82"/>
  <c r="K199" i="82"/>
  <c r="K198" i="82"/>
  <c r="K197" i="82"/>
  <c r="K196" i="82"/>
  <c r="K195" i="82"/>
  <c r="K194" i="82"/>
  <c r="K193" i="82"/>
  <c r="K192" i="82"/>
  <c r="K191" i="82"/>
  <c r="K190" i="82"/>
  <c r="K189" i="82"/>
  <c r="K188" i="82"/>
  <c r="K187" i="82"/>
  <c r="K186" i="82"/>
  <c r="K185" i="82"/>
  <c r="K184" i="82"/>
  <c r="K183" i="82"/>
  <c r="K182" i="82"/>
  <c r="K181" i="82"/>
  <c r="K180" i="82"/>
  <c r="K179" i="82"/>
  <c r="K178" i="82"/>
  <c r="K177" i="82"/>
  <c r="K176" i="82"/>
  <c r="K175" i="82"/>
  <c r="K174" i="82"/>
  <c r="K173" i="82"/>
  <c r="K172" i="82"/>
  <c r="K171" i="82"/>
  <c r="K170" i="82"/>
  <c r="K169" i="82"/>
  <c r="K168" i="82"/>
  <c r="K167" i="82"/>
  <c r="K166" i="82"/>
  <c r="K165" i="82"/>
  <c r="K164" i="82"/>
  <c r="K163" i="82"/>
  <c r="K162" i="82"/>
  <c r="K161" i="82"/>
  <c r="K160" i="82"/>
  <c r="K159" i="82"/>
  <c r="K158" i="82"/>
  <c r="K157" i="82"/>
  <c r="K156" i="82"/>
  <c r="K155" i="82"/>
  <c r="K154" i="82"/>
  <c r="K153" i="82"/>
  <c r="K152" i="82"/>
  <c r="K151" i="82"/>
  <c r="K150" i="82"/>
  <c r="K149" i="82"/>
  <c r="K148" i="82"/>
  <c r="K147" i="82"/>
  <c r="K146" i="82"/>
  <c r="K145" i="82"/>
  <c r="K144" i="82"/>
  <c r="K143" i="82"/>
  <c r="K142" i="82"/>
  <c r="K141" i="82"/>
  <c r="K140" i="82"/>
  <c r="K139" i="82"/>
  <c r="K138" i="82"/>
  <c r="K137" i="82"/>
  <c r="K136" i="82"/>
  <c r="K135" i="82"/>
  <c r="K134" i="82"/>
  <c r="K133" i="82"/>
  <c r="K132" i="82"/>
  <c r="K131" i="82"/>
  <c r="K130" i="82"/>
  <c r="K129" i="82"/>
  <c r="K128" i="82"/>
  <c r="K127" i="82"/>
  <c r="K126" i="82"/>
  <c r="K125" i="82"/>
  <c r="K124" i="82"/>
  <c r="K123" i="82"/>
  <c r="K122" i="82"/>
  <c r="K121" i="82"/>
  <c r="K120" i="82"/>
  <c r="K119" i="82"/>
  <c r="K118" i="82"/>
  <c r="K117" i="82"/>
  <c r="K116" i="82"/>
  <c r="K115" i="82"/>
  <c r="K114" i="82"/>
  <c r="K113" i="82"/>
  <c r="K112" i="82"/>
  <c r="K111" i="82"/>
  <c r="K110" i="82"/>
  <c r="K109" i="82"/>
  <c r="K108" i="82"/>
  <c r="K107" i="82"/>
  <c r="K106" i="82"/>
  <c r="K105" i="82"/>
  <c r="K104" i="82"/>
  <c r="K103" i="82"/>
  <c r="K102" i="82"/>
  <c r="K101" i="82"/>
  <c r="K100" i="82"/>
  <c r="K99" i="82"/>
  <c r="K98" i="82"/>
  <c r="K97" i="82"/>
  <c r="K96" i="82"/>
  <c r="K95" i="82"/>
  <c r="K94" i="82"/>
  <c r="K93" i="82"/>
  <c r="K92" i="82"/>
  <c r="K91" i="82"/>
  <c r="K90" i="82"/>
  <c r="K89" i="82"/>
  <c r="K88" i="82"/>
  <c r="K87" i="82"/>
  <c r="K86" i="82"/>
  <c r="K85" i="82"/>
  <c r="K84" i="82"/>
  <c r="K83" i="82"/>
  <c r="K82" i="82"/>
  <c r="K81" i="82"/>
  <c r="K80" i="82"/>
  <c r="K79" i="82"/>
  <c r="K78" i="82"/>
  <c r="K77" i="82"/>
  <c r="K76" i="82"/>
  <c r="K75" i="82"/>
  <c r="K74" i="82"/>
  <c r="K73" i="82"/>
  <c r="K72" i="82"/>
  <c r="K71" i="82"/>
  <c r="K70" i="82"/>
  <c r="K69" i="82"/>
  <c r="K68" i="82"/>
  <c r="K67" i="82"/>
  <c r="K66" i="82"/>
  <c r="K65" i="82"/>
  <c r="K64" i="82"/>
  <c r="K63" i="82"/>
  <c r="K62" i="82"/>
  <c r="K61" i="82"/>
  <c r="K60" i="82"/>
  <c r="K59" i="82"/>
  <c r="K58" i="82"/>
  <c r="K57" i="82"/>
  <c r="K56" i="82"/>
  <c r="K55" i="82"/>
  <c r="K54" i="82"/>
  <c r="K53" i="82"/>
  <c r="K52" i="82"/>
  <c r="K51" i="82"/>
  <c r="K50" i="82"/>
  <c r="K49" i="82"/>
  <c r="K48" i="82"/>
  <c r="K47" i="82"/>
  <c r="K46" i="82"/>
  <c r="K45" i="82"/>
  <c r="K44" i="82"/>
  <c r="K43" i="82"/>
  <c r="K42" i="82"/>
  <c r="K41" i="82"/>
  <c r="K40" i="82"/>
  <c r="K39" i="82"/>
  <c r="K38" i="82"/>
  <c r="K37" i="82"/>
  <c r="K36" i="82"/>
  <c r="K35" i="82"/>
  <c r="K34" i="82"/>
  <c r="K33" i="82"/>
  <c r="K32" i="82"/>
  <c r="K31" i="82"/>
  <c r="K30" i="82"/>
  <c r="K29" i="82"/>
  <c r="K28" i="82"/>
  <c r="K27" i="82"/>
  <c r="K26" i="82"/>
  <c r="K25" i="82"/>
  <c r="K24" i="82"/>
  <c r="K23" i="82"/>
  <c r="K22" i="82"/>
  <c r="K21" i="82"/>
  <c r="K20" i="82"/>
  <c r="K19" i="82"/>
  <c r="K18" i="82"/>
  <c r="K17" i="82"/>
  <c r="K16" i="82"/>
  <c r="K15" i="82"/>
  <c r="K14" i="82"/>
  <c r="K13" i="82"/>
  <c r="K12" i="82"/>
  <c r="K11" i="82"/>
  <c r="K10" i="82"/>
  <c r="K9" i="82"/>
  <c r="K8" i="82"/>
  <c r="K7" i="82"/>
  <c r="K6" i="82"/>
  <c r="K5" i="82"/>
  <c r="G448" i="82"/>
  <c r="G447" i="82"/>
  <c r="G446" i="82"/>
  <c r="G445" i="82"/>
  <c r="G444" i="82"/>
  <c r="G443" i="82"/>
  <c r="G442" i="82"/>
  <c r="G441" i="82"/>
  <c r="G440" i="82"/>
  <c r="G439" i="82"/>
  <c r="G438" i="82"/>
  <c r="G437" i="82"/>
  <c r="G436" i="82"/>
  <c r="G435" i="82"/>
  <c r="G434" i="82"/>
  <c r="G433" i="82"/>
  <c r="G432" i="82"/>
  <c r="G431" i="82"/>
  <c r="G430" i="82"/>
  <c r="G429" i="82"/>
  <c r="G428" i="82"/>
  <c r="G427" i="82"/>
  <c r="G426" i="82"/>
  <c r="G425" i="82"/>
  <c r="G424" i="82"/>
  <c r="G423" i="82"/>
  <c r="G422" i="82"/>
  <c r="G421" i="82"/>
  <c r="G420" i="82"/>
  <c r="G419" i="82"/>
  <c r="G418" i="82"/>
  <c r="G417" i="82"/>
  <c r="G416" i="82"/>
  <c r="G415" i="82"/>
  <c r="G414" i="82"/>
  <c r="G413" i="82"/>
  <c r="G412" i="82"/>
  <c r="G411" i="82"/>
  <c r="G410" i="82"/>
  <c r="G409" i="82"/>
  <c r="G408" i="82"/>
  <c r="G407" i="82"/>
  <c r="G406" i="82"/>
  <c r="G405" i="82"/>
  <c r="G404" i="82"/>
  <c r="G403" i="82"/>
  <c r="G402" i="82"/>
  <c r="G401" i="82"/>
  <c r="G400" i="82"/>
  <c r="G399" i="82"/>
  <c r="G398" i="82"/>
  <c r="G397" i="82"/>
  <c r="G396" i="82"/>
  <c r="G395" i="82"/>
  <c r="G394" i="82"/>
  <c r="G393" i="82"/>
  <c r="G392" i="82"/>
  <c r="G391" i="82"/>
  <c r="G390" i="82"/>
  <c r="G389" i="82"/>
  <c r="G388" i="82"/>
  <c r="G387" i="82"/>
  <c r="G386" i="82"/>
  <c r="G385" i="82"/>
  <c r="G384" i="82"/>
  <c r="G383" i="82"/>
  <c r="G382" i="82"/>
  <c r="G381" i="82"/>
  <c r="G380" i="82"/>
  <c r="G379" i="82"/>
  <c r="G378" i="82"/>
  <c r="G377" i="82"/>
  <c r="G376" i="82"/>
  <c r="G375" i="82"/>
  <c r="G374" i="82"/>
  <c r="G373" i="82"/>
  <c r="G372" i="82"/>
  <c r="G371" i="82"/>
  <c r="G370" i="82"/>
  <c r="G369" i="82"/>
  <c r="G368" i="82"/>
  <c r="G367" i="82"/>
  <c r="G366" i="82"/>
  <c r="G365" i="82"/>
  <c r="G364" i="82"/>
  <c r="G363" i="82"/>
  <c r="G362" i="82"/>
  <c r="G361" i="82"/>
  <c r="G360" i="82"/>
  <c r="G359" i="82"/>
  <c r="G358" i="82"/>
  <c r="G357" i="82"/>
  <c r="G356" i="82"/>
  <c r="G355" i="82"/>
  <c r="G354" i="82"/>
  <c r="G353" i="82"/>
  <c r="G352" i="82"/>
  <c r="G351" i="82"/>
  <c r="G350" i="82"/>
  <c r="G349" i="82"/>
  <c r="G348" i="82"/>
  <c r="G347" i="82"/>
  <c r="G346" i="82"/>
  <c r="G345" i="82"/>
  <c r="G344" i="82"/>
  <c r="G343" i="82"/>
  <c r="G342" i="82"/>
  <c r="G341" i="82"/>
  <c r="G340" i="82"/>
  <c r="G339" i="82"/>
  <c r="G338" i="82"/>
  <c r="G337" i="82"/>
  <c r="G336" i="82"/>
  <c r="G335" i="82"/>
  <c r="G334" i="82"/>
  <c r="G333" i="82"/>
  <c r="G332" i="82"/>
  <c r="G331" i="82"/>
  <c r="G330" i="82"/>
  <c r="G329" i="82"/>
  <c r="G328" i="82"/>
  <c r="G327" i="82"/>
  <c r="G326" i="82"/>
  <c r="G325" i="82"/>
  <c r="G324" i="82"/>
  <c r="G323" i="82"/>
  <c r="G322" i="82"/>
  <c r="G321" i="82"/>
  <c r="G320" i="82"/>
  <c r="G319" i="82"/>
  <c r="G318" i="82"/>
  <c r="G317" i="82"/>
  <c r="G316" i="82"/>
  <c r="G315" i="82"/>
  <c r="G314" i="82"/>
  <c r="G313" i="82"/>
  <c r="G312" i="82"/>
  <c r="G311" i="82"/>
  <c r="G310" i="82"/>
  <c r="G309" i="82"/>
  <c r="G308" i="82"/>
  <c r="G307" i="82"/>
  <c r="G306" i="82"/>
  <c r="G305" i="82"/>
  <c r="G304" i="82"/>
  <c r="G303" i="82"/>
  <c r="G302" i="82"/>
  <c r="G301" i="82"/>
  <c r="G300" i="82"/>
  <c r="G299" i="82"/>
  <c r="G298" i="82"/>
  <c r="G297" i="82"/>
  <c r="G296" i="82"/>
  <c r="G295" i="82"/>
  <c r="G294" i="82"/>
  <c r="G293" i="82"/>
  <c r="G292" i="82"/>
  <c r="G291" i="82"/>
  <c r="G290" i="82"/>
  <c r="G289" i="82"/>
  <c r="G288" i="82"/>
  <c r="G287" i="82"/>
  <c r="G286" i="82"/>
  <c r="G285" i="82"/>
  <c r="G284" i="82"/>
  <c r="G283" i="82"/>
  <c r="G282" i="82"/>
  <c r="G281" i="82"/>
  <c r="G280" i="82"/>
  <c r="G279" i="82"/>
  <c r="G278" i="82"/>
  <c r="G277" i="82"/>
  <c r="G276" i="82"/>
  <c r="G275" i="82"/>
  <c r="G274" i="82"/>
  <c r="G273" i="82"/>
  <c r="G272" i="82"/>
  <c r="G271" i="82"/>
  <c r="G270" i="82"/>
  <c r="G269" i="82"/>
  <c r="G268" i="82"/>
  <c r="G267" i="82"/>
  <c r="G266" i="82"/>
  <c r="G265" i="82"/>
  <c r="G264" i="82"/>
  <c r="G263" i="82"/>
  <c r="G262" i="82"/>
  <c r="G261" i="82"/>
  <c r="G260" i="82"/>
  <c r="G259" i="82"/>
  <c r="G258" i="82"/>
  <c r="G257" i="82"/>
  <c r="G256" i="82"/>
  <c r="G255" i="82"/>
  <c r="G254" i="82"/>
  <c r="G253" i="82"/>
  <c r="G252" i="82"/>
  <c r="G251" i="82"/>
  <c r="G250" i="82"/>
  <c r="G249" i="82"/>
  <c r="G248" i="82"/>
  <c r="G247" i="82"/>
  <c r="G246" i="82"/>
  <c r="G245" i="82"/>
  <c r="G244" i="82"/>
  <c r="G243" i="82"/>
  <c r="G242" i="82"/>
  <c r="G241" i="82"/>
  <c r="G240" i="82"/>
  <c r="G239" i="82"/>
  <c r="G238" i="82"/>
  <c r="G237" i="82"/>
  <c r="G236" i="82"/>
  <c r="G235" i="82"/>
  <c r="G234" i="82"/>
  <c r="G233" i="82"/>
  <c r="G232" i="82"/>
  <c r="G231" i="82"/>
  <c r="G230" i="82"/>
  <c r="G229" i="82"/>
  <c r="G228" i="82"/>
  <c r="G227" i="82"/>
  <c r="G226" i="82"/>
  <c r="G225" i="82"/>
  <c r="G224" i="82"/>
  <c r="G223" i="82"/>
  <c r="G222" i="82"/>
  <c r="G221" i="82"/>
  <c r="G220" i="82"/>
  <c r="G219" i="82"/>
  <c r="G218" i="82"/>
  <c r="G217" i="82"/>
  <c r="G216" i="82"/>
  <c r="G215" i="82"/>
  <c r="G214" i="82"/>
  <c r="G213" i="82"/>
  <c r="G212" i="82"/>
  <c r="G211" i="82"/>
  <c r="G210" i="82"/>
  <c r="G209" i="82"/>
  <c r="G208" i="82"/>
  <c r="G207" i="82"/>
  <c r="G206" i="82"/>
  <c r="G205" i="82"/>
  <c r="G204" i="82"/>
  <c r="G203" i="82"/>
  <c r="G202" i="82"/>
  <c r="G201" i="82"/>
  <c r="G200" i="82"/>
  <c r="G199" i="82"/>
  <c r="G198" i="82"/>
  <c r="G197" i="82"/>
  <c r="G196" i="82"/>
  <c r="G195" i="82"/>
  <c r="G194" i="82"/>
  <c r="G193" i="82"/>
  <c r="G192" i="82"/>
  <c r="G191" i="82"/>
  <c r="G190" i="82"/>
  <c r="G189" i="82"/>
  <c r="G188" i="82"/>
  <c r="G187" i="82"/>
  <c r="G186" i="82"/>
  <c r="G185" i="82"/>
  <c r="G184" i="82"/>
  <c r="G183" i="82"/>
  <c r="G182" i="82"/>
  <c r="G181" i="82"/>
  <c r="G180" i="82"/>
  <c r="G179" i="82"/>
  <c r="G178" i="82"/>
  <c r="G177" i="82"/>
  <c r="G176" i="82"/>
  <c r="G175" i="82"/>
  <c r="G174" i="82"/>
  <c r="G173" i="82"/>
  <c r="G172" i="82"/>
  <c r="G171" i="82"/>
  <c r="G170" i="82"/>
  <c r="G169" i="82"/>
  <c r="G168" i="82"/>
  <c r="G167" i="82"/>
  <c r="G166" i="82"/>
  <c r="G165" i="82"/>
  <c r="G164" i="82"/>
  <c r="G163" i="82"/>
  <c r="G162" i="82"/>
  <c r="G161" i="82"/>
  <c r="G160" i="82"/>
  <c r="G159" i="82"/>
  <c r="G158" i="82"/>
  <c r="G157" i="82"/>
  <c r="G156" i="82"/>
  <c r="G155" i="82"/>
  <c r="G154" i="82"/>
  <c r="G153" i="82"/>
  <c r="G152" i="82"/>
  <c r="G151" i="82"/>
  <c r="G150" i="82"/>
  <c r="G149" i="82"/>
  <c r="G148" i="82"/>
  <c r="G147" i="82"/>
  <c r="G146" i="82"/>
  <c r="G145" i="82"/>
  <c r="G144" i="82"/>
  <c r="G143" i="82"/>
  <c r="G142" i="82"/>
  <c r="G141" i="82"/>
  <c r="G140" i="82"/>
  <c r="G139" i="82"/>
  <c r="G138" i="82"/>
  <c r="G137" i="82"/>
  <c r="G136" i="82"/>
  <c r="G135" i="82"/>
  <c r="G134" i="82"/>
  <c r="G133" i="82"/>
  <c r="G132" i="82"/>
  <c r="G131" i="82"/>
  <c r="G130" i="82"/>
  <c r="G129" i="82"/>
  <c r="G128" i="82"/>
  <c r="G127" i="82"/>
  <c r="G126" i="82"/>
  <c r="G125" i="82"/>
  <c r="G124" i="82"/>
  <c r="G123" i="82"/>
  <c r="G122" i="82"/>
  <c r="G121" i="82"/>
  <c r="G120" i="82"/>
  <c r="G119" i="82"/>
  <c r="G118" i="82"/>
  <c r="G117" i="82"/>
  <c r="G116" i="82"/>
  <c r="G115" i="82"/>
  <c r="G114" i="82"/>
  <c r="G113" i="82"/>
  <c r="G112" i="82"/>
  <c r="G111" i="82"/>
  <c r="G110" i="82"/>
  <c r="G109" i="82"/>
  <c r="G108" i="82"/>
  <c r="G107" i="82"/>
  <c r="G106" i="82"/>
  <c r="G105" i="82"/>
  <c r="G104" i="82"/>
  <c r="G103" i="82"/>
  <c r="G102" i="82"/>
  <c r="G101" i="82"/>
  <c r="G100" i="82"/>
  <c r="G99" i="82"/>
  <c r="G98" i="82"/>
  <c r="G97" i="82"/>
  <c r="G96" i="82"/>
  <c r="G95" i="82"/>
  <c r="G94" i="82"/>
  <c r="G93" i="82"/>
  <c r="G92" i="82"/>
  <c r="G91" i="82"/>
  <c r="G90" i="82"/>
  <c r="G89" i="82"/>
  <c r="G88" i="82"/>
  <c r="G87" i="82"/>
  <c r="G86" i="82"/>
  <c r="G85" i="82"/>
  <c r="G84" i="82"/>
  <c r="G83" i="82"/>
  <c r="G82" i="82"/>
  <c r="G81" i="82"/>
  <c r="G80" i="82"/>
  <c r="G79" i="82"/>
  <c r="G78" i="82"/>
  <c r="G77" i="82"/>
  <c r="G76" i="82"/>
  <c r="G75" i="82"/>
  <c r="G74" i="82"/>
  <c r="G73" i="82"/>
  <c r="G72" i="82"/>
  <c r="G71" i="82"/>
  <c r="G70" i="82"/>
  <c r="G69" i="82"/>
  <c r="G68" i="82"/>
  <c r="G67" i="82"/>
  <c r="G66" i="82"/>
  <c r="G65" i="82"/>
  <c r="G64" i="82"/>
  <c r="G63" i="82"/>
  <c r="G62" i="82"/>
  <c r="G61" i="82"/>
  <c r="G60" i="82"/>
  <c r="G59" i="82"/>
  <c r="G58" i="82"/>
  <c r="G57" i="82"/>
  <c r="G56" i="82"/>
  <c r="G55" i="82"/>
  <c r="G54" i="82"/>
  <c r="G53" i="82"/>
  <c r="G52" i="82"/>
  <c r="G51" i="82"/>
  <c r="G50" i="82"/>
  <c r="G49" i="82"/>
  <c r="G48" i="82"/>
  <c r="G47" i="82"/>
  <c r="G46" i="82"/>
  <c r="G45" i="82"/>
  <c r="G44" i="82"/>
  <c r="G43" i="82"/>
  <c r="G42" i="82"/>
  <c r="G41" i="82"/>
  <c r="G40" i="82"/>
  <c r="G39" i="82"/>
  <c r="G38" i="82"/>
  <c r="G37" i="82"/>
  <c r="G36" i="82"/>
  <c r="G35" i="82"/>
  <c r="G34" i="82"/>
  <c r="G33" i="82"/>
  <c r="G32" i="82"/>
  <c r="G31" i="82"/>
  <c r="G30" i="82"/>
  <c r="G29" i="82"/>
  <c r="G28" i="82"/>
  <c r="G27" i="82"/>
  <c r="G26" i="82"/>
  <c r="G25" i="82"/>
  <c r="G24" i="82"/>
  <c r="G23" i="82"/>
  <c r="G22" i="82"/>
  <c r="G21" i="82"/>
  <c r="G20" i="82"/>
  <c r="G19" i="82"/>
  <c r="G18" i="82"/>
  <c r="G17" i="82"/>
  <c r="G16" i="82"/>
  <c r="G15" i="82"/>
  <c r="G14" i="82"/>
  <c r="G13" i="82"/>
  <c r="G12" i="82"/>
  <c r="G11" i="82"/>
  <c r="G10" i="82"/>
  <c r="G9" i="82"/>
  <c r="G8" i="82"/>
  <c r="G7" i="82"/>
  <c r="G6" i="82"/>
  <c r="G5" i="82"/>
  <c r="AI52" i="54"/>
  <c r="AI51" i="54"/>
  <c r="AI50" i="54"/>
  <c r="AI49" i="54"/>
  <c r="AI48" i="54"/>
  <c r="AI47" i="54"/>
  <c r="AI46" i="54"/>
  <c r="AI45" i="54"/>
  <c r="AI44" i="54"/>
  <c r="AI43" i="54"/>
  <c r="AI42" i="54"/>
  <c r="AI41" i="54"/>
  <c r="AI40" i="54"/>
  <c r="AI39" i="54"/>
  <c r="AI38" i="54"/>
  <c r="AI37" i="54"/>
  <c r="AI36" i="54"/>
  <c r="AI35" i="54"/>
  <c r="AI34" i="54"/>
  <c r="AI33" i="54"/>
  <c r="AI32" i="54"/>
  <c r="AI31" i="54"/>
  <c r="AI30" i="54"/>
  <c r="AI29" i="54"/>
  <c r="AI28" i="54"/>
  <c r="AI27" i="54"/>
  <c r="AI26" i="54"/>
  <c r="AI25" i="54"/>
  <c r="AI24" i="54"/>
  <c r="AI23" i="54"/>
  <c r="AI22" i="54"/>
  <c r="AI21" i="54"/>
  <c r="AI20" i="54"/>
  <c r="AI19" i="54"/>
  <c r="AI18" i="54"/>
  <c r="AI17" i="54"/>
  <c r="AI16" i="54"/>
  <c r="AI15" i="54"/>
  <c r="AI14" i="54"/>
  <c r="AI13" i="54"/>
  <c r="AI12" i="54"/>
  <c r="AI11" i="54"/>
  <c r="AI10" i="54"/>
  <c r="AI9" i="54"/>
  <c r="AI8" i="54"/>
  <c r="AI7" i="54"/>
  <c r="AI6" i="54"/>
  <c r="AI5" i="54"/>
  <c r="AE58" i="54"/>
  <c r="AE454" i="82" s="1"/>
  <c r="AE57" i="54"/>
  <c r="AE453" i="82" s="1"/>
  <c r="AE56" i="54"/>
  <c r="AE452" i="82" s="1"/>
  <c r="AE55" i="54"/>
  <c r="AE451" i="82" s="1"/>
  <c r="AE54" i="54"/>
  <c r="AE450" i="82" s="1"/>
  <c r="AE53" i="54"/>
  <c r="AE449" i="82" s="1"/>
  <c r="AE52" i="54"/>
  <c r="AE51" i="54"/>
  <c r="AE50" i="54"/>
  <c r="AE49" i="54"/>
  <c r="AE48" i="54"/>
  <c r="AE47" i="54"/>
  <c r="AE46" i="54"/>
  <c r="AE45" i="54"/>
  <c r="AE44" i="54"/>
  <c r="AE43" i="54"/>
  <c r="AE42" i="54"/>
  <c r="AE41" i="54"/>
  <c r="AE40" i="54"/>
  <c r="AE39" i="54"/>
  <c r="AE38" i="54"/>
  <c r="AE37" i="54"/>
  <c r="AE36" i="54"/>
  <c r="AE35" i="54"/>
  <c r="AE34" i="54"/>
  <c r="AE33" i="54"/>
  <c r="AE32" i="54"/>
  <c r="AE31" i="54"/>
  <c r="AE30" i="54"/>
  <c r="AE29" i="54"/>
  <c r="AE28" i="54"/>
  <c r="AE27" i="54"/>
  <c r="AE26" i="54"/>
  <c r="AE25" i="54"/>
  <c r="AE24" i="54"/>
  <c r="AE23" i="54"/>
  <c r="AE22" i="54"/>
  <c r="AE21" i="54"/>
  <c r="AE20" i="54"/>
  <c r="AE19" i="54"/>
  <c r="AE18" i="54"/>
  <c r="AE17" i="54"/>
  <c r="AE16" i="54"/>
  <c r="AE15" i="54"/>
  <c r="AE14" i="54"/>
  <c r="AE13" i="54"/>
  <c r="AE12" i="54"/>
  <c r="AE11" i="54"/>
  <c r="AE10" i="54"/>
  <c r="AE9" i="54"/>
  <c r="AE8" i="54"/>
  <c r="AE7" i="54"/>
  <c r="AE6" i="54"/>
  <c r="AE5" i="54"/>
  <c r="AA58" i="54"/>
  <c r="AA454" i="82" s="1"/>
  <c r="AA57" i="54"/>
  <c r="AA453" i="82" s="1"/>
  <c r="AA56" i="54"/>
  <c r="AA452" i="82" s="1"/>
  <c r="AA55" i="54"/>
  <c r="AA451" i="82" s="1"/>
  <c r="AA54" i="54"/>
  <c r="AA450" i="82" s="1"/>
  <c r="AA53" i="54"/>
  <c r="AA449" i="82" s="1"/>
  <c r="AA52" i="54"/>
  <c r="AA51" i="54"/>
  <c r="AA50" i="54"/>
  <c r="AA49" i="54"/>
  <c r="AA48" i="54"/>
  <c r="AA47" i="54"/>
  <c r="AA46" i="54"/>
  <c r="AA45" i="54"/>
  <c r="AA44" i="54"/>
  <c r="AA43" i="54"/>
  <c r="AA42" i="54"/>
  <c r="AA41" i="54"/>
  <c r="AA40" i="54"/>
  <c r="AA39" i="54"/>
  <c r="AA38" i="54"/>
  <c r="AA37" i="54"/>
  <c r="AA36" i="54"/>
  <c r="AA35" i="54"/>
  <c r="AA34" i="54"/>
  <c r="AA33" i="54"/>
  <c r="AA32" i="54"/>
  <c r="AA31" i="54"/>
  <c r="AA30" i="54"/>
  <c r="AA29" i="54"/>
  <c r="AA28" i="54"/>
  <c r="AA27" i="54"/>
  <c r="AA26" i="54"/>
  <c r="AA25" i="54"/>
  <c r="AA24" i="54"/>
  <c r="AA23" i="54"/>
  <c r="AA22" i="54"/>
  <c r="AA21" i="54"/>
  <c r="AA20" i="54"/>
  <c r="AA19" i="54"/>
  <c r="AA18" i="54"/>
  <c r="AA17" i="54"/>
  <c r="AA16" i="54"/>
  <c r="AA15" i="54"/>
  <c r="AA14" i="54"/>
  <c r="AA13" i="54"/>
  <c r="AA12" i="54"/>
  <c r="AA11" i="54"/>
  <c r="AA10" i="54"/>
  <c r="AA9" i="54"/>
  <c r="AA8" i="54"/>
  <c r="AA7" i="54"/>
  <c r="AA6" i="54"/>
  <c r="AA5" i="54"/>
  <c r="W58" i="54"/>
  <c r="W454" i="82" s="1"/>
  <c r="W57" i="54"/>
  <c r="W453" i="82" s="1"/>
  <c r="W56" i="54"/>
  <c r="W452" i="82" s="1"/>
  <c r="W55" i="54"/>
  <c r="W451" i="82" s="1"/>
  <c r="W54" i="54"/>
  <c r="W450" i="82" s="1"/>
  <c r="W53" i="54"/>
  <c r="W449" i="82" s="1"/>
  <c r="W52" i="54"/>
  <c r="W51" i="54"/>
  <c r="W50" i="54"/>
  <c r="W49" i="54"/>
  <c r="W48" i="54"/>
  <c r="W47" i="54"/>
  <c r="W46" i="54"/>
  <c r="W45" i="54"/>
  <c r="W44" i="54"/>
  <c r="W43" i="54"/>
  <c r="W42" i="54"/>
  <c r="W41" i="54"/>
  <c r="W40" i="54"/>
  <c r="W39" i="54"/>
  <c r="W38" i="54"/>
  <c r="W37" i="54"/>
  <c r="W36" i="54"/>
  <c r="W35" i="54"/>
  <c r="W34" i="54"/>
  <c r="W33" i="54"/>
  <c r="W32" i="54"/>
  <c r="W31" i="54"/>
  <c r="W30" i="54"/>
  <c r="W29" i="54"/>
  <c r="W28" i="54"/>
  <c r="W27" i="54"/>
  <c r="W26" i="54"/>
  <c r="W25" i="54"/>
  <c r="W24" i="54"/>
  <c r="W23" i="54"/>
  <c r="W22" i="54"/>
  <c r="W21" i="54"/>
  <c r="W20" i="54"/>
  <c r="W19" i="54"/>
  <c r="W18" i="54"/>
  <c r="W17" i="54"/>
  <c r="W16" i="54"/>
  <c r="W15" i="54"/>
  <c r="W14" i="54"/>
  <c r="W13" i="54"/>
  <c r="W12" i="54"/>
  <c r="W11" i="54"/>
  <c r="W10" i="54"/>
  <c r="W9" i="54"/>
  <c r="W8" i="54"/>
  <c r="W7" i="54"/>
  <c r="W6" i="54"/>
  <c r="W5" i="54"/>
  <c r="S58" i="54"/>
  <c r="S454" i="82" s="1"/>
  <c r="S57" i="54"/>
  <c r="S453" i="82" s="1"/>
  <c r="S56" i="54"/>
  <c r="S452" i="82" s="1"/>
  <c r="S55" i="54"/>
  <c r="S451" i="82" s="1"/>
  <c r="S54" i="54"/>
  <c r="S450" i="82" s="1"/>
  <c r="S53" i="54"/>
  <c r="S449" i="82" s="1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S14" i="54"/>
  <c r="S13" i="54"/>
  <c r="S12" i="54"/>
  <c r="S11" i="54"/>
  <c r="S10" i="54"/>
  <c r="S9" i="54"/>
  <c r="S8" i="54"/>
  <c r="S7" i="54"/>
  <c r="S6" i="54"/>
  <c r="S5" i="54"/>
  <c r="O58" i="54"/>
  <c r="O454" i="82" s="1"/>
  <c r="O57" i="54"/>
  <c r="O453" i="82" s="1"/>
  <c r="O56" i="54"/>
  <c r="O452" i="82" s="1"/>
  <c r="O55" i="54"/>
  <c r="O451" i="82" s="1"/>
  <c r="O54" i="54"/>
  <c r="O450" i="82" s="1"/>
  <c r="O53" i="54"/>
  <c r="O449" i="82" s="1"/>
  <c r="O52" i="54"/>
  <c r="O51" i="54"/>
  <c r="O50" i="54"/>
  <c r="O49" i="54"/>
  <c r="O48" i="54"/>
  <c r="O47" i="54"/>
  <c r="O46" i="54"/>
  <c r="O45" i="54"/>
  <c r="O44" i="54"/>
  <c r="O43" i="54"/>
  <c r="O42" i="54"/>
  <c r="O41" i="54"/>
  <c r="O40" i="54"/>
  <c r="O39" i="54"/>
  <c r="O38" i="54"/>
  <c r="O37" i="54"/>
  <c r="O36" i="54"/>
  <c r="O35" i="54"/>
  <c r="O34" i="54"/>
  <c r="O33" i="54"/>
  <c r="O32" i="54"/>
  <c r="O31" i="54"/>
  <c r="O30" i="54"/>
  <c r="O29" i="54"/>
  <c r="O28" i="54"/>
  <c r="O27" i="54"/>
  <c r="O26" i="54"/>
  <c r="O25" i="54"/>
  <c r="O24" i="54"/>
  <c r="O23" i="54"/>
  <c r="O22" i="54"/>
  <c r="O21" i="54"/>
  <c r="O20" i="54"/>
  <c r="O19" i="54"/>
  <c r="O18" i="54"/>
  <c r="O17" i="54"/>
  <c r="O16" i="54"/>
  <c r="O15" i="54"/>
  <c r="O14" i="54"/>
  <c r="O13" i="54"/>
  <c r="O12" i="54"/>
  <c r="O11" i="54"/>
  <c r="O10" i="54"/>
  <c r="O9" i="54"/>
  <c r="O8" i="54"/>
  <c r="O7" i="54"/>
  <c r="O6" i="54"/>
  <c r="O5" i="54"/>
  <c r="K58" i="54"/>
  <c r="K454" i="82" s="1"/>
  <c r="K57" i="54"/>
  <c r="K453" i="82" s="1"/>
  <c r="K56" i="54"/>
  <c r="K452" i="82" s="1"/>
  <c r="K55" i="54"/>
  <c r="K451" i="82" s="1"/>
  <c r="K54" i="54"/>
  <c r="K450" i="82" s="1"/>
  <c r="K53" i="54"/>
  <c r="K449" i="82" s="1"/>
  <c r="K52" i="54"/>
  <c r="K51" i="54"/>
  <c r="K50" i="54"/>
  <c r="K49" i="54"/>
  <c r="K48" i="54"/>
  <c r="K47" i="54"/>
  <c r="K46" i="54"/>
  <c r="K45" i="54"/>
  <c r="K44" i="54"/>
  <c r="K43" i="54"/>
  <c r="K42" i="54"/>
  <c r="K41" i="54"/>
  <c r="K40" i="54"/>
  <c r="K39" i="54"/>
  <c r="K38" i="54"/>
  <c r="K37" i="54"/>
  <c r="K36" i="54"/>
  <c r="K35" i="54"/>
  <c r="K34" i="54"/>
  <c r="K33" i="54"/>
  <c r="K32" i="54"/>
  <c r="K31" i="54"/>
  <c r="K30" i="54"/>
  <c r="K29" i="54"/>
  <c r="K28" i="54"/>
  <c r="K27" i="54"/>
  <c r="K26" i="54"/>
  <c r="K25" i="54"/>
  <c r="K24" i="54"/>
  <c r="K23" i="54"/>
  <c r="K22" i="54"/>
  <c r="K21" i="54"/>
  <c r="K20" i="54"/>
  <c r="K19" i="54"/>
  <c r="K18" i="54"/>
  <c r="K17" i="54"/>
  <c r="K16" i="54"/>
  <c r="K15" i="54"/>
  <c r="K14" i="54"/>
  <c r="K13" i="54"/>
  <c r="K12" i="54"/>
  <c r="K11" i="54"/>
  <c r="K10" i="54"/>
  <c r="K9" i="54"/>
  <c r="K8" i="54"/>
  <c r="K7" i="54"/>
  <c r="K6" i="54"/>
  <c r="K5" i="54"/>
  <c r="G58" i="54"/>
  <c r="G454" i="82" s="1"/>
  <c r="G57" i="54"/>
  <c r="G453" i="82" s="1"/>
  <c r="G56" i="54"/>
  <c r="G452" i="82" s="1"/>
  <c r="G55" i="54"/>
  <c r="G451" i="82" s="1"/>
  <c r="G54" i="54"/>
  <c r="G450" i="82" s="1"/>
  <c r="G53" i="54"/>
  <c r="G449" i="82" s="1"/>
  <c r="G52" i="54"/>
  <c r="G51" i="54"/>
  <c r="G50" i="54"/>
  <c r="G49" i="54"/>
  <c r="G48" i="54"/>
  <c r="G47" i="54"/>
  <c r="G46" i="54"/>
  <c r="G45" i="54"/>
  <c r="G44" i="54"/>
  <c r="G43" i="54"/>
  <c r="G42" i="54"/>
  <c r="G41" i="54"/>
  <c r="G40" i="54"/>
  <c r="G39" i="54"/>
  <c r="G38" i="54"/>
  <c r="G37" i="54"/>
  <c r="G36" i="54"/>
  <c r="G35" i="54"/>
  <c r="G34" i="54"/>
  <c r="G33" i="54"/>
  <c r="G32" i="54"/>
  <c r="G31" i="54"/>
  <c r="G30" i="54"/>
  <c r="G29" i="54"/>
  <c r="G28" i="54"/>
  <c r="G27" i="54"/>
  <c r="G26" i="54"/>
  <c r="G25" i="54"/>
  <c r="G24" i="54"/>
  <c r="G23" i="54"/>
  <c r="G22" i="54"/>
  <c r="G21" i="54"/>
  <c r="G20" i="54"/>
  <c r="G19" i="54"/>
  <c r="G18" i="54"/>
  <c r="G17" i="54"/>
  <c r="G16" i="54"/>
  <c r="G15" i="54"/>
  <c r="G14" i="54"/>
  <c r="G13" i="54"/>
  <c r="G12" i="54"/>
  <c r="G11" i="54"/>
  <c r="G10" i="54"/>
  <c r="G9" i="54"/>
  <c r="G8" i="54"/>
  <c r="G7" i="54"/>
  <c r="G6" i="54"/>
  <c r="G5" i="54"/>
  <c r="BN80" i="41"/>
  <c r="BM80" i="41"/>
  <c r="BN79" i="41"/>
  <c r="BM79" i="41"/>
  <c r="BN78" i="41"/>
  <c r="BM78" i="41"/>
  <c r="BN77" i="41"/>
  <c r="BM77" i="41"/>
  <c r="BN76" i="41"/>
  <c r="BM76" i="41"/>
  <c r="BN75" i="41"/>
  <c r="BM75" i="41"/>
  <c r="BN74" i="41"/>
  <c r="BM74" i="41"/>
  <c r="BN73" i="41"/>
  <c r="BM73" i="41"/>
  <c r="BN72" i="41"/>
  <c r="BM72" i="41"/>
  <c r="BN71" i="41"/>
  <c r="BM71" i="41"/>
  <c r="BN70" i="41"/>
  <c r="BM70" i="41"/>
  <c r="BN69" i="41"/>
  <c r="BM69" i="41"/>
  <c r="BN68" i="41"/>
  <c r="BM68" i="41"/>
  <c r="BN67" i="41"/>
  <c r="BM67" i="41"/>
  <c r="BN66" i="41"/>
  <c r="BM66" i="41"/>
  <c r="BN65" i="41"/>
  <c r="BM65" i="41"/>
  <c r="BN64" i="41"/>
  <c r="BM64" i="41"/>
  <c r="BN63" i="41"/>
  <c r="BM63" i="41"/>
  <c r="BN62" i="41"/>
  <c r="BM62" i="41"/>
  <c r="BN61" i="41"/>
  <c r="BM61" i="41"/>
  <c r="BN60" i="41"/>
  <c r="BM60" i="41"/>
  <c r="BN59" i="41"/>
  <c r="BM59" i="41"/>
  <c r="BN58" i="41"/>
  <c r="BM58" i="41"/>
  <c r="BN57" i="41"/>
  <c r="BM57" i="41"/>
  <c r="BN56" i="41"/>
  <c r="BM56" i="41"/>
  <c r="BN55" i="41"/>
  <c r="BM55" i="41"/>
  <c r="BN54" i="41"/>
  <c r="BM54" i="41"/>
  <c r="BN53" i="41"/>
  <c r="BM53" i="41"/>
  <c r="BN52" i="41"/>
  <c r="BM52" i="41"/>
  <c r="BN51" i="41"/>
  <c r="BM51" i="41"/>
  <c r="BN50" i="41"/>
  <c r="BM50" i="41"/>
  <c r="BN49" i="41"/>
  <c r="BM49" i="41"/>
  <c r="BN48" i="41"/>
  <c r="BM48" i="41"/>
  <c r="BN47" i="41"/>
  <c r="BM47" i="41"/>
  <c r="BN46" i="41"/>
  <c r="BM46" i="41"/>
  <c r="BN45" i="41"/>
  <c r="BM45" i="41"/>
  <c r="BN44" i="41"/>
  <c r="BM44" i="41"/>
  <c r="BN43" i="41"/>
  <c r="BM43" i="41"/>
  <c r="BN42" i="41"/>
  <c r="BM42" i="41"/>
  <c r="BN41" i="41"/>
  <c r="BM41" i="41"/>
  <c r="BN40" i="41"/>
  <c r="BM40" i="41"/>
  <c r="BN39" i="41"/>
  <c r="BM39" i="41"/>
  <c r="BN38" i="41"/>
  <c r="BM38" i="41"/>
  <c r="BN37" i="41"/>
  <c r="BM37" i="41"/>
  <c r="BN36" i="41"/>
  <c r="BM36" i="41"/>
  <c r="BN35" i="41"/>
  <c r="BM35" i="41"/>
  <c r="BN34" i="41"/>
  <c r="BM34" i="41"/>
  <c r="BN33" i="41"/>
  <c r="BM33" i="41"/>
  <c r="BN32" i="41"/>
  <c r="BM32" i="41"/>
  <c r="BN31" i="41"/>
  <c r="BM31" i="41"/>
  <c r="BN30" i="41"/>
  <c r="BM30" i="41"/>
  <c r="BN29" i="41"/>
  <c r="BM29" i="41"/>
  <c r="BN28" i="41"/>
  <c r="BM28" i="41"/>
  <c r="BN27" i="41"/>
  <c r="BM27" i="41"/>
  <c r="BN26" i="41"/>
  <c r="BM26" i="41"/>
  <c r="BN25" i="41"/>
  <c r="BM25" i="41"/>
  <c r="BN24" i="41"/>
  <c r="BM24" i="41"/>
  <c r="BN23" i="41"/>
  <c r="BM23" i="41"/>
  <c r="BN22" i="41"/>
  <c r="BM22" i="41"/>
  <c r="BN21" i="41"/>
  <c r="BM21" i="41"/>
  <c r="BN20" i="41"/>
  <c r="BM20" i="41"/>
  <c r="BN19" i="41"/>
  <c r="BM19" i="41"/>
  <c r="BN18" i="41"/>
  <c r="BM18" i="41"/>
  <c r="BN17" i="41"/>
  <c r="BM17" i="41"/>
  <c r="BN16" i="41"/>
  <c r="BM16" i="41"/>
  <c r="BN15" i="41"/>
  <c r="BM15" i="41"/>
  <c r="BN14" i="41"/>
  <c r="BM14" i="41"/>
  <c r="BN13" i="41"/>
  <c r="BM13" i="41"/>
  <c r="BN12" i="41"/>
  <c r="BM12" i="41"/>
  <c r="BN11" i="41"/>
  <c r="BM11" i="41"/>
  <c r="BN10" i="41"/>
  <c r="BM10" i="41"/>
  <c r="BN9" i="41"/>
  <c r="BM9" i="41"/>
  <c r="BN8" i="41"/>
  <c r="BM8" i="41"/>
  <c r="BN7" i="41"/>
  <c r="BM7" i="41"/>
  <c r="BE80" i="41"/>
  <c r="BD80" i="41"/>
  <c r="BE79" i="41"/>
  <c r="BD79" i="41"/>
  <c r="BE78" i="41"/>
  <c r="BD78" i="41"/>
  <c r="BE77" i="41"/>
  <c r="BD77" i="41"/>
  <c r="BE76" i="41"/>
  <c r="BD76" i="41"/>
  <c r="BE75" i="41"/>
  <c r="BD75" i="41"/>
  <c r="BE74" i="41"/>
  <c r="BD74" i="41"/>
  <c r="BE73" i="41"/>
  <c r="BD73" i="41"/>
  <c r="BE72" i="41"/>
  <c r="BD72" i="41"/>
  <c r="BE71" i="41"/>
  <c r="BD71" i="41"/>
  <c r="BE70" i="41"/>
  <c r="BD70" i="41"/>
  <c r="BE69" i="41"/>
  <c r="BD69" i="41"/>
  <c r="BE68" i="41"/>
  <c r="BD68" i="41"/>
  <c r="BE67" i="41"/>
  <c r="BD67" i="41"/>
  <c r="BE66" i="41"/>
  <c r="BD66" i="41"/>
  <c r="BE65" i="41"/>
  <c r="BD65" i="41"/>
  <c r="BE64" i="41"/>
  <c r="BD64" i="41"/>
  <c r="BE63" i="41"/>
  <c r="BD63" i="41"/>
  <c r="BE62" i="41"/>
  <c r="BD62" i="41"/>
  <c r="BE61" i="41"/>
  <c r="BD61" i="41"/>
  <c r="BE60" i="41"/>
  <c r="BD60" i="41"/>
  <c r="BE59" i="41"/>
  <c r="BD59" i="41"/>
  <c r="BE58" i="41"/>
  <c r="BD58" i="41"/>
  <c r="BE57" i="41"/>
  <c r="BD57" i="41"/>
  <c r="BE56" i="41"/>
  <c r="BD56" i="41"/>
  <c r="BE55" i="41"/>
  <c r="BD55" i="41"/>
  <c r="BE54" i="41"/>
  <c r="BD54" i="41"/>
  <c r="BE53" i="41"/>
  <c r="BD53" i="41"/>
  <c r="BE52" i="41"/>
  <c r="BD52" i="41"/>
  <c r="BE51" i="41"/>
  <c r="BD51" i="41"/>
  <c r="BE50" i="41"/>
  <c r="BD50" i="41"/>
  <c r="BE49" i="41"/>
  <c r="BD49" i="41"/>
  <c r="BE48" i="41"/>
  <c r="BD48" i="41"/>
  <c r="BE47" i="41"/>
  <c r="BD47" i="41"/>
  <c r="BE46" i="41"/>
  <c r="BD46" i="41"/>
  <c r="BE45" i="41"/>
  <c r="BD45" i="41"/>
  <c r="BE44" i="41"/>
  <c r="BD44" i="41"/>
  <c r="BE43" i="41"/>
  <c r="BD43" i="41"/>
  <c r="BE42" i="41"/>
  <c r="BD42" i="41"/>
  <c r="BE41" i="41"/>
  <c r="BD41" i="41"/>
  <c r="BE40" i="41"/>
  <c r="BD40" i="41"/>
  <c r="BE39" i="41"/>
  <c r="BD39" i="41"/>
  <c r="BE38" i="41"/>
  <c r="BD38" i="41"/>
  <c r="BE37" i="41"/>
  <c r="BD37" i="41"/>
  <c r="BE36" i="41"/>
  <c r="BD36" i="41"/>
  <c r="BE35" i="41"/>
  <c r="BD35" i="41"/>
  <c r="BE34" i="41"/>
  <c r="BD34" i="41"/>
  <c r="BE33" i="41"/>
  <c r="BD33" i="41"/>
  <c r="BE32" i="41"/>
  <c r="BD32" i="41"/>
  <c r="BE31" i="41"/>
  <c r="BD31" i="41"/>
  <c r="BE30" i="41"/>
  <c r="BD30" i="41"/>
  <c r="BE29" i="41"/>
  <c r="BD29" i="41"/>
  <c r="BE28" i="41"/>
  <c r="BD28" i="41"/>
  <c r="BE27" i="41"/>
  <c r="BD27" i="41"/>
  <c r="BE26" i="41"/>
  <c r="BD26" i="41"/>
  <c r="BE25" i="41"/>
  <c r="BD25" i="41"/>
  <c r="BE24" i="41"/>
  <c r="BD24" i="41"/>
  <c r="BE23" i="41"/>
  <c r="BD23" i="41"/>
  <c r="BE22" i="41"/>
  <c r="BD22" i="41"/>
  <c r="BE21" i="41"/>
  <c r="BD21" i="41"/>
  <c r="BE20" i="41"/>
  <c r="BD20" i="41"/>
  <c r="BE19" i="41"/>
  <c r="BD19" i="41"/>
  <c r="BE18" i="41"/>
  <c r="BD18" i="41"/>
  <c r="BE17" i="41"/>
  <c r="BD17" i="41"/>
  <c r="BE16" i="41"/>
  <c r="BD16" i="41"/>
  <c r="BE15" i="41"/>
  <c r="BD15" i="41"/>
  <c r="BE14" i="41"/>
  <c r="BD14" i="41"/>
  <c r="BE13" i="41"/>
  <c r="BD13" i="41"/>
  <c r="BE12" i="41"/>
  <c r="BD12" i="41"/>
  <c r="BE11" i="41"/>
  <c r="BD11" i="41"/>
  <c r="BE10" i="41"/>
  <c r="BD10" i="41"/>
  <c r="BE9" i="41"/>
  <c r="BD9" i="41"/>
  <c r="BE8" i="41"/>
  <c r="BD8" i="41"/>
  <c r="BE7" i="41"/>
  <c r="BD7" i="41"/>
  <c r="AV80" i="41"/>
  <c r="AU80" i="41"/>
  <c r="AV79" i="41"/>
  <c r="AU79" i="41"/>
  <c r="AV78" i="41"/>
  <c r="AU78" i="41"/>
  <c r="AV77" i="41"/>
  <c r="AU77" i="41"/>
  <c r="AV76" i="41"/>
  <c r="AU76" i="41"/>
  <c r="AV75" i="41"/>
  <c r="AU75" i="41"/>
  <c r="AV74" i="41"/>
  <c r="AU74" i="41"/>
  <c r="AV73" i="41"/>
  <c r="AU73" i="41"/>
  <c r="AV72" i="41"/>
  <c r="AU72" i="41"/>
  <c r="AV71" i="41"/>
  <c r="AU71" i="41"/>
  <c r="AV70" i="41"/>
  <c r="AU70" i="41"/>
  <c r="AV69" i="41"/>
  <c r="AU69" i="41"/>
  <c r="AV68" i="41"/>
  <c r="AU68" i="41"/>
  <c r="AV67" i="41"/>
  <c r="AU67" i="41"/>
  <c r="AV66" i="41"/>
  <c r="AU66" i="41"/>
  <c r="AV65" i="41"/>
  <c r="AU65" i="41"/>
  <c r="AV64" i="41"/>
  <c r="AU64" i="41"/>
  <c r="AV63" i="41"/>
  <c r="AU63" i="41"/>
  <c r="AV62" i="41"/>
  <c r="AU62" i="41"/>
  <c r="AV61" i="41"/>
  <c r="AU61" i="41"/>
  <c r="AV60" i="41"/>
  <c r="AU60" i="41"/>
  <c r="AV59" i="41"/>
  <c r="AU59" i="41"/>
  <c r="AV58" i="41"/>
  <c r="AU58" i="41"/>
  <c r="AV57" i="41"/>
  <c r="AU57" i="41"/>
  <c r="AV56" i="41"/>
  <c r="AU56" i="41"/>
  <c r="AV55" i="41"/>
  <c r="AU55" i="41"/>
  <c r="AV54" i="41"/>
  <c r="AU54" i="41"/>
  <c r="AV53" i="41"/>
  <c r="AU53" i="41"/>
  <c r="AV52" i="41"/>
  <c r="AU52" i="41"/>
  <c r="AV51" i="41"/>
  <c r="AU51" i="41"/>
  <c r="AV50" i="41"/>
  <c r="AU50" i="41"/>
  <c r="AV49" i="41"/>
  <c r="AU49" i="41"/>
  <c r="AV48" i="41"/>
  <c r="AU48" i="41"/>
  <c r="AV47" i="41"/>
  <c r="AU47" i="41"/>
  <c r="AV46" i="41"/>
  <c r="AU46" i="41"/>
  <c r="AV45" i="41"/>
  <c r="AU45" i="41"/>
  <c r="AV44" i="41"/>
  <c r="AU44" i="41"/>
  <c r="AV43" i="41"/>
  <c r="AU43" i="41"/>
  <c r="AV42" i="41"/>
  <c r="AU42" i="41"/>
  <c r="AV41" i="41"/>
  <c r="AU41" i="41"/>
  <c r="AV40" i="41"/>
  <c r="AU40" i="41"/>
  <c r="AV39" i="41"/>
  <c r="AU39" i="41"/>
  <c r="AV38" i="41"/>
  <c r="AU38" i="41"/>
  <c r="AV37" i="41"/>
  <c r="AU37" i="41"/>
  <c r="AV36" i="41"/>
  <c r="AU36" i="41"/>
  <c r="AV35" i="41"/>
  <c r="AU35" i="41"/>
  <c r="AV34" i="41"/>
  <c r="AU34" i="41"/>
  <c r="AV33" i="41"/>
  <c r="AU33" i="41"/>
  <c r="AV32" i="41"/>
  <c r="AU32" i="41"/>
  <c r="AV31" i="41"/>
  <c r="AU31" i="41"/>
  <c r="AV30" i="41"/>
  <c r="AU30" i="41"/>
  <c r="AV29" i="41"/>
  <c r="AU29" i="41"/>
  <c r="AV28" i="41"/>
  <c r="AU28" i="41"/>
  <c r="AV27" i="41"/>
  <c r="AU27" i="41"/>
  <c r="AV26" i="41"/>
  <c r="AU26" i="41"/>
  <c r="AV25" i="41"/>
  <c r="AU25" i="41"/>
  <c r="AV24" i="41"/>
  <c r="AU24" i="41"/>
  <c r="AV23" i="41"/>
  <c r="AU23" i="41"/>
  <c r="AV22" i="41"/>
  <c r="AU22" i="41"/>
  <c r="AV21" i="41"/>
  <c r="AU21" i="41"/>
  <c r="AV20" i="41"/>
  <c r="AU20" i="41"/>
  <c r="AV19" i="41"/>
  <c r="AU19" i="41"/>
  <c r="AV18" i="41"/>
  <c r="AU18" i="41"/>
  <c r="AV17" i="41"/>
  <c r="AU17" i="41"/>
  <c r="AV16" i="41"/>
  <c r="AU16" i="41"/>
  <c r="AV15" i="41"/>
  <c r="AU15" i="41"/>
  <c r="AV14" i="41"/>
  <c r="AU14" i="41"/>
  <c r="AV13" i="41"/>
  <c r="AU13" i="41"/>
  <c r="AV12" i="41"/>
  <c r="AU12" i="41"/>
  <c r="AV11" i="41"/>
  <c r="AU11" i="41"/>
  <c r="AV10" i="41"/>
  <c r="AU10" i="41"/>
  <c r="AV9" i="41"/>
  <c r="AU9" i="41"/>
  <c r="AV8" i="41"/>
  <c r="AU8" i="41"/>
  <c r="AV7" i="41"/>
  <c r="AU7" i="41"/>
  <c r="AM80" i="41"/>
  <c r="AL80" i="41"/>
  <c r="AM79" i="41"/>
  <c r="AL79" i="41"/>
  <c r="AM78" i="41"/>
  <c r="AL78" i="41"/>
  <c r="AM77" i="41"/>
  <c r="AL77" i="41"/>
  <c r="AM76" i="41"/>
  <c r="AL76" i="41"/>
  <c r="AM75" i="41"/>
  <c r="AL75" i="41"/>
  <c r="AM74" i="41"/>
  <c r="AL74" i="41"/>
  <c r="AM73" i="41"/>
  <c r="AL73" i="41"/>
  <c r="AM72" i="41"/>
  <c r="AL72" i="41"/>
  <c r="AM71" i="41"/>
  <c r="AL71" i="41"/>
  <c r="AM70" i="41"/>
  <c r="AL70" i="41"/>
  <c r="AM69" i="41"/>
  <c r="AL69" i="41"/>
  <c r="AM68" i="41"/>
  <c r="AL68" i="41"/>
  <c r="AM67" i="41"/>
  <c r="AL67" i="41"/>
  <c r="AM66" i="41"/>
  <c r="AL66" i="41"/>
  <c r="AM65" i="41"/>
  <c r="AL65" i="41"/>
  <c r="AM64" i="41"/>
  <c r="AL64" i="41"/>
  <c r="AM63" i="41"/>
  <c r="AL63" i="41"/>
  <c r="AM62" i="41"/>
  <c r="AL62" i="41"/>
  <c r="AM61" i="41"/>
  <c r="AL61" i="41"/>
  <c r="AM60" i="41"/>
  <c r="AL60" i="41"/>
  <c r="AM59" i="41"/>
  <c r="AL59" i="41"/>
  <c r="AM58" i="41"/>
  <c r="AL58" i="41"/>
  <c r="AM57" i="41"/>
  <c r="AL57" i="41"/>
  <c r="AM56" i="41"/>
  <c r="AL56" i="41"/>
  <c r="AM55" i="41"/>
  <c r="AL55" i="41"/>
  <c r="AM54" i="41"/>
  <c r="AL54" i="41"/>
  <c r="AM53" i="41"/>
  <c r="AL53" i="41"/>
  <c r="AM52" i="41"/>
  <c r="AL52" i="41"/>
  <c r="AM51" i="41"/>
  <c r="AL51" i="41"/>
  <c r="AM50" i="41"/>
  <c r="AL50" i="41"/>
  <c r="AM49" i="41"/>
  <c r="AL49" i="41"/>
  <c r="AM48" i="41"/>
  <c r="AL48" i="41"/>
  <c r="AM47" i="41"/>
  <c r="AL47" i="41"/>
  <c r="AM46" i="41"/>
  <c r="AL46" i="41"/>
  <c r="AM45" i="41"/>
  <c r="AL45" i="41"/>
  <c r="AM44" i="41"/>
  <c r="AL44" i="41"/>
  <c r="AM43" i="41"/>
  <c r="AL43" i="41"/>
  <c r="AM42" i="41"/>
  <c r="AL42" i="41"/>
  <c r="AM41" i="41"/>
  <c r="AL41" i="41"/>
  <c r="AM40" i="41"/>
  <c r="AL40" i="41"/>
  <c r="AM39" i="41"/>
  <c r="AL39" i="41"/>
  <c r="AM38" i="41"/>
  <c r="AL38" i="41"/>
  <c r="AM37" i="41"/>
  <c r="AL37" i="41"/>
  <c r="AM36" i="41"/>
  <c r="AL36" i="41"/>
  <c r="AM35" i="41"/>
  <c r="AL35" i="41"/>
  <c r="AM34" i="41"/>
  <c r="AL34" i="41"/>
  <c r="AM33" i="41"/>
  <c r="AL33" i="41"/>
  <c r="AM32" i="41"/>
  <c r="AL32" i="41"/>
  <c r="AM31" i="41"/>
  <c r="AL31" i="41"/>
  <c r="AM30" i="41"/>
  <c r="AL30" i="41"/>
  <c r="AM29" i="41"/>
  <c r="AL29" i="41"/>
  <c r="AM28" i="41"/>
  <c r="AL28" i="41"/>
  <c r="AM27" i="41"/>
  <c r="AL27" i="41"/>
  <c r="AM26" i="41"/>
  <c r="AL26" i="41"/>
  <c r="AM25" i="41"/>
  <c r="AL25" i="41"/>
  <c r="AM24" i="41"/>
  <c r="AL24" i="41"/>
  <c r="AM23" i="41"/>
  <c r="AL23" i="41"/>
  <c r="AM22" i="41"/>
  <c r="AL22" i="41"/>
  <c r="AM21" i="41"/>
  <c r="AL21" i="41"/>
  <c r="AM20" i="41"/>
  <c r="AL20" i="41"/>
  <c r="AM19" i="41"/>
  <c r="AL19" i="41"/>
  <c r="AM18" i="41"/>
  <c r="AL18" i="41"/>
  <c r="AM17" i="41"/>
  <c r="AL17" i="41"/>
  <c r="AM16" i="41"/>
  <c r="AL16" i="41"/>
  <c r="AM15" i="41"/>
  <c r="AL15" i="41"/>
  <c r="AM14" i="41"/>
  <c r="AL14" i="41"/>
  <c r="AM13" i="41"/>
  <c r="AL13" i="41"/>
  <c r="AM12" i="41"/>
  <c r="AL12" i="41"/>
  <c r="AM11" i="41"/>
  <c r="AL11" i="41"/>
  <c r="AM10" i="41"/>
  <c r="AL10" i="41"/>
  <c r="AM9" i="41"/>
  <c r="AL9" i="41"/>
  <c r="AM8" i="41"/>
  <c r="AL8" i="41"/>
  <c r="AM7" i="41"/>
  <c r="AL7" i="41"/>
  <c r="AD80" i="41"/>
  <c r="AC80" i="41"/>
  <c r="AD79" i="41"/>
  <c r="AC79" i="41"/>
  <c r="AD78" i="41"/>
  <c r="AC78" i="41"/>
  <c r="AD77" i="41"/>
  <c r="AC77" i="41"/>
  <c r="AD76" i="41"/>
  <c r="AC76" i="41"/>
  <c r="AD75" i="41"/>
  <c r="AC75" i="41"/>
  <c r="AD74" i="41"/>
  <c r="AC74" i="41"/>
  <c r="AD73" i="41"/>
  <c r="AC73" i="41"/>
  <c r="AD72" i="41"/>
  <c r="AC72" i="41"/>
  <c r="AD71" i="41"/>
  <c r="AC71" i="41"/>
  <c r="AD70" i="41"/>
  <c r="AC70" i="41"/>
  <c r="AD69" i="41"/>
  <c r="AC69" i="41"/>
  <c r="AD68" i="41"/>
  <c r="AC68" i="41"/>
  <c r="AD67" i="41"/>
  <c r="AC67" i="41"/>
  <c r="AD66" i="41"/>
  <c r="AC66" i="41"/>
  <c r="AD65" i="41"/>
  <c r="AC65" i="41"/>
  <c r="AD64" i="41"/>
  <c r="AC64" i="41"/>
  <c r="AD63" i="41"/>
  <c r="AC63" i="41"/>
  <c r="AD62" i="41"/>
  <c r="AC62" i="41"/>
  <c r="AD61" i="41"/>
  <c r="AC61" i="41"/>
  <c r="AD60" i="41"/>
  <c r="AC60" i="41"/>
  <c r="AD59" i="41"/>
  <c r="AC59" i="41"/>
  <c r="AD58" i="41"/>
  <c r="AC58" i="41"/>
  <c r="AD57" i="41"/>
  <c r="AC57" i="41"/>
  <c r="AD56" i="41"/>
  <c r="AC56" i="41"/>
  <c r="AD55" i="41"/>
  <c r="AC55" i="41"/>
  <c r="AD54" i="41"/>
  <c r="AC54" i="41"/>
  <c r="AD53" i="41"/>
  <c r="AC53" i="41"/>
  <c r="AD52" i="41"/>
  <c r="AC52" i="41"/>
  <c r="AD51" i="41"/>
  <c r="AC51" i="41"/>
  <c r="AD50" i="41"/>
  <c r="AC50" i="41"/>
  <c r="AD49" i="41"/>
  <c r="AC49" i="41"/>
  <c r="AD48" i="41"/>
  <c r="AC48" i="41"/>
  <c r="AD47" i="41"/>
  <c r="AC47" i="41"/>
  <c r="AD46" i="41"/>
  <c r="AC46" i="41"/>
  <c r="AD45" i="41"/>
  <c r="AC45" i="41"/>
  <c r="AD44" i="41"/>
  <c r="AC44" i="41"/>
  <c r="AD43" i="41"/>
  <c r="AC43" i="41"/>
  <c r="AD42" i="41"/>
  <c r="AC42" i="41"/>
  <c r="AD41" i="41"/>
  <c r="AC41" i="41"/>
  <c r="AD40" i="41"/>
  <c r="AC40" i="41"/>
  <c r="AD39" i="41"/>
  <c r="AC39" i="41"/>
  <c r="AD38" i="41"/>
  <c r="AC38" i="41"/>
  <c r="AD37" i="41"/>
  <c r="AC37" i="41"/>
  <c r="AD36" i="41"/>
  <c r="AC36" i="41"/>
  <c r="AD35" i="41"/>
  <c r="AC35" i="41"/>
  <c r="AD34" i="41"/>
  <c r="AC34" i="41"/>
  <c r="AD33" i="41"/>
  <c r="AC33" i="41"/>
  <c r="AD32" i="41"/>
  <c r="AC32" i="41"/>
  <c r="AD31" i="41"/>
  <c r="AC31" i="41"/>
  <c r="AD30" i="41"/>
  <c r="AC30" i="41"/>
  <c r="AD29" i="41"/>
  <c r="AC29" i="41"/>
  <c r="AD28" i="41"/>
  <c r="AC28" i="41"/>
  <c r="AD27" i="41"/>
  <c r="AC27" i="41"/>
  <c r="AD26" i="41"/>
  <c r="AC26" i="41"/>
  <c r="AD25" i="41"/>
  <c r="AC25" i="41"/>
  <c r="AD24" i="41"/>
  <c r="AC24" i="41"/>
  <c r="AD23" i="41"/>
  <c r="AC23" i="41"/>
  <c r="AD22" i="41"/>
  <c r="AC22" i="41"/>
  <c r="AD21" i="41"/>
  <c r="AC21" i="41"/>
  <c r="AD20" i="41"/>
  <c r="AC20" i="41"/>
  <c r="AD19" i="41"/>
  <c r="AC19" i="41"/>
  <c r="AD18" i="41"/>
  <c r="AC18" i="41"/>
  <c r="AD17" i="41"/>
  <c r="AC17" i="41"/>
  <c r="AD16" i="41"/>
  <c r="AC16" i="41"/>
  <c r="AD15" i="41"/>
  <c r="AC15" i="41"/>
  <c r="AD14" i="41"/>
  <c r="AC14" i="41"/>
  <c r="AD13" i="41"/>
  <c r="AC13" i="41"/>
  <c r="AD12" i="41"/>
  <c r="AC12" i="41"/>
  <c r="AD11" i="41"/>
  <c r="AC11" i="41"/>
  <c r="AD10" i="41"/>
  <c r="AC10" i="41"/>
  <c r="AD9" i="41"/>
  <c r="AC9" i="41"/>
  <c r="AD8" i="41"/>
  <c r="AC8" i="41"/>
  <c r="AD7" i="41"/>
  <c r="AC7" i="41"/>
  <c r="U80" i="41"/>
  <c r="T80" i="41"/>
  <c r="U79" i="41"/>
  <c r="T79" i="41"/>
  <c r="U78" i="41"/>
  <c r="T78" i="41"/>
  <c r="U77" i="41"/>
  <c r="T77" i="41"/>
  <c r="U76" i="41"/>
  <c r="T76" i="41"/>
  <c r="U75" i="41"/>
  <c r="T75" i="41"/>
  <c r="U74" i="41"/>
  <c r="T74" i="41"/>
  <c r="U73" i="41"/>
  <c r="T73" i="41"/>
  <c r="U72" i="41"/>
  <c r="T72" i="41"/>
  <c r="U71" i="41"/>
  <c r="T71" i="41"/>
  <c r="U70" i="41"/>
  <c r="T70" i="41"/>
  <c r="U69" i="41"/>
  <c r="T69" i="41"/>
  <c r="U68" i="41"/>
  <c r="T68" i="41"/>
  <c r="U67" i="41"/>
  <c r="T67" i="41"/>
  <c r="U66" i="41"/>
  <c r="T66" i="41"/>
  <c r="U65" i="41"/>
  <c r="T65" i="41"/>
  <c r="U64" i="41"/>
  <c r="T64" i="41"/>
  <c r="U63" i="41"/>
  <c r="T63" i="41"/>
  <c r="U62" i="41"/>
  <c r="T62" i="41"/>
  <c r="U61" i="41"/>
  <c r="T61" i="41"/>
  <c r="U60" i="41"/>
  <c r="T60" i="41"/>
  <c r="U59" i="41"/>
  <c r="T59" i="41"/>
  <c r="U58" i="41"/>
  <c r="T58" i="41"/>
  <c r="U57" i="41"/>
  <c r="T57" i="41"/>
  <c r="U56" i="41"/>
  <c r="T56" i="41"/>
  <c r="U55" i="41"/>
  <c r="T55" i="41"/>
  <c r="U54" i="41"/>
  <c r="T54" i="41"/>
  <c r="U53" i="41"/>
  <c r="T53" i="41"/>
  <c r="U52" i="41"/>
  <c r="T52" i="41"/>
  <c r="U51" i="41"/>
  <c r="T51" i="41"/>
  <c r="U50" i="41"/>
  <c r="T50" i="41"/>
  <c r="U49" i="41"/>
  <c r="T49" i="41"/>
  <c r="U48" i="41"/>
  <c r="T48" i="41"/>
  <c r="U47" i="41"/>
  <c r="T47" i="41"/>
  <c r="U46" i="41"/>
  <c r="T46" i="41"/>
  <c r="U45" i="41"/>
  <c r="T45" i="41"/>
  <c r="U44" i="41"/>
  <c r="T44" i="41"/>
  <c r="U43" i="41"/>
  <c r="T43" i="41"/>
  <c r="U42" i="41"/>
  <c r="T42" i="41"/>
  <c r="U41" i="41"/>
  <c r="T41" i="41"/>
  <c r="U40" i="41"/>
  <c r="T40" i="41"/>
  <c r="U39" i="41"/>
  <c r="T39" i="41"/>
  <c r="U38" i="41"/>
  <c r="T38" i="41"/>
  <c r="U37" i="41"/>
  <c r="T37" i="41"/>
  <c r="U36" i="41"/>
  <c r="T36" i="41"/>
  <c r="U35" i="41"/>
  <c r="T35" i="41"/>
  <c r="U34" i="41"/>
  <c r="T34" i="41"/>
  <c r="U33" i="41"/>
  <c r="T33" i="41"/>
  <c r="U32" i="41"/>
  <c r="T32" i="41"/>
  <c r="U31" i="41"/>
  <c r="T31" i="41"/>
  <c r="U30" i="41"/>
  <c r="T30" i="41"/>
  <c r="U29" i="41"/>
  <c r="T29" i="41"/>
  <c r="U28" i="41"/>
  <c r="T28" i="41"/>
  <c r="U27" i="41"/>
  <c r="T27" i="41"/>
  <c r="U26" i="41"/>
  <c r="T26" i="41"/>
  <c r="U25" i="41"/>
  <c r="T25" i="41"/>
  <c r="U24" i="41"/>
  <c r="T24" i="41"/>
  <c r="U23" i="41"/>
  <c r="T23" i="41"/>
  <c r="U22" i="41"/>
  <c r="T22" i="41"/>
  <c r="U21" i="41"/>
  <c r="T21" i="41"/>
  <c r="U20" i="41"/>
  <c r="T20" i="41"/>
  <c r="U19" i="41"/>
  <c r="T19" i="41"/>
  <c r="U18" i="41"/>
  <c r="T18" i="41"/>
  <c r="U17" i="41"/>
  <c r="T17" i="41"/>
  <c r="U16" i="41"/>
  <c r="T16" i="41"/>
  <c r="U15" i="41"/>
  <c r="T15" i="41"/>
  <c r="U14" i="41"/>
  <c r="T14" i="41"/>
  <c r="U13" i="41"/>
  <c r="T13" i="41"/>
  <c r="U12" i="41"/>
  <c r="T12" i="41"/>
  <c r="U11" i="41"/>
  <c r="T11" i="41"/>
  <c r="U10" i="41"/>
  <c r="T10" i="41"/>
  <c r="U9" i="41"/>
  <c r="T9" i="41"/>
  <c r="U8" i="41"/>
  <c r="T8" i="41"/>
  <c r="U7" i="41"/>
  <c r="T7" i="41"/>
  <c r="BJ80" i="41"/>
  <c r="BI80" i="41"/>
  <c r="BJ79" i="41"/>
  <c r="BI79" i="41"/>
  <c r="BJ78" i="41"/>
  <c r="BI78" i="41"/>
  <c r="BJ77" i="41"/>
  <c r="BI77" i="41"/>
  <c r="BJ76" i="41"/>
  <c r="BI76" i="41"/>
  <c r="BJ75" i="41"/>
  <c r="BI75" i="41"/>
  <c r="BJ74" i="41"/>
  <c r="BI74" i="41"/>
  <c r="BJ73" i="41"/>
  <c r="BI73" i="41"/>
  <c r="BJ72" i="41"/>
  <c r="BI72" i="41"/>
  <c r="BJ71" i="41"/>
  <c r="BI71" i="41"/>
  <c r="BJ70" i="41"/>
  <c r="BI70" i="41"/>
  <c r="BJ69" i="41"/>
  <c r="BI69" i="41"/>
  <c r="BJ68" i="41"/>
  <c r="BI68" i="41"/>
  <c r="BJ67" i="41"/>
  <c r="BI67" i="41"/>
  <c r="BJ66" i="41"/>
  <c r="BI66" i="41"/>
  <c r="BJ65" i="41"/>
  <c r="BI65" i="41"/>
  <c r="BJ64" i="41"/>
  <c r="BI64" i="41"/>
  <c r="BJ63" i="41"/>
  <c r="BI63" i="41"/>
  <c r="BJ62" i="41"/>
  <c r="BI62" i="41"/>
  <c r="BJ61" i="41"/>
  <c r="BI61" i="41"/>
  <c r="BJ60" i="41"/>
  <c r="BI60" i="41"/>
  <c r="BJ59" i="41"/>
  <c r="BI59" i="41"/>
  <c r="BJ58" i="41"/>
  <c r="BI58" i="41"/>
  <c r="BJ57" i="41"/>
  <c r="BI57" i="41"/>
  <c r="BJ56" i="41"/>
  <c r="BI56" i="41"/>
  <c r="BJ55" i="41"/>
  <c r="BI55" i="41"/>
  <c r="BJ54" i="41"/>
  <c r="BI54" i="41"/>
  <c r="BJ53" i="41"/>
  <c r="BI53" i="41"/>
  <c r="BJ52" i="41"/>
  <c r="BI52" i="41"/>
  <c r="BJ51" i="41"/>
  <c r="BI51" i="41"/>
  <c r="BJ50" i="41"/>
  <c r="BI50" i="41"/>
  <c r="BJ49" i="41"/>
  <c r="BI49" i="41"/>
  <c r="BJ48" i="41"/>
  <c r="BI48" i="41"/>
  <c r="BJ47" i="41"/>
  <c r="BI47" i="41"/>
  <c r="BJ46" i="41"/>
  <c r="BI46" i="41"/>
  <c r="BJ45" i="41"/>
  <c r="BI45" i="41"/>
  <c r="BJ44" i="41"/>
  <c r="BI44" i="41"/>
  <c r="BJ43" i="41"/>
  <c r="BI43" i="41"/>
  <c r="BJ42" i="41"/>
  <c r="BI42" i="41"/>
  <c r="BJ41" i="41"/>
  <c r="BI41" i="41"/>
  <c r="BJ40" i="41"/>
  <c r="BI40" i="41"/>
  <c r="BJ39" i="41"/>
  <c r="BI39" i="41"/>
  <c r="BJ38" i="41"/>
  <c r="BI38" i="41"/>
  <c r="BJ37" i="41"/>
  <c r="BI37" i="41"/>
  <c r="BJ36" i="41"/>
  <c r="BI36" i="41"/>
  <c r="BJ35" i="41"/>
  <c r="BI35" i="41"/>
  <c r="BJ34" i="41"/>
  <c r="BI34" i="41"/>
  <c r="BJ33" i="41"/>
  <c r="BI33" i="41"/>
  <c r="BJ32" i="41"/>
  <c r="BI32" i="41"/>
  <c r="BJ31" i="41"/>
  <c r="BI31" i="41"/>
  <c r="BJ30" i="41"/>
  <c r="BI30" i="41"/>
  <c r="BJ29" i="41"/>
  <c r="BI29" i="41"/>
  <c r="BJ28" i="41"/>
  <c r="BI28" i="41"/>
  <c r="BJ27" i="41"/>
  <c r="BI27" i="41"/>
  <c r="BJ26" i="41"/>
  <c r="BI26" i="41"/>
  <c r="BJ25" i="41"/>
  <c r="BI25" i="41"/>
  <c r="BJ24" i="41"/>
  <c r="BI24" i="41"/>
  <c r="BJ23" i="41"/>
  <c r="BI23" i="41"/>
  <c r="BJ22" i="41"/>
  <c r="BI22" i="41"/>
  <c r="BJ21" i="41"/>
  <c r="BI21" i="41"/>
  <c r="BJ20" i="41"/>
  <c r="BI20" i="41"/>
  <c r="BJ19" i="41"/>
  <c r="BI19" i="41"/>
  <c r="BJ18" i="41"/>
  <c r="BI18" i="41"/>
  <c r="BJ17" i="41"/>
  <c r="BI17" i="41"/>
  <c r="BJ16" i="41"/>
  <c r="BI16" i="41"/>
  <c r="BJ15" i="41"/>
  <c r="BI15" i="41"/>
  <c r="BJ14" i="41"/>
  <c r="BI14" i="41"/>
  <c r="BJ13" i="41"/>
  <c r="BI13" i="41"/>
  <c r="BJ12" i="41"/>
  <c r="BI12" i="41"/>
  <c r="BJ11" i="41"/>
  <c r="BI11" i="41"/>
  <c r="BJ10" i="41"/>
  <c r="BI10" i="41"/>
  <c r="BJ9" i="41"/>
  <c r="BI9" i="41"/>
  <c r="BJ8" i="41"/>
  <c r="BI8" i="41"/>
  <c r="BJ7" i="41"/>
  <c r="BI7" i="41"/>
  <c r="BA80" i="41"/>
  <c r="AZ80" i="41"/>
  <c r="BA79" i="41"/>
  <c r="AZ79" i="41"/>
  <c r="BA78" i="41"/>
  <c r="AZ78" i="41"/>
  <c r="BA77" i="41"/>
  <c r="AZ77" i="41"/>
  <c r="BA76" i="41"/>
  <c r="AZ76" i="41"/>
  <c r="BA75" i="41"/>
  <c r="AZ75" i="41"/>
  <c r="BA74" i="41"/>
  <c r="AZ74" i="41"/>
  <c r="BA73" i="41"/>
  <c r="AZ73" i="41"/>
  <c r="BA72" i="41"/>
  <c r="AZ72" i="41"/>
  <c r="BA71" i="41"/>
  <c r="AZ71" i="41"/>
  <c r="BA70" i="41"/>
  <c r="AZ70" i="41"/>
  <c r="BA69" i="41"/>
  <c r="AZ69" i="41"/>
  <c r="BA68" i="41"/>
  <c r="AZ68" i="41"/>
  <c r="BA67" i="41"/>
  <c r="AZ67" i="41"/>
  <c r="BA66" i="41"/>
  <c r="AZ66" i="41"/>
  <c r="BA65" i="41"/>
  <c r="AZ65" i="41"/>
  <c r="BA64" i="41"/>
  <c r="AZ64" i="41"/>
  <c r="BA63" i="41"/>
  <c r="AZ63" i="41"/>
  <c r="BA62" i="41"/>
  <c r="AZ62" i="41"/>
  <c r="BA61" i="41"/>
  <c r="AZ61" i="41"/>
  <c r="BA60" i="41"/>
  <c r="AZ60" i="41"/>
  <c r="BA59" i="41"/>
  <c r="AZ59" i="41"/>
  <c r="BA58" i="41"/>
  <c r="AZ58" i="41"/>
  <c r="BA57" i="41"/>
  <c r="AZ57" i="41"/>
  <c r="BA56" i="41"/>
  <c r="AZ56" i="41"/>
  <c r="BA55" i="41"/>
  <c r="AZ55" i="41"/>
  <c r="BA54" i="41"/>
  <c r="AZ54" i="41"/>
  <c r="BA53" i="41"/>
  <c r="AZ53" i="41"/>
  <c r="BA52" i="41"/>
  <c r="AZ52" i="41"/>
  <c r="BA51" i="41"/>
  <c r="AZ51" i="41"/>
  <c r="BA50" i="41"/>
  <c r="AZ50" i="41"/>
  <c r="BA49" i="41"/>
  <c r="AZ49" i="41"/>
  <c r="BA48" i="41"/>
  <c r="AZ48" i="41"/>
  <c r="BA47" i="41"/>
  <c r="AZ47" i="41"/>
  <c r="BA46" i="41"/>
  <c r="AZ46" i="41"/>
  <c r="BA45" i="41"/>
  <c r="AZ45" i="41"/>
  <c r="BA44" i="41"/>
  <c r="AZ44" i="41"/>
  <c r="BA43" i="41"/>
  <c r="AZ43" i="41"/>
  <c r="BA42" i="41"/>
  <c r="AZ42" i="41"/>
  <c r="BA41" i="41"/>
  <c r="AZ41" i="41"/>
  <c r="BA40" i="41"/>
  <c r="AZ40" i="41"/>
  <c r="BA39" i="41"/>
  <c r="AZ39" i="41"/>
  <c r="BA38" i="41"/>
  <c r="AZ38" i="41"/>
  <c r="BA37" i="41"/>
  <c r="AZ37" i="41"/>
  <c r="BA36" i="41"/>
  <c r="AZ36" i="41"/>
  <c r="BA35" i="41"/>
  <c r="AZ35" i="41"/>
  <c r="BA34" i="41"/>
  <c r="AZ34" i="41"/>
  <c r="BA33" i="41"/>
  <c r="AZ33" i="41"/>
  <c r="BA32" i="41"/>
  <c r="AZ32" i="41"/>
  <c r="BA31" i="41"/>
  <c r="AZ31" i="41"/>
  <c r="BA30" i="41"/>
  <c r="AZ30" i="41"/>
  <c r="BA29" i="41"/>
  <c r="AZ29" i="41"/>
  <c r="BA28" i="41"/>
  <c r="AZ28" i="41"/>
  <c r="BA27" i="41"/>
  <c r="AZ27" i="41"/>
  <c r="BA26" i="41"/>
  <c r="AZ26" i="41"/>
  <c r="BA25" i="41"/>
  <c r="AZ25" i="41"/>
  <c r="BA24" i="41"/>
  <c r="AZ24" i="41"/>
  <c r="BA23" i="41"/>
  <c r="AZ23" i="41"/>
  <c r="BA22" i="41"/>
  <c r="AZ22" i="41"/>
  <c r="BA21" i="41"/>
  <c r="AZ21" i="41"/>
  <c r="BA20" i="41"/>
  <c r="AZ20" i="41"/>
  <c r="BA19" i="41"/>
  <c r="AZ19" i="41"/>
  <c r="BA18" i="41"/>
  <c r="AZ18" i="41"/>
  <c r="BA17" i="41"/>
  <c r="AZ17" i="41"/>
  <c r="BA16" i="41"/>
  <c r="AZ16" i="41"/>
  <c r="BA15" i="41"/>
  <c r="AZ15" i="41"/>
  <c r="BA14" i="41"/>
  <c r="AZ14" i="41"/>
  <c r="BA13" i="41"/>
  <c r="AZ13" i="41"/>
  <c r="BA12" i="41"/>
  <c r="AZ12" i="41"/>
  <c r="BA11" i="41"/>
  <c r="AZ11" i="41"/>
  <c r="BA10" i="41"/>
  <c r="AZ10" i="41"/>
  <c r="BA9" i="41"/>
  <c r="AZ9" i="41"/>
  <c r="BA8" i="41"/>
  <c r="AZ8" i="41"/>
  <c r="BA7" i="41"/>
  <c r="AZ7" i="41"/>
  <c r="AR80" i="41"/>
  <c r="AQ80" i="41"/>
  <c r="AR79" i="41"/>
  <c r="AQ79" i="41"/>
  <c r="AR78" i="41"/>
  <c r="AQ78" i="41"/>
  <c r="AR77" i="41"/>
  <c r="AQ77" i="41"/>
  <c r="AR76" i="41"/>
  <c r="AQ76" i="41"/>
  <c r="AR75" i="41"/>
  <c r="AQ75" i="41"/>
  <c r="AR74" i="41"/>
  <c r="AQ74" i="41"/>
  <c r="AR73" i="41"/>
  <c r="AQ73" i="41"/>
  <c r="AR72" i="41"/>
  <c r="AQ72" i="41"/>
  <c r="AR71" i="41"/>
  <c r="AQ71" i="41"/>
  <c r="AR70" i="41"/>
  <c r="AQ70" i="41"/>
  <c r="AR69" i="41"/>
  <c r="AQ69" i="41"/>
  <c r="AR68" i="41"/>
  <c r="AQ68" i="41"/>
  <c r="AR67" i="41"/>
  <c r="AQ67" i="41"/>
  <c r="AR66" i="41"/>
  <c r="AQ66" i="41"/>
  <c r="AR65" i="41"/>
  <c r="AQ65" i="41"/>
  <c r="AR64" i="41"/>
  <c r="AQ64" i="41"/>
  <c r="AR63" i="41"/>
  <c r="AQ63" i="41"/>
  <c r="AR62" i="41"/>
  <c r="AQ62" i="41"/>
  <c r="AR61" i="41"/>
  <c r="AQ61" i="41"/>
  <c r="AR60" i="41"/>
  <c r="AQ60" i="41"/>
  <c r="AR59" i="41"/>
  <c r="AQ59" i="41"/>
  <c r="AR58" i="41"/>
  <c r="AQ58" i="41"/>
  <c r="AR57" i="41"/>
  <c r="AQ57" i="41"/>
  <c r="AR56" i="41"/>
  <c r="AQ56" i="41"/>
  <c r="AR55" i="41"/>
  <c r="AQ55" i="41"/>
  <c r="AR54" i="41"/>
  <c r="AQ54" i="41"/>
  <c r="AR53" i="41"/>
  <c r="AQ53" i="41"/>
  <c r="AR52" i="41"/>
  <c r="AQ52" i="41"/>
  <c r="AR51" i="41"/>
  <c r="AQ51" i="41"/>
  <c r="AR50" i="41"/>
  <c r="AQ50" i="41"/>
  <c r="AR49" i="41"/>
  <c r="AQ49" i="41"/>
  <c r="AR48" i="41"/>
  <c r="AQ48" i="41"/>
  <c r="AR47" i="41"/>
  <c r="AQ47" i="41"/>
  <c r="AR46" i="41"/>
  <c r="AQ46" i="41"/>
  <c r="AR45" i="41"/>
  <c r="AQ45" i="41"/>
  <c r="AR44" i="41"/>
  <c r="AQ44" i="41"/>
  <c r="AR43" i="41"/>
  <c r="AQ43" i="41"/>
  <c r="AR42" i="41"/>
  <c r="AQ42" i="41"/>
  <c r="AR41" i="41"/>
  <c r="AQ41" i="41"/>
  <c r="AR40" i="41"/>
  <c r="AQ40" i="41"/>
  <c r="AR39" i="41"/>
  <c r="AQ39" i="41"/>
  <c r="AR38" i="41"/>
  <c r="AQ38" i="41"/>
  <c r="AR37" i="41"/>
  <c r="AQ37" i="41"/>
  <c r="AR36" i="41"/>
  <c r="AQ36" i="41"/>
  <c r="AR35" i="41"/>
  <c r="AQ35" i="41"/>
  <c r="AR34" i="41"/>
  <c r="AQ34" i="41"/>
  <c r="AR33" i="41"/>
  <c r="AQ33" i="41"/>
  <c r="AR32" i="41"/>
  <c r="AQ32" i="41"/>
  <c r="AR31" i="41"/>
  <c r="AQ31" i="41"/>
  <c r="AR30" i="41"/>
  <c r="AQ30" i="41"/>
  <c r="AR29" i="41"/>
  <c r="AQ29" i="41"/>
  <c r="AR28" i="41"/>
  <c r="AQ28" i="41"/>
  <c r="AR27" i="41"/>
  <c r="AQ27" i="41"/>
  <c r="AR26" i="41"/>
  <c r="AQ26" i="41"/>
  <c r="AR25" i="41"/>
  <c r="AQ25" i="41"/>
  <c r="AR24" i="41"/>
  <c r="AQ24" i="41"/>
  <c r="AR23" i="41"/>
  <c r="AQ23" i="41"/>
  <c r="AR22" i="41"/>
  <c r="AQ22" i="41"/>
  <c r="AR21" i="41"/>
  <c r="AQ21" i="41"/>
  <c r="AR20" i="41"/>
  <c r="AQ20" i="41"/>
  <c r="AR19" i="41"/>
  <c r="AQ19" i="41"/>
  <c r="AR18" i="41"/>
  <c r="AQ18" i="41"/>
  <c r="AR17" i="41"/>
  <c r="AQ17" i="41"/>
  <c r="AR16" i="41"/>
  <c r="AQ16" i="41"/>
  <c r="AR15" i="41"/>
  <c r="AQ15" i="41"/>
  <c r="AR14" i="41"/>
  <c r="AQ14" i="41"/>
  <c r="AR13" i="41"/>
  <c r="AQ13" i="41"/>
  <c r="AR12" i="41"/>
  <c r="AQ12" i="41"/>
  <c r="AR11" i="41"/>
  <c r="AQ11" i="41"/>
  <c r="AR10" i="41"/>
  <c r="AQ10" i="41"/>
  <c r="AR9" i="41"/>
  <c r="AQ9" i="41"/>
  <c r="AR8" i="41"/>
  <c r="AQ8" i="41"/>
  <c r="AR7" i="41"/>
  <c r="AQ7" i="41"/>
  <c r="AI80" i="41"/>
  <c r="AH80" i="41"/>
  <c r="AI79" i="41"/>
  <c r="AH79" i="41"/>
  <c r="AI78" i="41"/>
  <c r="AH78" i="41"/>
  <c r="AI77" i="41"/>
  <c r="AH77" i="41"/>
  <c r="AI76" i="41"/>
  <c r="AH76" i="41"/>
  <c r="AI75" i="41"/>
  <c r="AH75" i="41"/>
  <c r="AI74" i="41"/>
  <c r="AH74" i="41"/>
  <c r="AI73" i="41"/>
  <c r="AH73" i="41"/>
  <c r="AI72" i="41"/>
  <c r="AH72" i="41"/>
  <c r="AI71" i="41"/>
  <c r="AH71" i="41"/>
  <c r="AI70" i="41"/>
  <c r="AH70" i="41"/>
  <c r="AI69" i="41"/>
  <c r="AH69" i="41"/>
  <c r="AI68" i="41"/>
  <c r="AH68" i="41"/>
  <c r="AI67" i="41"/>
  <c r="AH67" i="41"/>
  <c r="AI66" i="41"/>
  <c r="AH66" i="41"/>
  <c r="AI65" i="41"/>
  <c r="AH65" i="41"/>
  <c r="AI64" i="41"/>
  <c r="AH64" i="41"/>
  <c r="AI63" i="41"/>
  <c r="AH63" i="41"/>
  <c r="AI62" i="41"/>
  <c r="AH62" i="41"/>
  <c r="AI61" i="41"/>
  <c r="AH61" i="41"/>
  <c r="AI60" i="41"/>
  <c r="AH60" i="41"/>
  <c r="AI59" i="41"/>
  <c r="AH59" i="41"/>
  <c r="AI58" i="41"/>
  <c r="AH58" i="41"/>
  <c r="AI57" i="41"/>
  <c r="AH57" i="41"/>
  <c r="AI56" i="41"/>
  <c r="AH56" i="41"/>
  <c r="AI55" i="41"/>
  <c r="AH55" i="41"/>
  <c r="AI54" i="41"/>
  <c r="AH54" i="41"/>
  <c r="AI53" i="41"/>
  <c r="AH53" i="41"/>
  <c r="AI52" i="41"/>
  <c r="AH52" i="41"/>
  <c r="AI51" i="41"/>
  <c r="AH51" i="41"/>
  <c r="AI50" i="41"/>
  <c r="AH50" i="41"/>
  <c r="AI49" i="41"/>
  <c r="AH49" i="41"/>
  <c r="AI48" i="41"/>
  <c r="AH48" i="41"/>
  <c r="AI47" i="41"/>
  <c r="AH47" i="41"/>
  <c r="AI46" i="41"/>
  <c r="AH46" i="41"/>
  <c r="AI45" i="41"/>
  <c r="AH45" i="41"/>
  <c r="AI44" i="41"/>
  <c r="AH44" i="41"/>
  <c r="AI43" i="41"/>
  <c r="AH43" i="41"/>
  <c r="AI42" i="41"/>
  <c r="AH42" i="41"/>
  <c r="AI41" i="41"/>
  <c r="AH41" i="41"/>
  <c r="AI40" i="41"/>
  <c r="AH40" i="41"/>
  <c r="AI39" i="41"/>
  <c r="AH39" i="41"/>
  <c r="AI38" i="41"/>
  <c r="AH38" i="41"/>
  <c r="AI37" i="41"/>
  <c r="AH37" i="41"/>
  <c r="AI36" i="41"/>
  <c r="AH36" i="41"/>
  <c r="AI35" i="41"/>
  <c r="AH35" i="41"/>
  <c r="AI34" i="41"/>
  <c r="AH34" i="41"/>
  <c r="AI33" i="41"/>
  <c r="AH33" i="41"/>
  <c r="AI32" i="41"/>
  <c r="AH32" i="41"/>
  <c r="AI31" i="41"/>
  <c r="AH31" i="41"/>
  <c r="AI30" i="41"/>
  <c r="AH30" i="41"/>
  <c r="AI29" i="41"/>
  <c r="AH29" i="41"/>
  <c r="AI28" i="41"/>
  <c r="AH28" i="41"/>
  <c r="AI27" i="41"/>
  <c r="AH27" i="41"/>
  <c r="AI26" i="41"/>
  <c r="AH26" i="41"/>
  <c r="AI25" i="41"/>
  <c r="AH25" i="41"/>
  <c r="AI24" i="41"/>
  <c r="AH24" i="41"/>
  <c r="AI23" i="41"/>
  <c r="AH23" i="41"/>
  <c r="AI22" i="41"/>
  <c r="AH22" i="41"/>
  <c r="AI21" i="41"/>
  <c r="AH21" i="41"/>
  <c r="AI20" i="41"/>
  <c r="AH20" i="41"/>
  <c r="AI19" i="41"/>
  <c r="AH19" i="41"/>
  <c r="AI18" i="41"/>
  <c r="AH18" i="41"/>
  <c r="AI17" i="41"/>
  <c r="AH17" i="41"/>
  <c r="AI16" i="41"/>
  <c r="AH16" i="41"/>
  <c r="AI15" i="41"/>
  <c r="AH15" i="41"/>
  <c r="AI14" i="41"/>
  <c r="AH14" i="41"/>
  <c r="AI13" i="41"/>
  <c r="AH13" i="41"/>
  <c r="AI12" i="41"/>
  <c r="AH12" i="41"/>
  <c r="AI11" i="41"/>
  <c r="AH11" i="41"/>
  <c r="AI10" i="41"/>
  <c r="AH10" i="41"/>
  <c r="AI9" i="41"/>
  <c r="AH9" i="41"/>
  <c r="AI8" i="41"/>
  <c r="AH8" i="41"/>
  <c r="AI7" i="41"/>
  <c r="AH7" i="41"/>
  <c r="Z80" i="41"/>
  <c r="Y80" i="41"/>
  <c r="Z79" i="41"/>
  <c r="Y79" i="41"/>
  <c r="Z78" i="41"/>
  <c r="Y78" i="41"/>
  <c r="Z77" i="41"/>
  <c r="Y77" i="41"/>
  <c r="Z76" i="41"/>
  <c r="Y76" i="41"/>
  <c r="Z75" i="41"/>
  <c r="Y75" i="41"/>
  <c r="Z74" i="41"/>
  <c r="Y74" i="41"/>
  <c r="Z73" i="41"/>
  <c r="Y73" i="41"/>
  <c r="Z72" i="41"/>
  <c r="Y72" i="41"/>
  <c r="Z71" i="41"/>
  <c r="Y71" i="41"/>
  <c r="Z70" i="41"/>
  <c r="Y70" i="41"/>
  <c r="Z69" i="41"/>
  <c r="Y69" i="41"/>
  <c r="Z68" i="41"/>
  <c r="Y68" i="41"/>
  <c r="Z67" i="41"/>
  <c r="Y67" i="41"/>
  <c r="Z66" i="41"/>
  <c r="Y66" i="41"/>
  <c r="Z65" i="41"/>
  <c r="Y65" i="41"/>
  <c r="Z64" i="41"/>
  <c r="Y64" i="41"/>
  <c r="Z63" i="41"/>
  <c r="Y63" i="41"/>
  <c r="Z62" i="41"/>
  <c r="Y62" i="41"/>
  <c r="Z61" i="41"/>
  <c r="Y61" i="41"/>
  <c r="Z60" i="41"/>
  <c r="Y60" i="41"/>
  <c r="Z59" i="41"/>
  <c r="Y59" i="41"/>
  <c r="Z58" i="41"/>
  <c r="Y58" i="41"/>
  <c r="Z57" i="41"/>
  <c r="Y57" i="41"/>
  <c r="Z56" i="41"/>
  <c r="Y56" i="41"/>
  <c r="Z55" i="41"/>
  <c r="Y55" i="41"/>
  <c r="Z54" i="41"/>
  <c r="Y54" i="41"/>
  <c r="Z53" i="41"/>
  <c r="Y53" i="41"/>
  <c r="Z52" i="41"/>
  <c r="Y52" i="41"/>
  <c r="Z51" i="41"/>
  <c r="Y51" i="41"/>
  <c r="Z50" i="41"/>
  <c r="Y50" i="41"/>
  <c r="Z49" i="41"/>
  <c r="Y49" i="41"/>
  <c r="Z48" i="41"/>
  <c r="Y48" i="41"/>
  <c r="Z47" i="41"/>
  <c r="Y47" i="41"/>
  <c r="Z46" i="41"/>
  <c r="Y46" i="41"/>
  <c r="Z45" i="41"/>
  <c r="Y45" i="41"/>
  <c r="Z44" i="41"/>
  <c r="Y44" i="41"/>
  <c r="Z43" i="41"/>
  <c r="Y43" i="41"/>
  <c r="Z42" i="41"/>
  <c r="Y42" i="41"/>
  <c r="Z41" i="41"/>
  <c r="Y41" i="41"/>
  <c r="Z40" i="41"/>
  <c r="Y40" i="41"/>
  <c r="Z39" i="41"/>
  <c r="Y39" i="41"/>
  <c r="Z38" i="41"/>
  <c r="Y38" i="41"/>
  <c r="Z37" i="41"/>
  <c r="Y37" i="41"/>
  <c r="Z36" i="41"/>
  <c r="Y36" i="41"/>
  <c r="Z35" i="41"/>
  <c r="Y35" i="41"/>
  <c r="Z34" i="41"/>
  <c r="Y34" i="41"/>
  <c r="Z33" i="41"/>
  <c r="Y33" i="41"/>
  <c r="Z32" i="41"/>
  <c r="Y32" i="41"/>
  <c r="Z31" i="41"/>
  <c r="Y31" i="41"/>
  <c r="Z30" i="41"/>
  <c r="Y30" i="41"/>
  <c r="Z29" i="41"/>
  <c r="Y29" i="41"/>
  <c r="Z28" i="41"/>
  <c r="Y28" i="41"/>
  <c r="Z27" i="41"/>
  <c r="Y27" i="41"/>
  <c r="Z26" i="41"/>
  <c r="Y26" i="41"/>
  <c r="Z25" i="41"/>
  <c r="Y25" i="41"/>
  <c r="Z24" i="41"/>
  <c r="Y24" i="41"/>
  <c r="Z23" i="41"/>
  <c r="Y23" i="41"/>
  <c r="Z22" i="41"/>
  <c r="Y22" i="41"/>
  <c r="Z21" i="41"/>
  <c r="Y21" i="41"/>
  <c r="Z20" i="41"/>
  <c r="Y20" i="41"/>
  <c r="Z19" i="41"/>
  <c r="Y19" i="41"/>
  <c r="Z18" i="41"/>
  <c r="Y18" i="41"/>
  <c r="Z17" i="41"/>
  <c r="Y17" i="41"/>
  <c r="Z16" i="41"/>
  <c r="Y16" i="41"/>
  <c r="Z15" i="41"/>
  <c r="Y15" i="41"/>
  <c r="Z14" i="41"/>
  <c r="Y14" i="41"/>
  <c r="Z13" i="41"/>
  <c r="Y13" i="41"/>
  <c r="Z12" i="41"/>
  <c r="Y12" i="41"/>
  <c r="Z11" i="41"/>
  <c r="Y11" i="41"/>
  <c r="Z10" i="41"/>
  <c r="Y10" i="41"/>
  <c r="Z9" i="41"/>
  <c r="Y9" i="41"/>
  <c r="Z8" i="41"/>
  <c r="Y8" i="41"/>
  <c r="Z7" i="41"/>
  <c r="Y7" i="41"/>
  <c r="Q80" i="41"/>
  <c r="P80" i="41"/>
  <c r="Q79" i="41"/>
  <c r="P79" i="41"/>
  <c r="Q78" i="41"/>
  <c r="P78" i="41"/>
  <c r="Q77" i="41"/>
  <c r="P77" i="41"/>
  <c r="Q76" i="41"/>
  <c r="P76" i="41"/>
  <c r="Q75" i="41"/>
  <c r="P75" i="41"/>
  <c r="Q74" i="41"/>
  <c r="P74" i="41"/>
  <c r="Q73" i="41"/>
  <c r="P73" i="41"/>
  <c r="Q72" i="41"/>
  <c r="P72" i="41"/>
  <c r="Q71" i="41"/>
  <c r="P71" i="41"/>
  <c r="Q70" i="41"/>
  <c r="P70" i="41"/>
  <c r="Q69" i="41"/>
  <c r="P69" i="41"/>
  <c r="Q68" i="41"/>
  <c r="P68" i="41"/>
  <c r="Q67" i="41"/>
  <c r="P67" i="41"/>
  <c r="Q66" i="41"/>
  <c r="P66" i="41"/>
  <c r="Q65" i="41"/>
  <c r="P65" i="41"/>
  <c r="Q64" i="41"/>
  <c r="P64" i="41"/>
  <c r="Q63" i="41"/>
  <c r="P63" i="41"/>
  <c r="Q62" i="41"/>
  <c r="P62" i="41"/>
  <c r="Q61" i="41"/>
  <c r="P61" i="41"/>
  <c r="Q60" i="41"/>
  <c r="P60" i="41"/>
  <c r="Q59" i="41"/>
  <c r="P59" i="41"/>
  <c r="Q58" i="41"/>
  <c r="P58" i="41"/>
  <c r="Q57" i="41"/>
  <c r="P57" i="41"/>
  <c r="Q56" i="41"/>
  <c r="P56" i="41"/>
  <c r="Q55" i="41"/>
  <c r="P55" i="41"/>
  <c r="Q54" i="41"/>
  <c r="P54" i="41"/>
  <c r="Q53" i="41"/>
  <c r="P53" i="41"/>
  <c r="Q52" i="41"/>
  <c r="P52" i="41"/>
  <c r="Q51" i="41"/>
  <c r="P51" i="41"/>
  <c r="Q50" i="41"/>
  <c r="P50" i="41"/>
  <c r="Q49" i="41"/>
  <c r="P49" i="41"/>
  <c r="Q48" i="41"/>
  <c r="P48" i="41"/>
  <c r="Q47" i="41"/>
  <c r="P47" i="41"/>
  <c r="Q46" i="41"/>
  <c r="P46" i="41"/>
  <c r="Q45" i="41"/>
  <c r="P45" i="41"/>
  <c r="Q44" i="41"/>
  <c r="P44" i="41"/>
  <c r="Q43" i="41"/>
  <c r="P43" i="41"/>
  <c r="Q42" i="41"/>
  <c r="P42" i="41"/>
  <c r="Q41" i="41"/>
  <c r="P41" i="41"/>
  <c r="Q40" i="41"/>
  <c r="P40" i="41"/>
  <c r="Q39" i="41"/>
  <c r="P39" i="41"/>
  <c r="Q38" i="41"/>
  <c r="P38" i="41"/>
  <c r="Q37" i="41"/>
  <c r="P37" i="41"/>
  <c r="Q36" i="41"/>
  <c r="P36" i="41"/>
  <c r="Q35" i="41"/>
  <c r="P35" i="41"/>
  <c r="Q34" i="41"/>
  <c r="P34" i="41"/>
  <c r="Q33" i="41"/>
  <c r="P33" i="41"/>
  <c r="Q32" i="41"/>
  <c r="P32" i="41"/>
  <c r="Q31" i="41"/>
  <c r="P31" i="41"/>
  <c r="Q30" i="41"/>
  <c r="P30" i="41"/>
  <c r="Q29" i="41"/>
  <c r="P29" i="41"/>
  <c r="Q28" i="41"/>
  <c r="P28" i="41"/>
  <c r="Q27" i="41"/>
  <c r="P27" i="41"/>
  <c r="Q26" i="41"/>
  <c r="P26" i="41"/>
  <c r="Q25" i="41"/>
  <c r="P25" i="41"/>
  <c r="Q24" i="41"/>
  <c r="P24" i="41"/>
  <c r="Q23" i="41"/>
  <c r="P23" i="41"/>
  <c r="Q22" i="41"/>
  <c r="P22" i="41"/>
  <c r="Q21" i="41"/>
  <c r="P21" i="41"/>
  <c r="Q20" i="41"/>
  <c r="P20" i="41"/>
  <c r="Q19" i="41"/>
  <c r="P19" i="41"/>
  <c r="Q18" i="41"/>
  <c r="P18" i="41"/>
  <c r="Q17" i="41"/>
  <c r="P17" i="41"/>
  <c r="Q16" i="41"/>
  <c r="P16" i="41"/>
  <c r="Q15" i="41"/>
  <c r="P15" i="41"/>
  <c r="Q14" i="41"/>
  <c r="P14" i="41"/>
  <c r="Q13" i="41"/>
  <c r="P13" i="41"/>
  <c r="Q12" i="41"/>
  <c r="P12" i="41"/>
  <c r="Q11" i="41"/>
  <c r="P11" i="41"/>
  <c r="Q10" i="41"/>
  <c r="P10" i="41"/>
  <c r="Q9" i="41"/>
  <c r="P9" i="41"/>
  <c r="Q8" i="41"/>
  <c r="P8" i="41"/>
  <c r="Q7" i="41"/>
  <c r="P7" i="41"/>
  <c r="K8" i="41"/>
  <c r="L8" i="41"/>
  <c r="K9" i="41"/>
  <c r="L9" i="41"/>
  <c r="K10" i="41"/>
  <c r="L10" i="41"/>
  <c r="K11" i="41"/>
  <c r="L11" i="41"/>
  <c r="K12" i="41"/>
  <c r="L12" i="41"/>
  <c r="K13" i="41"/>
  <c r="L13" i="41"/>
  <c r="K14" i="41"/>
  <c r="L14" i="41"/>
  <c r="K15" i="41"/>
  <c r="L15" i="41"/>
  <c r="K16" i="41"/>
  <c r="L16" i="41"/>
  <c r="K17" i="41"/>
  <c r="L17" i="41"/>
  <c r="K18" i="41"/>
  <c r="L18" i="41"/>
  <c r="K19" i="41"/>
  <c r="L19" i="41"/>
  <c r="K20" i="41"/>
  <c r="L20" i="41"/>
  <c r="K21" i="41"/>
  <c r="L21" i="41"/>
  <c r="K22" i="41"/>
  <c r="L22" i="41"/>
  <c r="K23" i="41"/>
  <c r="L23" i="41"/>
  <c r="K24" i="41"/>
  <c r="L24" i="41"/>
  <c r="K25" i="41"/>
  <c r="L25" i="41"/>
  <c r="K26" i="41"/>
  <c r="L26" i="41"/>
  <c r="K27" i="41"/>
  <c r="L27" i="41"/>
  <c r="K28" i="41"/>
  <c r="L28" i="41"/>
  <c r="K29" i="41"/>
  <c r="L29" i="41"/>
  <c r="K30" i="41"/>
  <c r="L30" i="41"/>
  <c r="K31" i="41"/>
  <c r="L31" i="41"/>
  <c r="K32" i="41"/>
  <c r="L32" i="41"/>
  <c r="K33" i="41"/>
  <c r="L33" i="41"/>
  <c r="K34" i="41"/>
  <c r="L34" i="41"/>
  <c r="K35" i="41"/>
  <c r="L35" i="41"/>
  <c r="K36" i="41"/>
  <c r="L36" i="41"/>
  <c r="K37" i="41"/>
  <c r="L37" i="41"/>
  <c r="K38" i="41"/>
  <c r="L38" i="41"/>
  <c r="K39" i="41"/>
  <c r="L39" i="41"/>
  <c r="K40" i="41"/>
  <c r="L40" i="41"/>
  <c r="K41" i="41"/>
  <c r="L41" i="41"/>
  <c r="K42" i="41"/>
  <c r="L42" i="41"/>
  <c r="K43" i="41"/>
  <c r="L43" i="41"/>
  <c r="K44" i="41"/>
  <c r="L44" i="41"/>
  <c r="K45" i="41"/>
  <c r="L45" i="41"/>
  <c r="K46" i="41"/>
  <c r="L46" i="41"/>
  <c r="K47" i="41"/>
  <c r="L47" i="41"/>
  <c r="K48" i="41"/>
  <c r="L48" i="41"/>
  <c r="K49" i="41"/>
  <c r="L49" i="41"/>
  <c r="K50" i="41"/>
  <c r="L50" i="41"/>
  <c r="K51" i="41"/>
  <c r="L51" i="41"/>
  <c r="K52" i="41"/>
  <c r="L52" i="41"/>
  <c r="K53" i="41"/>
  <c r="L53" i="41"/>
  <c r="K54" i="41"/>
  <c r="L54" i="41"/>
  <c r="K55" i="41"/>
  <c r="L55" i="41"/>
  <c r="K56" i="41"/>
  <c r="L56" i="41"/>
  <c r="K57" i="41"/>
  <c r="L57" i="41"/>
  <c r="K58" i="41"/>
  <c r="L58" i="41"/>
  <c r="K59" i="41"/>
  <c r="L59" i="41"/>
  <c r="K60" i="41"/>
  <c r="L60" i="41"/>
  <c r="K61" i="41"/>
  <c r="L61" i="41"/>
  <c r="K62" i="41"/>
  <c r="L62" i="41"/>
  <c r="K63" i="41"/>
  <c r="L63" i="41"/>
  <c r="K64" i="41"/>
  <c r="L64" i="41"/>
  <c r="K65" i="41"/>
  <c r="L65" i="41"/>
  <c r="K66" i="41"/>
  <c r="L66" i="41"/>
  <c r="K67" i="41"/>
  <c r="L67" i="41"/>
  <c r="K68" i="41"/>
  <c r="L68" i="41"/>
  <c r="K69" i="41"/>
  <c r="L69" i="41"/>
  <c r="K70" i="41"/>
  <c r="L70" i="41"/>
  <c r="K71" i="41"/>
  <c r="L71" i="41"/>
  <c r="K72" i="41"/>
  <c r="L72" i="41"/>
  <c r="K73" i="41"/>
  <c r="L73" i="41"/>
  <c r="K74" i="41"/>
  <c r="L74" i="41"/>
  <c r="K75" i="41"/>
  <c r="L75" i="41"/>
  <c r="K76" i="41"/>
  <c r="L76" i="41"/>
  <c r="K77" i="41"/>
  <c r="L77" i="41"/>
  <c r="K78" i="41"/>
  <c r="L78" i="41"/>
  <c r="K79" i="41"/>
  <c r="L79" i="41"/>
  <c r="K80" i="41"/>
  <c r="L80" i="41"/>
  <c r="G8" i="41"/>
  <c r="H8" i="41"/>
  <c r="G9" i="41"/>
  <c r="H9" i="41"/>
  <c r="G10" i="41"/>
  <c r="H10" i="41"/>
  <c r="G11" i="41"/>
  <c r="H11" i="41"/>
  <c r="G12" i="41"/>
  <c r="H12" i="41"/>
  <c r="G13" i="41"/>
  <c r="H13" i="41"/>
  <c r="G14" i="41"/>
  <c r="H14" i="41"/>
  <c r="G15" i="41"/>
  <c r="H15" i="41"/>
  <c r="G16" i="41"/>
  <c r="H16" i="41"/>
  <c r="G17" i="41"/>
  <c r="H17" i="41"/>
  <c r="G18" i="41"/>
  <c r="H18" i="41"/>
  <c r="G19" i="41"/>
  <c r="H19" i="41"/>
  <c r="G20" i="41"/>
  <c r="H20" i="41"/>
  <c r="G21" i="41"/>
  <c r="H21" i="41"/>
  <c r="G22" i="41"/>
  <c r="H22" i="41"/>
  <c r="G23" i="41"/>
  <c r="H23" i="41"/>
  <c r="G24" i="41"/>
  <c r="H24" i="41"/>
  <c r="G25" i="41"/>
  <c r="H25" i="41"/>
  <c r="G26" i="41"/>
  <c r="H26" i="41"/>
  <c r="G27" i="41"/>
  <c r="H27" i="41"/>
  <c r="G28" i="41"/>
  <c r="H28" i="41"/>
  <c r="G29" i="41"/>
  <c r="H29" i="41"/>
  <c r="G30" i="41"/>
  <c r="H30" i="41"/>
  <c r="G31" i="41"/>
  <c r="H31" i="41"/>
  <c r="G32" i="41"/>
  <c r="H32" i="41"/>
  <c r="G33" i="41"/>
  <c r="H33" i="41"/>
  <c r="G34" i="41"/>
  <c r="H34" i="41"/>
  <c r="G35" i="41"/>
  <c r="H35" i="41"/>
  <c r="G36" i="41"/>
  <c r="H36" i="41"/>
  <c r="G37" i="41"/>
  <c r="H37" i="41"/>
  <c r="G38" i="41"/>
  <c r="H38" i="41"/>
  <c r="G39" i="41"/>
  <c r="H39" i="41"/>
  <c r="G40" i="41"/>
  <c r="H40" i="41"/>
  <c r="G41" i="41"/>
  <c r="H41" i="41"/>
  <c r="G42" i="41"/>
  <c r="H42" i="41"/>
  <c r="G43" i="41"/>
  <c r="H43" i="41"/>
  <c r="G44" i="41"/>
  <c r="H44" i="41"/>
  <c r="G45" i="41"/>
  <c r="H45" i="41"/>
  <c r="G46" i="41"/>
  <c r="H46" i="41"/>
  <c r="G47" i="41"/>
  <c r="H47" i="41"/>
  <c r="G48" i="41"/>
  <c r="H48" i="41"/>
  <c r="G49" i="41"/>
  <c r="H49" i="41"/>
  <c r="G50" i="41"/>
  <c r="H50" i="41"/>
  <c r="G51" i="41"/>
  <c r="H51" i="41"/>
  <c r="G52" i="41"/>
  <c r="H52" i="41"/>
  <c r="G53" i="41"/>
  <c r="H53" i="41"/>
  <c r="G54" i="41"/>
  <c r="H54" i="41"/>
  <c r="G55" i="41"/>
  <c r="H55" i="41"/>
  <c r="G56" i="41"/>
  <c r="H56" i="41"/>
  <c r="G57" i="41"/>
  <c r="H57" i="41"/>
  <c r="G58" i="41"/>
  <c r="H58" i="41"/>
  <c r="G59" i="41"/>
  <c r="H59" i="41"/>
  <c r="G60" i="41"/>
  <c r="H60" i="41"/>
  <c r="G61" i="41"/>
  <c r="H61" i="41"/>
  <c r="G62" i="41"/>
  <c r="H62" i="41"/>
  <c r="G63" i="41"/>
  <c r="H63" i="41"/>
  <c r="G64" i="41"/>
  <c r="H64" i="41"/>
  <c r="G65" i="41"/>
  <c r="H65" i="41"/>
  <c r="G66" i="41"/>
  <c r="H66" i="41"/>
  <c r="G67" i="41"/>
  <c r="H67" i="41"/>
  <c r="G68" i="41"/>
  <c r="H68" i="41"/>
  <c r="G69" i="41"/>
  <c r="H69" i="41"/>
  <c r="G70" i="41"/>
  <c r="H70" i="41"/>
  <c r="G71" i="41"/>
  <c r="H71" i="41"/>
  <c r="G72" i="41"/>
  <c r="H72" i="41"/>
  <c r="G73" i="41"/>
  <c r="H73" i="41"/>
  <c r="G74" i="41"/>
  <c r="H74" i="41"/>
  <c r="G75" i="41"/>
  <c r="H75" i="41"/>
  <c r="G76" i="41"/>
  <c r="H76" i="41"/>
  <c r="G77" i="41"/>
  <c r="H77" i="41"/>
  <c r="G78" i="41"/>
  <c r="H78" i="41"/>
  <c r="G79" i="41"/>
  <c r="H79" i="41"/>
  <c r="G80" i="41"/>
  <c r="H80" i="41"/>
  <c r="L7" i="41"/>
  <c r="K7" i="41"/>
  <c r="H7" i="41"/>
  <c r="G7" i="41"/>
  <c r="BN14" i="51"/>
  <c r="BM14" i="51"/>
  <c r="BN13" i="51"/>
  <c r="BM13" i="51"/>
  <c r="BN12" i="51"/>
  <c r="BM12" i="51"/>
  <c r="BN11" i="51"/>
  <c r="BM11" i="51"/>
  <c r="BN10" i="51"/>
  <c r="BM10" i="51"/>
  <c r="BN9" i="51"/>
  <c r="BM9" i="51"/>
  <c r="BN8" i="51"/>
  <c r="BM8" i="51"/>
  <c r="BN7" i="51"/>
  <c r="BM7" i="51"/>
  <c r="BE14" i="51"/>
  <c r="BD14" i="51"/>
  <c r="BE13" i="51"/>
  <c r="BD13" i="51"/>
  <c r="BE12" i="51"/>
  <c r="BD12" i="51"/>
  <c r="BE11" i="51"/>
  <c r="BD11" i="51"/>
  <c r="BE10" i="51"/>
  <c r="BD10" i="51"/>
  <c r="BE9" i="51"/>
  <c r="BD9" i="51"/>
  <c r="BE8" i="51"/>
  <c r="BD8" i="51"/>
  <c r="BE7" i="51"/>
  <c r="BD7" i="51"/>
  <c r="AV14" i="51"/>
  <c r="AU14" i="51"/>
  <c r="AV13" i="51"/>
  <c r="AU13" i="51"/>
  <c r="AV12" i="51"/>
  <c r="AU12" i="51"/>
  <c r="AV11" i="51"/>
  <c r="AU11" i="51"/>
  <c r="AV10" i="51"/>
  <c r="AU10" i="51"/>
  <c r="AV9" i="51"/>
  <c r="AU9" i="51"/>
  <c r="AV8" i="51"/>
  <c r="AU8" i="51"/>
  <c r="AV7" i="51"/>
  <c r="AU7" i="51"/>
  <c r="AM14" i="51"/>
  <c r="AL14" i="51"/>
  <c r="AM13" i="51"/>
  <c r="AL13" i="51"/>
  <c r="AM12" i="51"/>
  <c r="AL12" i="51"/>
  <c r="AM11" i="51"/>
  <c r="AL11" i="51"/>
  <c r="AM10" i="51"/>
  <c r="AL10" i="51"/>
  <c r="AM9" i="51"/>
  <c r="AL9" i="51"/>
  <c r="AM8" i="51"/>
  <c r="AL8" i="51"/>
  <c r="AM7" i="51"/>
  <c r="AL7" i="51"/>
  <c r="AD14" i="51"/>
  <c r="AC14" i="51"/>
  <c r="AD13" i="51"/>
  <c r="AC13" i="51"/>
  <c r="AD12" i="51"/>
  <c r="AC12" i="51"/>
  <c r="AD11" i="51"/>
  <c r="AC11" i="51"/>
  <c r="AD10" i="51"/>
  <c r="AC10" i="51"/>
  <c r="AD9" i="51"/>
  <c r="AC9" i="51"/>
  <c r="AD8" i="51"/>
  <c r="AC8" i="51"/>
  <c r="AD7" i="51"/>
  <c r="AC7" i="51"/>
  <c r="U14" i="51"/>
  <c r="T14" i="51"/>
  <c r="U13" i="51"/>
  <c r="T13" i="51"/>
  <c r="U12" i="51"/>
  <c r="T12" i="51"/>
  <c r="U11" i="51"/>
  <c r="T11" i="51"/>
  <c r="U10" i="51"/>
  <c r="T10" i="51"/>
  <c r="U9" i="51"/>
  <c r="T9" i="51"/>
  <c r="U8" i="51"/>
  <c r="T8" i="51"/>
  <c r="U7" i="51"/>
  <c r="T7" i="51"/>
  <c r="K14" i="51"/>
  <c r="K8" i="51"/>
  <c r="L8" i="51"/>
  <c r="K9" i="51"/>
  <c r="L9" i="51"/>
  <c r="K10" i="51"/>
  <c r="L10" i="51"/>
  <c r="K11" i="51"/>
  <c r="L11" i="51"/>
  <c r="K12" i="51"/>
  <c r="L12" i="51"/>
  <c r="K13" i="51"/>
  <c r="L13" i="51"/>
  <c r="L14" i="51"/>
  <c r="L7" i="51"/>
  <c r="K7" i="51"/>
  <c r="BJ14" i="51"/>
  <c r="BI14" i="51"/>
  <c r="BJ13" i="51"/>
  <c r="BI13" i="51"/>
  <c r="BJ12" i="51"/>
  <c r="BI12" i="51"/>
  <c r="BJ11" i="51"/>
  <c r="BI11" i="51"/>
  <c r="BJ10" i="51"/>
  <c r="BI10" i="51"/>
  <c r="BJ9" i="51"/>
  <c r="BI9" i="51"/>
  <c r="BJ8" i="51"/>
  <c r="BI8" i="51"/>
  <c r="BJ7" i="51"/>
  <c r="BI7" i="51"/>
  <c r="BA14" i="51"/>
  <c r="AZ14" i="51"/>
  <c r="BA13" i="51"/>
  <c r="AZ13" i="51"/>
  <c r="BA12" i="51"/>
  <c r="AZ12" i="51"/>
  <c r="BA11" i="51"/>
  <c r="AZ11" i="51"/>
  <c r="BA10" i="51"/>
  <c r="AZ10" i="51"/>
  <c r="BA9" i="51"/>
  <c r="AZ9" i="51"/>
  <c r="BA8" i="51"/>
  <c r="AZ8" i="51"/>
  <c r="BA7" i="51"/>
  <c r="AZ7" i="51"/>
  <c r="AR14" i="51"/>
  <c r="AQ14" i="51"/>
  <c r="AR13" i="51"/>
  <c r="AQ13" i="51"/>
  <c r="AR12" i="51"/>
  <c r="AQ12" i="51"/>
  <c r="AR11" i="51"/>
  <c r="AQ11" i="51"/>
  <c r="AR10" i="51"/>
  <c r="AQ10" i="51"/>
  <c r="AR9" i="51"/>
  <c r="AQ9" i="51"/>
  <c r="AR8" i="51"/>
  <c r="AQ8" i="51"/>
  <c r="AR7" i="51"/>
  <c r="AQ7" i="51"/>
  <c r="AI14" i="51"/>
  <c r="AH14" i="51"/>
  <c r="AI13" i="51"/>
  <c r="AH13" i="51"/>
  <c r="AI12" i="51"/>
  <c r="AH12" i="51"/>
  <c r="AI11" i="51"/>
  <c r="AH11" i="51"/>
  <c r="AI10" i="51"/>
  <c r="AH10" i="51"/>
  <c r="AI9" i="51"/>
  <c r="AH9" i="51"/>
  <c r="AI8" i="51"/>
  <c r="AH8" i="51"/>
  <c r="AI7" i="51"/>
  <c r="AH7" i="51"/>
  <c r="Z14" i="51"/>
  <c r="Y14" i="51"/>
  <c r="Z13" i="51"/>
  <c r="Y13" i="51"/>
  <c r="Z12" i="51"/>
  <c r="Y12" i="51"/>
  <c r="Z11" i="51"/>
  <c r="Y11" i="51"/>
  <c r="Z10" i="51"/>
  <c r="Y10" i="51"/>
  <c r="Z9" i="51"/>
  <c r="Y9" i="51"/>
  <c r="Z8" i="51"/>
  <c r="Y8" i="51"/>
  <c r="Z7" i="51"/>
  <c r="Y7" i="51"/>
  <c r="Q14" i="51"/>
  <c r="P14" i="51"/>
  <c r="Q13" i="51"/>
  <c r="P13" i="51"/>
  <c r="Q12" i="51"/>
  <c r="P12" i="51"/>
  <c r="Q11" i="51"/>
  <c r="P11" i="51"/>
  <c r="Q10" i="51"/>
  <c r="P10" i="51"/>
  <c r="Q9" i="51"/>
  <c r="P9" i="51"/>
  <c r="Q8" i="51"/>
  <c r="P8" i="51"/>
  <c r="Q7" i="51"/>
  <c r="P7" i="51"/>
  <c r="G8" i="51"/>
  <c r="H8" i="51"/>
  <c r="G9" i="51"/>
  <c r="H9" i="51"/>
  <c r="G10" i="51"/>
  <c r="H10" i="51"/>
  <c r="G11" i="51"/>
  <c r="H11" i="51"/>
  <c r="G12" i="51"/>
  <c r="H12" i="51"/>
  <c r="G13" i="51"/>
  <c r="H13" i="51"/>
  <c r="G14" i="51"/>
  <c r="H14" i="51"/>
  <c r="H7" i="51"/>
  <c r="G7" i="51"/>
  <c r="K7" i="39"/>
  <c r="U15" i="50" s="1"/>
  <c r="K8" i="39"/>
  <c r="AD15" i="50" s="1"/>
  <c r="K9" i="39"/>
  <c r="AM15" i="50" s="1"/>
  <c r="K10" i="39"/>
  <c r="AV15" i="50" s="1"/>
  <c r="K11" i="39"/>
  <c r="BE15" i="50" s="1"/>
  <c r="K12" i="39"/>
  <c r="BN15" i="50" s="1"/>
  <c r="K6" i="39"/>
  <c r="J7" i="39"/>
  <c r="T15" i="50" s="1"/>
  <c r="J8" i="39"/>
  <c r="AC15" i="50" s="1"/>
  <c r="J9" i="39"/>
  <c r="AL15" i="50" s="1"/>
  <c r="J10" i="39"/>
  <c r="AU15" i="50" s="1"/>
  <c r="J11" i="39"/>
  <c r="BD15" i="50" s="1"/>
  <c r="J12" i="39"/>
  <c r="BM15" i="50" s="1"/>
  <c r="J6" i="39"/>
  <c r="G7" i="39"/>
  <c r="G8" i="39"/>
  <c r="G9" i="39"/>
  <c r="G10" i="39"/>
  <c r="G11" i="39"/>
  <c r="G12" i="39"/>
  <c r="G6" i="39"/>
  <c r="F7" i="39"/>
  <c r="F8" i="39"/>
  <c r="F9" i="39"/>
  <c r="F10" i="39"/>
  <c r="F11" i="39"/>
  <c r="F12" i="39"/>
  <c r="F6" i="39"/>
  <c r="AM7" i="82" l="1"/>
  <c r="AM8" i="82"/>
  <c r="AM9" i="82"/>
  <c r="AM10" i="82"/>
  <c r="AM11" i="82"/>
  <c r="AM12" i="82"/>
  <c r="AM13" i="82"/>
  <c r="AM14" i="82"/>
  <c r="AM15" i="82"/>
  <c r="AM16" i="82"/>
  <c r="AM17" i="82"/>
  <c r="AM18" i="82"/>
  <c r="AM19" i="82"/>
  <c r="AM20" i="82"/>
  <c r="AM21" i="82"/>
  <c r="AM22" i="82"/>
  <c r="AM23" i="82"/>
  <c r="AM24" i="82"/>
  <c r="AM25" i="82"/>
  <c r="AM26" i="82"/>
  <c r="AM27" i="82"/>
  <c r="AM28" i="82"/>
  <c r="AM29" i="82"/>
  <c r="AM30" i="82"/>
  <c r="AM31" i="82"/>
  <c r="AM32" i="82"/>
  <c r="AM33" i="82"/>
  <c r="AM34" i="82"/>
  <c r="AM35" i="82"/>
  <c r="AM36" i="82"/>
  <c r="AM37" i="82"/>
  <c r="AM38" i="82"/>
  <c r="AM39" i="82"/>
  <c r="AM40" i="82"/>
  <c r="AM41" i="82"/>
  <c r="AM42" i="82"/>
  <c r="AM43" i="82"/>
  <c r="AM44" i="82"/>
  <c r="AM45" i="82"/>
  <c r="AM46" i="82"/>
  <c r="AM47" i="82"/>
  <c r="AM48" i="82"/>
  <c r="AM49" i="82"/>
  <c r="AM50" i="82"/>
  <c r="AM51" i="82"/>
  <c r="AM52" i="82"/>
  <c r="AM53" i="82"/>
  <c r="AM54" i="82"/>
  <c r="AM55" i="82"/>
  <c r="AM56" i="82"/>
  <c r="AM57" i="82"/>
  <c r="AM58" i="82"/>
  <c r="AM59" i="82"/>
  <c r="AM60" i="82"/>
  <c r="AM61" i="82"/>
  <c r="AM62" i="82"/>
  <c r="AM63" i="82"/>
  <c r="AM64" i="82"/>
  <c r="AM65" i="82"/>
  <c r="AM66" i="82"/>
  <c r="AM67" i="82"/>
  <c r="AM68" i="82"/>
  <c r="AM69" i="82"/>
  <c r="AM70" i="82"/>
  <c r="AM71" i="82"/>
  <c r="AM72" i="82"/>
  <c r="AM73" i="82"/>
  <c r="AM74" i="82"/>
  <c r="AM75" i="82"/>
  <c r="AM76" i="82"/>
  <c r="AM77" i="82"/>
  <c r="AM78" i="82"/>
  <c r="AM5" i="54"/>
  <c r="AM6" i="82" l="1"/>
  <c r="AM5" i="82"/>
  <c r="AP7" i="82" l="1"/>
  <c r="AO7" i="82" s="1"/>
  <c r="AP10" i="82"/>
  <c r="AO10" i="82" s="1"/>
  <c r="AP14" i="82"/>
  <c r="AO14" i="82" s="1"/>
  <c r="AP18" i="82"/>
  <c r="AO18" i="82" s="1"/>
  <c r="AP22" i="82"/>
  <c r="AO22" i="82" s="1"/>
  <c r="AP26" i="82"/>
  <c r="AO26" i="82" s="1"/>
  <c r="AP30" i="82"/>
  <c r="AO30" i="82" s="1"/>
  <c r="AP34" i="82"/>
  <c r="AO34" i="82" s="1"/>
  <c r="AP38" i="82"/>
  <c r="AO38" i="82" s="1"/>
  <c r="AP42" i="82"/>
  <c r="AO42" i="82" s="1"/>
  <c r="AP46" i="82"/>
  <c r="AO46" i="82" s="1"/>
  <c r="AP50" i="82"/>
  <c r="AO50" i="82" s="1"/>
  <c r="AP54" i="82"/>
  <c r="AO54" i="82" s="1"/>
  <c r="AP58" i="82"/>
  <c r="AO58" i="82" s="1"/>
  <c r="AP62" i="82"/>
  <c r="AO62" i="82" s="1"/>
  <c r="AP66" i="82"/>
  <c r="AO66" i="82" s="1"/>
  <c r="AP70" i="82"/>
  <c r="AO70" i="82" s="1"/>
  <c r="AP74" i="82"/>
  <c r="AO74" i="82" s="1"/>
  <c r="AP78" i="82"/>
  <c r="AO78" i="82" s="1"/>
  <c r="AP8" i="82"/>
  <c r="AO8" i="82" s="1"/>
  <c r="AP11" i="82"/>
  <c r="AO11" i="82" s="1"/>
  <c r="AP15" i="82"/>
  <c r="AO15" i="82" s="1"/>
  <c r="AP19" i="82"/>
  <c r="AO19" i="82" s="1"/>
  <c r="AP23" i="82"/>
  <c r="AO23" i="82" s="1"/>
  <c r="AP27" i="82"/>
  <c r="AO27" i="82" s="1"/>
  <c r="AP31" i="82"/>
  <c r="AO31" i="82" s="1"/>
  <c r="AP35" i="82"/>
  <c r="AO35" i="82" s="1"/>
  <c r="AP39" i="82"/>
  <c r="AO39" i="82" s="1"/>
  <c r="AP43" i="82"/>
  <c r="AO43" i="82" s="1"/>
  <c r="AP47" i="82"/>
  <c r="AO47" i="82" s="1"/>
  <c r="AP51" i="82"/>
  <c r="AO51" i="82" s="1"/>
  <c r="AP55" i="82"/>
  <c r="AO55" i="82" s="1"/>
  <c r="AP59" i="82"/>
  <c r="AO59" i="82" s="1"/>
  <c r="AP63" i="82"/>
  <c r="AO63" i="82" s="1"/>
  <c r="AP67" i="82"/>
  <c r="AO67" i="82" s="1"/>
  <c r="AP71" i="82"/>
  <c r="AO71" i="82" s="1"/>
  <c r="AP75" i="82"/>
  <c r="AO75" i="82" s="1"/>
  <c r="AP6" i="82"/>
  <c r="AO6" i="82" s="1"/>
  <c r="AP12" i="82"/>
  <c r="AO12" i="82" s="1"/>
  <c r="AP16" i="82"/>
  <c r="AO16" i="82" s="1"/>
  <c r="AP20" i="82"/>
  <c r="AO20" i="82" s="1"/>
  <c r="AP24" i="82"/>
  <c r="AO24" i="82" s="1"/>
  <c r="AP28" i="82"/>
  <c r="AO28" i="82" s="1"/>
  <c r="AP32" i="82"/>
  <c r="AO32" i="82" s="1"/>
  <c r="AP36" i="82"/>
  <c r="AO36" i="82" s="1"/>
  <c r="AP40" i="82"/>
  <c r="AO40" i="82" s="1"/>
  <c r="AP44" i="82"/>
  <c r="AO44" i="82" s="1"/>
  <c r="AP48" i="82"/>
  <c r="AO48" i="82" s="1"/>
  <c r="AP52" i="82"/>
  <c r="AO52" i="82" s="1"/>
  <c r="AP56" i="82"/>
  <c r="AO56" i="82" s="1"/>
  <c r="AP60" i="82"/>
  <c r="AO60" i="82" s="1"/>
  <c r="AP64" i="82"/>
  <c r="AO64" i="82" s="1"/>
  <c r="AP68" i="82"/>
  <c r="AO68" i="82" s="1"/>
  <c r="AP72" i="82"/>
  <c r="AO72" i="82" s="1"/>
  <c r="AP76" i="82"/>
  <c r="AO76" i="82" s="1"/>
  <c r="AP5" i="82"/>
  <c r="AO5" i="82" s="1"/>
  <c r="AP9" i="82"/>
  <c r="AO9" i="82" s="1"/>
  <c r="AP13" i="82"/>
  <c r="AO13" i="82" s="1"/>
  <c r="AP17" i="82"/>
  <c r="AO17" i="82" s="1"/>
  <c r="AP21" i="82"/>
  <c r="AO21" i="82" s="1"/>
  <c r="AP25" i="82"/>
  <c r="AO25" i="82" s="1"/>
  <c r="AP29" i="82"/>
  <c r="AO29" i="82" s="1"/>
  <c r="AP33" i="82"/>
  <c r="AO33" i="82" s="1"/>
  <c r="AP37" i="82"/>
  <c r="AO37" i="82" s="1"/>
  <c r="AP41" i="82"/>
  <c r="AO41" i="82" s="1"/>
  <c r="AP45" i="82"/>
  <c r="AO45" i="82" s="1"/>
  <c r="AP49" i="82"/>
  <c r="AO49" i="82" s="1"/>
  <c r="AP53" i="82"/>
  <c r="AO53" i="82" s="1"/>
  <c r="AP57" i="82"/>
  <c r="AO57" i="82" s="1"/>
  <c r="AP61" i="82"/>
  <c r="AO61" i="82" s="1"/>
  <c r="AP65" i="82"/>
  <c r="AO65" i="82" s="1"/>
  <c r="AP69" i="82"/>
  <c r="AO69" i="82" s="1"/>
  <c r="AP73" i="82"/>
  <c r="AO73" i="82" s="1"/>
  <c r="AP77" i="82"/>
  <c r="AO77" i="82" s="1"/>
  <c r="G13" i="53"/>
  <c r="G79" i="48" s="1"/>
  <c r="F9" i="65"/>
  <c r="G9" i="65"/>
  <c r="H9" i="65"/>
  <c r="E9" i="65"/>
  <c r="D4" i="65"/>
  <c r="E4" i="65"/>
  <c r="G4" i="65"/>
  <c r="D5" i="65"/>
  <c r="E5" i="65"/>
  <c r="G5" i="65"/>
  <c r="D6" i="65"/>
  <c r="E6" i="65"/>
  <c r="G6" i="65"/>
  <c r="D7" i="65"/>
  <c r="E7" i="65"/>
  <c r="G7" i="65"/>
  <c r="D8" i="65"/>
  <c r="E8" i="65"/>
  <c r="G8" i="65"/>
  <c r="C5" i="65"/>
  <c r="C6" i="65"/>
  <c r="C7" i="65"/>
  <c r="C8" i="65"/>
  <c r="C4" i="65"/>
  <c r="K57" i="71" l="1"/>
  <c r="K56" i="71"/>
  <c r="K55" i="71"/>
  <c r="K54" i="71"/>
  <c r="K53" i="71"/>
  <c r="K52" i="71"/>
  <c r="K51" i="71"/>
  <c r="K50" i="71"/>
  <c r="K49" i="71"/>
  <c r="K48" i="71"/>
  <c r="K47" i="71"/>
  <c r="K46" i="71"/>
  <c r="K45" i="71"/>
  <c r="K44" i="71"/>
  <c r="K43" i="71"/>
  <c r="K42" i="71"/>
  <c r="K41" i="71"/>
  <c r="K40" i="71"/>
  <c r="K39" i="71"/>
  <c r="K38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K22" i="71"/>
  <c r="K21" i="71"/>
  <c r="K20" i="71"/>
  <c r="K19" i="71"/>
  <c r="K18" i="71"/>
  <c r="K17" i="71"/>
  <c r="K16" i="71"/>
  <c r="K15" i="71"/>
  <c r="K14" i="71"/>
  <c r="K13" i="71"/>
  <c r="K12" i="71"/>
  <c r="K11" i="71"/>
  <c r="K10" i="71"/>
  <c r="K57" i="72"/>
  <c r="I9" i="65" s="1"/>
  <c r="K56" i="72"/>
  <c r="I8" i="65" s="1"/>
  <c r="K55" i="72"/>
  <c r="I7" i="65" s="1"/>
  <c r="K54" i="72"/>
  <c r="I6" i="65" s="1"/>
  <c r="K53" i="72"/>
  <c r="I5" i="65" s="1"/>
  <c r="K52" i="72"/>
  <c r="I4" i="65" s="1"/>
  <c r="K51" i="72"/>
  <c r="K50" i="72"/>
  <c r="K49" i="72"/>
  <c r="K48" i="72"/>
  <c r="K47" i="72"/>
  <c r="K46" i="72"/>
  <c r="K45" i="72"/>
  <c r="K44" i="72"/>
  <c r="K43" i="72"/>
  <c r="K42" i="72"/>
  <c r="K41" i="72"/>
  <c r="K40" i="72"/>
  <c r="K39" i="72"/>
  <c r="K38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K22" i="72"/>
  <c r="K21" i="72"/>
  <c r="K20" i="72"/>
  <c r="K19" i="72"/>
  <c r="K18" i="72"/>
  <c r="K17" i="72"/>
  <c r="K16" i="72"/>
  <c r="K15" i="72"/>
  <c r="K14" i="72"/>
  <c r="K13" i="72"/>
  <c r="K12" i="72"/>
  <c r="K11" i="72"/>
  <c r="K10" i="72"/>
  <c r="K57" i="49"/>
  <c r="K56" i="49"/>
  <c r="K55" i="49"/>
  <c r="K54" i="49"/>
  <c r="K53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447" i="73"/>
  <c r="K446" i="73"/>
  <c r="J446" i="73"/>
  <c r="K445" i="73"/>
  <c r="J445" i="73"/>
  <c r="K444" i="73"/>
  <c r="J444" i="73"/>
  <c r="K443" i="73"/>
  <c r="J443" i="73"/>
  <c r="K442" i="73"/>
  <c r="J442" i="73"/>
  <c r="K441" i="73"/>
  <c r="K440" i="73"/>
  <c r="J440" i="73"/>
  <c r="K439" i="73"/>
  <c r="J439" i="73"/>
  <c r="K438" i="73"/>
  <c r="J438" i="73"/>
  <c r="K437" i="73"/>
  <c r="J437" i="73"/>
  <c r="K436" i="73"/>
  <c r="J436" i="73"/>
  <c r="K435" i="73"/>
  <c r="K434" i="73"/>
  <c r="J434" i="73"/>
  <c r="K433" i="73"/>
  <c r="J433" i="73"/>
  <c r="K432" i="73"/>
  <c r="J432" i="73"/>
  <c r="K431" i="73"/>
  <c r="J431" i="73"/>
  <c r="K430" i="73"/>
  <c r="J430" i="73"/>
  <c r="K429" i="73"/>
  <c r="K428" i="73"/>
  <c r="J428" i="73"/>
  <c r="K427" i="73"/>
  <c r="J427" i="73"/>
  <c r="K426" i="73"/>
  <c r="J426" i="73"/>
  <c r="K425" i="73"/>
  <c r="J425" i="73"/>
  <c r="K424" i="73"/>
  <c r="J424" i="73"/>
  <c r="K423" i="73"/>
  <c r="K422" i="73"/>
  <c r="J422" i="73"/>
  <c r="K421" i="73"/>
  <c r="J421" i="73"/>
  <c r="K420" i="73"/>
  <c r="J420" i="73"/>
  <c r="K419" i="73"/>
  <c r="J419" i="73"/>
  <c r="K418" i="73"/>
  <c r="J418" i="73"/>
  <c r="K417" i="73"/>
  <c r="K416" i="73"/>
  <c r="J416" i="73"/>
  <c r="K415" i="73"/>
  <c r="J415" i="73"/>
  <c r="K414" i="73"/>
  <c r="J414" i="73"/>
  <c r="K413" i="73"/>
  <c r="J413" i="73"/>
  <c r="K412" i="73"/>
  <c r="J412" i="73"/>
  <c r="K411" i="73"/>
  <c r="K410" i="73"/>
  <c r="J410" i="73"/>
  <c r="K409" i="73"/>
  <c r="J409" i="73"/>
  <c r="K408" i="73"/>
  <c r="J408" i="73"/>
  <c r="K407" i="73"/>
  <c r="J407" i="73"/>
  <c r="K406" i="73"/>
  <c r="J406" i="73"/>
  <c r="K405" i="73"/>
  <c r="K404" i="73"/>
  <c r="J404" i="73"/>
  <c r="K403" i="73"/>
  <c r="J403" i="73"/>
  <c r="K402" i="73"/>
  <c r="J402" i="73"/>
  <c r="K401" i="73"/>
  <c r="J401" i="73"/>
  <c r="K400" i="73"/>
  <c r="J400" i="73"/>
  <c r="K399" i="73"/>
  <c r="K398" i="73"/>
  <c r="J398" i="73"/>
  <c r="K397" i="73"/>
  <c r="J397" i="73"/>
  <c r="K396" i="73"/>
  <c r="J396" i="73"/>
  <c r="K395" i="73"/>
  <c r="J395" i="73"/>
  <c r="K394" i="73"/>
  <c r="J394" i="73"/>
  <c r="K393" i="73"/>
  <c r="K392" i="73"/>
  <c r="J392" i="73"/>
  <c r="K391" i="73"/>
  <c r="J391" i="73"/>
  <c r="K390" i="73"/>
  <c r="J390" i="73"/>
  <c r="K389" i="73"/>
  <c r="J389" i="73"/>
  <c r="K388" i="73"/>
  <c r="J388" i="73"/>
  <c r="K387" i="73"/>
  <c r="K386" i="73"/>
  <c r="J386" i="73"/>
  <c r="K385" i="73"/>
  <c r="J385" i="73"/>
  <c r="K384" i="73"/>
  <c r="J384" i="73"/>
  <c r="K383" i="73"/>
  <c r="J383" i="73"/>
  <c r="K382" i="73"/>
  <c r="J382" i="73"/>
  <c r="K381" i="73"/>
  <c r="K380" i="73"/>
  <c r="J380" i="73"/>
  <c r="K379" i="73"/>
  <c r="J379" i="73"/>
  <c r="K378" i="73"/>
  <c r="J378" i="73"/>
  <c r="K377" i="73"/>
  <c r="J377" i="73"/>
  <c r="K376" i="73"/>
  <c r="J376" i="73"/>
  <c r="K375" i="73"/>
  <c r="K374" i="73"/>
  <c r="J374" i="73"/>
  <c r="K373" i="73"/>
  <c r="J373" i="73"/>
  <c r="K372" i="73"/>
  <c r="J372" i="73"/>
  <c r="K371" i="73"/>
  <c r="J371" i="73"/>
  <c r="K370" i="73"/>
  <c r="J370" i="73"/>
  <c r="K369" i="73"/>
  <c r="K368" i="73"/>
  <c r="J368" i="73"/>
  <c r="K367" i="73"/>
  <c r="J367" i="73"/>
  <c r="K366" i="73"/>
  <c r="J366" i="73"/>
  <c r="K365" i="73"/>
  <c r="J365" i="73"/>
  <c r="K364" i="73"/>
  <c r="J364" i="73"/>
  <c r="K363" i="73"/>
  <c r="K362" i="73"/>
  <c r="J362" i="73"/>
  <c r="K361" i="73"/>
  <c r="J361" i="73"/>
  <c r="K360" i="73"/>
  <c r="J360" i="73"/>
  <c r="K359" i="73"/>
  <c r="J359" i="73"/>
  <c r="K358" i="73"/>
  <c r="J358" i="73"/>
  <c r="K357" i="73"/>
  <c r="K356" i="73"/>
  <c r="J356" i="73"/>
  <c r="K355" i="73"/>
  <c r="J355" i="73"/>
  <c r="K354" i="73"/>
  <c r="J354" i="73"/>
  <c r="K353" i="73"/>
  <c r="J353" i="73"/>
  <c r="K352" i="73"/>
  <c r="J352" i="73"/>
  <c r="K351" i="73"/>
  <c r="K350" i="73"/>
  <c r="J350" i="73"/>
  <c r="K349" i="73"/>
  <c r="J349" i="73"/>
  <c r="K348" i="73"/>
  <c r="J348" i="73"/>
  <c r="K347" i="73"/>
  <c r="J347" i="73"/>
  <c r="K346" i="73"/>
  <c r="J346" i="73"/>
  <c r="K345" i="73"/>
  <c r="K344" i="73"/>
  <c r="J344" i="73"/>
  <c r="K343" i="73"/>
  <c r="J343" i="73"/>
  <c r="K342" i="73"/>
  <c r="J342" i="73"/>
  <c r="K341" i="73"/>
  <c r="J341" i="73"/>
  <c r="K340" i="73"/>
  <c r="J340" i="73"/>
  <c r="K339" i="73"/>
  <c r="K338" i="73"/>
  <c r="J338" i="73"/>
  <c r="K337" i="73"/>
  <c r="J337" i="73"/>
  <c r="K336" i="73"/>
  <c r="J336" i="73"/>
  <c r="K335" i="73"/>
  <c r="J335" i="73"/>
  <c r="K334" i="73"/>
  <c r="J334" i="73"/>
  <c r="K333" i="73"/>
  <c r="K332" i="73"/>
  <c r="J332" i="73"/>
  <c r="K331" i="73"/>
  <c r="J331" i="73"/>
  <c r="K330" i="73"/>
  <c r="J330" i="73"/>
  <c r="K329" i="73"/>
  <c r="J329" i="73"/>
  <c r="K328" i="73"/>
  <c r="J328" i="73"/>
  <c r="K327" i="73"/>
  <c r="K326" i="73"/>
  <c r="J326" i="73"/>
  <c r="K325" i="73"/>
  <c r="J325" i="73"/>
  <c r="K324" i="73"/>
  <c r="J324" i="73"/>
  <c r="K323" i="73"/>
  <c r="J323" i="73"/>
  <c r="K322" i="73"/>
  <c r="J322" i="73"/>
  <c r="K321" i="73"/>
  <c r="K320" i="73"/>
  <c r="J320" i="73"/>
  <c r="K319" i="73"/>
  <c r="J319" i="73"/>
  <c r="K318" i="73"/>
  <c r="J318" i="73"/>
  <c r="K317" i="73"/>
  <c r="J317" i="73"/>
  <c r="K316" i="73"/>
  <c r="J316" i="73"/>
  <c r="K315" i="73"/>
  <c r="K314" i="73"/>
  <c r="J314" i="73"/>
  <c r="K313" i="73"/>
  <c r="J313" i="73"/>
  <c r="K312" i="73"/>
  <c r="J312" i="73"/>
  <c r="K311" i="73"/>
  <c r="J311" i="73"/>
  <c r="K310" i="73"/>
  <c r="J310" i="73"/>
  <c r="K309" i="73"/>
  <c r="K308" i="73"/>
  <c r="J308" i="73"/>
  <c r="K307" i="73"/>
  <c r="J307" i="73"/>
  <c r="K306" i="73"/>
  <c r="J306" i="73"/>
  <c r="K305" i="73"/>
  <c r="J305" i="73"/>
  <c r="K304" i="73"/>
  <c r="J304" i="73"/>
  <c r="K303" i="73"/>
  <c r="K302" i="73"/>
  <c r="J302" i="73"/>
  <c r="K301" i="73"/>
  <c r="J301" i="73"/>
  <c r="K300" i="73"/>
  <c r="J300" i="73"/>
  <c r="K299" i="73"/>
  <c r="J299" i="73"/>
  <c r="K298" i="73"/>
  <c r="J298" i="73"/>
  <c r="K297" i="73"/>
  <c r="K296" i="73"/>
  <c r="J296" i="73"/>
  <c r="K295" i="73"/>
  <c r="J295" i="73"/>
  <c r="K294" i="73"/>
  <c r="J294" i="73"/>
  <c r="K293" i="73"/>
  <c r="J293" i="73"/>
  <c r="K292" i="73"/>
  <c r="J292" i="73"/>
  <c r="K291" i="73"/>
  <c r="K290" i="73"/>
  <c r="J290" i="73"/>
  <c r="K289" i="73"/>
  <c r="J289" i="73"/>
  <c r="K288" i="73"/>
  <c r="J288" i="73"/>
  <c r="K287" i="73"/>
  <c r="J287" i="73"/>
  <c r="K286" i="73"/>
  <c r="J286" i="73"/>
  <c r="K285" i="73"/>
  <c r="K284" i="73"/>
  <c r="J284" i="73"/>
  <c r="K283" i="73"/>
  <c r="J283" i="73"/>
  <c r="K282" i="73"/>
  <c r="J282" i="73"/>
  <c r="K281" i="73"/>
  <c r="J281" i="73"/>
  <c r="K280" i="73"/>
  <c r="J280" i="73"/>
  <c r="K279" i="73"/>
  <c r="K278" i="73"/>
  <c r="J278" i="73"/>
  <c r="K277" i="73"/>
  <c r="J277" i="73"/>
  <c r="K276" i="73"/>
  <c r="J276" i="73"/>
  <c r="K275" i="73"/>
  <c r="J275" i="73"/>
  <c r="K274" i="73"/>
  <c r="J274" i="73"/>
  <c r="K273" i="73"/>
  <c r="K272" i="73"/>
  <c r="J272" i="73"/>
  <c r="K271" i="73"/>
  <c r="J271" i="73"/>
  <c r="K270" i="73"/>
  <c r="J270" i="73"/>
  <c r="K269" i="73"/>
  <c r="J269" i="73"/>
  <c r="K268" i="73"/>
  <c r="J268" i="73"/>
  <c r="K267" i="73"/>
  <c r="K266" i="73"/>
  <c r="J266" i="73"/>
  <c r="K265" i="73"/>
  <c r="J265" i="73"/>
  <c r="K264" i="73"/>
  <c r="J264" i="73"/>
  <c r="K263" i="73"/>
  <c r="J263" i="73"/>
  <c r="K262" i="73"/>
  <c r="J262" i="73"/>
  <c r="K261" i="73"/>
  <c r="K260" i="73"/>
  <c r="J260" i="73"/>
  <c r="K259" i="73"/>
  <c r="J259" i="73"/>
  <c r="K258" i="73"/>
  <c r="J258" i="73"/>
  <c r="K257" i="73"/>
  <c r="J257" i="73"/>
  <c r="K256" i="73"/>
  <c r="J256" i="73"/>
  <c r="K255" i="73"/>
  <c r="K254" i="73"/>
  <c r="J254" i="73"/>
  <c r="K253" i="73"/>
  <c r="J253" i="73"/>
  <c r="K252" i="73"/>
  <c r="J252" i="73"/>
  <c r="K251" i="73"/>
  <c r="J251" i="73"/>
  <c r="K250" i="73"/>
  <c r="J250" i="73"/>
  <c r="K249" i="73"/>
  <c r="K248" i="73"/>
  <c r="J248" i="73"/>
  <c r="K247" i="73"/>
  <c r="J247" i="73"/>
  <c r="K246" i="73"/>
  <c r="J246" i="73"/>
  <c r="K245" i="73"/>
  <c r="J245" i="73"/>
  <c r="K244" i="73"/>
  <c r="J244" i="73"/>
  <c r="K243" i="73"/>
  <c r="K242" i="73"/>
  <c r="J242" i="73"/>
  <c r="K241" i="73"/>
  <c r="J241" i="73"/>
  <c r="K240" i="73"/>
  <c r="J240" i="73"/>
  <c r="K239" i="73"/>
  <c r="J239" i="73"/>
  <c r="K238" i="73"/>
  <c r="J238" i="73"/>
  <c r="K237" i="73"/>
  <c r="K236" i="73"/>
  <c r="J236" i="73"/>
  <c r="K235" i="73"/>
  <c r="J235" i="73"/>
  <c r="K234" i="73"/>
  <c r="J234" i="73"/>
  <c r="K233" i="73"/>
  <c r="J233" i="73"/>
  <c r="K232" i="73"/>
  <c r="J232" i="73"/>
  <c r="K231" i="73"/>
  <c r="K230" i="73"/>
  <c r="J230" i="73"/>
  <c r="K229" i="73"/>
  <c r="J229" i="73"/>
  <c r="K228" i="73"/>
  <c r="J228" i="73"/>
  <c r="K227" i="73"/>
  <c r="J227" i="73"/>
  <c r="K226" i="73"/>
  <c r="J226" i="73"/>
  <c r="K225" i="73"/>
  <c r="K224" i="73"/>
  <c r="J224" i="73"/>
  <c r="K223" i="73"/>
  <c r="J223" i="73"/>
  <c r="K222" i="73"/>
  <c r="J222" i="73"/>
  <c r="K221" i="73"/>
  <c r="J221" i="73"/>
  <c r="K220" i="73"/>
  <c r="J220" i="73"/>
  <c r="K219" i="73"/>
  <c r="K218" i="73"/>
  <c r="J218" i="73"/>
  <c r="K217" i="73"/>
  <c r="J217" i="73"/>
  <c r="K216" i="73"/>
  <c r="J216" i="73"/>
  <c r="K215" i="73"/>
  <c r="J215" i="73"/>
  <c r="K214" i="73"/>
  <c r="J214" i="73"/>
  <c r="K213" i="73"/>
  <c r="K212" i="73"/>
  <c r="J212" i="73"/>
  <c r="K211" i="73"/>
  <c r="J211" i="73"/>
  <c r="K210" i="73"/>
  <c r="J210" i="73"/>
  <c r="K209" i="73"/>
  <c r="J209" i="73"/>
  <c r="K208" i="73"/>
  <c r="J208" i="73"/>
  <c r="K207" i="73"/>
  <c r="K206" i="73"/>
  <c r="J206" i="73"/>
  <c r="K205" i="73"/>
  <c r="J205" i="73"/>
  <c r="K204" i="73"/>
  <c r="J204" i="73"/>
  <c r="K203" i="73"/>
  <c r="J203" i="73"/>
  <c r="K202" i="73"/>
  <c r="J202" i="73"/>
  <c r="K201" i="73"/>
  <c r="K200" i="73"/>
  <c r="J200" i="73"/>
  <c r="K199" i="73"/>
  <c r="J199" i="73"/>
  <c r="K198" i="73"/>
  <c r="J198" i="73"/>
  <c r="K197" i="73"/>
  <c r="J197" i="73"/>
  <c r="K196" i="73"/>
  <c r="J196" i="73"/>
  <c r="K195" i="73"/>
  <c r="K194" i="73"/>
  <c r="J194" i="73"/>
  <c r="K193" i="73"/>
  <c r="J193" i="73"/>
  <c r="K192" i="73"/>
  <c r="J192" i="73"/>
  <c r="K191" i="73"/>
  <c r="J191" i="73"/>
  <c r="K190" i="73"/>
  <c r="J190" i="73"/>
  <c r="K189" i="73"/>
  <c r="K188" i="73"/>
  <c r="J188" i="73"/>
  <c r="K187" i="73"/>
  <c r="J187" i="73"/>
  <c r="K186" i="73"/>
  <c r="J186" i="73"/>
  <c r="K185" i="73"/>
  <c r="J185" i="73"/>
  <c r="K184" i="73"/>
  <c r="J184" i="73"/>
  <c r="K183" i="73"/>
  <c r="K182" i="73"/>
  <c r="J182" i="73"/>
  <c r="K181" i="73"/>
  <c r="J181" i="73"/>
  <c r="K180" i="73"/>
  <c r="J180" i="73"/>
  <c r="K179" i="73"/>
  <c r="J179" i="73"/>
  <c r="K178" i="73"/>
  <c r="J178" i="73"/>
  <c r="K177" i="73"/>
  <c r="K176" i="73"/>
  <c r="J176" i="73"/>
  <c r="K175" i="73"/>
  <c r="J175" i="73"/>
  <c r="K174" i="73"/>
  <c r="J174" i="73"/>
  <c r="K173" i="73"/>
  <c r="J173" i="73"/>
  <c r="K172" i="73"/>
  <c r="J172" i="73"/>
  <c r="K171" i="73"/>
  <c r="K170" i="73"/>
  <c r="J170" i="73"/>
  <c r="K169" i="73"/>
  <c r="J169" i="73"/>
  <c r="K168" i="73"/>
  <c r="J168" i="73"/>
  <c r="K167" i="73"/>
  <c r="J167" i="73"/>
  <c r="K166" i="73"/>
  <c r="J166" i="73"/>
  <c r="K165" i="73"/>
  <c r="K164" i="73"/>
  <c r="J164" i="73"/>
  <c r="K163" i="73"/>
  <c r="J163" i="73"/>
  <c r="K162" i="73"/>
  <c r="J162" i="73"/>
  <c r="K161" i="73"/>
  <c r="J161" i="73"/>
  <c r="K160" i="73"/>
  <c r="J160" i="73"/>
  <c r="K159" i="73"/>
  <c r="K158" i="73"/>
  <c r="J158" i="73"/>
  <c r="K157" i="73"/>
  <c r="J157" i="73"/>
  <c r="K156" i="73"/>
  <c r="J156" i="73"/>
  <c r="K155" i="73"/>
  <c r="J155" i="73"/>
  <c r="K154" i="73"/>
  <c r="J154" i="73"/>
  <c r="K153" i="73"/>
  <c r="K152" i="73"/>
  <c r="J152" i="73"/>
  <c r="K151" i="73"/>
  <c r="J151" i="73"/>
  <c r="K150" i="73"/>
  <c r="J150" i="73"/>
  <c r="K149" i="73"/>
  <c r="J149" i="73"/>
  <c r="K148" i="73"/>
  <c r="J148" i="73"/>
  <c r="K147" i="73"/>
  <c r="K146" i="73"/>
  <c r="J146" i="73"/>
  <c r="K145" i="73"/>
  <c r="J145" i="73"/>
  <c r="K144" i="73"/>
  <c r="J144" i="73"/>
  <c r="K143" i="73"/>
  <c r="J143" i="73"/>
  <c r="K142" i="73"/>
  <c r="J142" i="73"/>
  <c r="K141" i="73"/>
  <c r="K140" i="73"/>
  <c r="J140" i="73"/>
  <c r="K139" i="73"/>
  <c r="J139" i="73"/>
  <c r="K138" i="73"/>
  <c r="J138" i="73"/>
  <c r="K137" i="73"/>
  <c r="J137" i="73"/>
  <c r="K136" i="73"/>
  <c r="J136" i="73"/>
  <c r="K135" i="73"/>
  <c r="K134" i="73"/>
  <c r="J134" i="73"/>
  <c r="K133" i="73"/>
  <c r="J133" i="73"/>
  <c r="K132" i="73"/>
  <c r="J132" i="73"/>
  <c r="K131" i="73"/>
  <c r="J131" i="73"/>
  <c r="K130" i="73"/>
  <c r="J130" i="73"/>
  <c r="K129" i="73"/>
  <c r="K128" i="73"/>
  <c r="J128" i="73"/>
  <c r="K127" i="73"/>
  <c r="J127" i="73"/>
  <c r="K126" i="73"/>
  <c r="J126" i="73"/>
  <c r="K125" i="73"/>
  <c r="J125" i="73"/>
  <c r="K124" i="73"/>
  <c r="J124" i="73"/>
  <c r="K123" i="73"/>
  <c r="K122" i="73"/>
  <c r="J122" i="73"/>
  <c r="K121" i="73"/>
  <c r="J121" i="73"/>
  <c r="K120" i="73"/>
  <c r="J120" i="73"/>
  <c r="K119" i="73"/>
  <c r="J119" i="73"/>
  <c r="K118" i="73"/>
  <c r="J118" i="73"/>
  <c r="K117" i="73"/>
  <c r="K116" i="73"/>
  <c r="J116" i="73"/>
  <c r="K115" i="73"/>
  <c r="J115" i="73"/>
  <c r="K114" i="73"/>
  <c r="J114" i="73"/>
  <c r="K113" i="73"/>
  <c r="J113" i="73"/>
  <c r="K112" i="73"/>
  <c r="J112" i="73"/>
  <c r="K111" i="73"/>
  <c r="K110" i="73"/>
  <c r="J110" i="73"/>
  <c r="K109" i="73"/>
  <c r="J109" i="73"/>
  <c r="K108" i="73"/>
  <c r="J108" i="73"/>
  <c r="K107" i="73"/>
  <c r="J107" i="73"/>
  <c r="K106" i="73"/>
  <c r="J106" i="73"/>
  <c r="K105" i="73"/>
  <c r="K104" i="73"/>
  <c r="J104" i="73"/>
  <c r="K103" i="73"/>
  <c r="J103" i="73"/>
  <c r="K102" i="73"/>
  <c r="J102" i="73"/>
  <c r="K101" i="73"/>
  <c r="J101" i="73"/>
  <c r="K100" i="73"/>
  <c r="J100" i="73"/>
  <c r="K99" i="73"/>
  <c r="K98" i="73"/>
  <c r="J98" i="73"/>
  <c r="K97" i="73"/>
  <c r="J97" i="73"/>
  <c r="K96" i="73"/>
  <c r="J96" i="73"/>
  <c r="K95" i="73"/>
  <c r="J95" i="73"/>
  <c r="K94" i="73"/>
  <c r="J94" i="73"/>
  <c r="K93" i="73"/>
  <c r="K92" i="73"/>
  <c r="J92" i="73"/>
  <c r="K91" i="73"/>
  <c r="J91" i="73"/>
  <c r="K90" i="73"/>
  <c r="J90" i="73"/>
  <c r="K89" i="73"/>
  <c r="J89" i="73"/>
  <c r="K88" i="73"/>
  <c r="J88" i="73"/>
  <c r="K87" i="73"/>
  <c r="K86" i="73"/>
  <c r="J86" i="73"/>
  <c r="K85" i="73"/>
  <c r="J85" i="73"/>
  <c r="K84" i="73"/>
  <c r="J84" i="73"/>
  <c r="K83" i="73"/>
  <c r="J83" i="73"/>
  <c r="K82" i="73"/>
  <c r="J82" i="73"/>
  <c r="K81" i="73"/>
  <c r="K80" i="73"/>
  <c r="J80" i="73"/>
  <c r="K79" i="73"/>
  <c r="J79" i="73"/>
  <c r="K78" i="73"/>
  <c r="J78" i="73"/>
  <c r="K77" i="73"/>
  <c r="J77" i="73"/>
  <c r="K76" i="73"/>
  <c r="J76" i="73"/>
  <c r="K75" i="73"/>
  <c r="K74" i="73"/>
  <c r="J74" i="73"/>
  <c r="K73" i="73"/>
  <c r="J73" i="73"/>
  <c r="K72" i="73"/>
  <c r="J72" i="73"/>
  <c r="K71" i="73"/>
  <c r="J71" i="73"/>
  <c r="K70" i="73"/>
  <c r="J70" i="73"/>
  <c r="K69" i="73"/>
  <c r="K68" i="73"/>
  <c r="J68" i="73"/>
  <c r="K67" i="73"/>
  <c r="J67" i="73"/>
  <c r="K66" i="73"/>
  <c r="J66" i="73"/>
  <c r="K65" i="73"/>
  <c r="J65" i="73"/>
  <c r="K64" i="73"/>
  <c r="J64" i="73"/>
  <c r="K63" i="73"/>
  <c r="K62" i="73"/>
  <c r="J62" i="73"/>
  <c r="K61" i="73"/>
  <c r="J61" i="73"/>
  <c r="K60" i="73"/>
  <c r="J60" i="73"/>
  <c r="K59" i="73"/>
  <c r="J59" i="73"/>
  <c r="K58" i="73"/>
  <c r="J58" i="73"/>
  <c r="K57" i="73"/>
  <c r="K56" i="73"/>
  <c r="J56" i="73"/>
  <c r="K55" i="73"/>
  <c r="J55" i="73"/>
  <c r="K54" i="73"/>
  <c r="J54" i="73"/>
  <c r="K53" i="73"/>
  <c r="J53" i="73"/>
  <c r="K52" i="73"/>
  <c r="J52" i="73"/>
  <c r="K51" i="73"/>
  <c r="K50" i="73"/>
  <c r="J50" i="73"/>
  <c r="K49" i="73"/>
  <c r="J49" i="73"/>
  <c r="K48" i="73"/>
  <c r="J48" i="73"/>
  <c r="K47" i="73"/>
  <c r="J47" i="73"/>
  <c r="K46" i="73"/>
  <c r="J46" i="73"/>
  <c r="K45" i="73"/>
  <c r="K44" i="73"/>
  <c r="J44" i="73"/>
  <c r="K43" i="73"/>
  <c r="J43" i="73"/>
  <c r="K42" i="73"/>
  <c r="J42" i="73"/>
  <c r="K41" i="73"/>
  <c r="J41" i="73"/>
  <c r="K40" i="73"/>
  <c r="J40" i="73"/>
  <c r="K39" i="73"/>
  <c r="K38" i="73"/>
  <c r="J38" i="73"/>
  <c r="K37" i="73"/>
  <c r="J37" i="73"/>
  <c r="K36" i="73"/>
  <c r="J36" i="73"/>
  <c r="K35" i="73"/>
  <c r="J35" i="73"/>
  <c r="K34" i="73"/>
  <c r="J34" i="73"/>
  <c r="K33" i="73"/>
  <c r="K32" i="73"/>
  <c r="J32" i="73"/>
  <c r="K31" i="73"/>
  <c r="J31" i="73"/>
  <c r="K30" i="73"/>
  <c r="J30" i="73"/>
  <c r="K29" i="73"/>
  <c r="J29" i="73"/>
  <c r="K28" i="73"/>
  <c r="J28" i="73"/>
  <c r="K27" i="73"/>
  <c r="K26" i="73"/>
  <c r="J26" i="73"/>
  <c r="K25" i="73"/>
  <c r="J25" i="73"/>
  <c r="K24" i="73"/>
  <c r="J24" i="73"/>
  <c r="K23" i="73"/>
  <c r="J23" i="73"/>
  <c r="K22" i="73"/>
  <c r="J22" i="73"/>
  <c r="K21" i="73"/>
  <c r="K20" i="73"/>
  <c r="J20" i="73"/>
  <c r="K19" i="73"/>
  <c r="J19" i="73"/>
  <c r="K18" i="73"/>
  <c r="J18" i="73"/>
  <c r="K17" i="73"/>
  <c r="J17" i="73"/>
  <c r="K16" i="73"/>
  <c r="J16" i="73"/>
  <c r="K15" i="73"/>
  <c r="K14" i="73"/>
  <c r="J14" i="73"/>
  <c r="K13" i="73"/>
  <c r="J13" i="73"/>
  <c r="K12" i="73"/>
  <c r="J12" i="73"/>
  <c r="K11" i="73"/>
  <c r="J11" i="73"/>
  <c r="K10" i="73"/>
  <c r="J10" i="73"/>
  <c r="K447" i="74"/>
  <c r="K446" i="74"/>
  <c r="J446" i="74"/>
  <c r="K445" i="74"/>
  <c r="J445" i="74"/>
  <c r="K444" i="74"/>
  <c r="J444" i="74"/>
  <c r="K443" i="74"/>
  <c r="J443" i="74"/>
  <c r="K442" i="74"/>
  <c r="J442" i="74"/>
  <c r="K441" i="74"/>
  <c r="K440" i="74"/>
  <c r="J440" i="74"/>
  <c r="K439" i="74"/>
  <c r="J439" i="74"/>
  <c r="K438" i="74"/>
  <c r="J438" i="74"/>
  <c r="K437" i="74"/>
  <c r="J437" i="74"/>
  <c r="K436" i="74"/>
  <c r="J436" i="74"/>
  <c r="K435" i="74"/>
  <c r="K434" i="74"/>
  <c r="J434" i="74"/>
  <c r="K433" i="74"/>
  <c r="J433" i="74"/>
  <c r="K432" i="74"/>
  <c r="J432" i="74"/>
  <c r="K431" i="74"/>
  <c r="J431" i="74"/>
  <c r="K430" i="74"/>
  <c r="J430" i="74"/>
  <c r="K429" i="74"/>
  <c r="K428" i="74"/>
  <c r="J428" i="74"/>
  <c r="K427" i="74"/>
  <c r="J427" i="74"/>
  <c r="K426" i="74"/>
  <c r="J426" i="74"/>
  <c r="K425" i="74"/>
  <c r="J425" i="74"/>
  <c r="K424" i="74"/>
  <c r="J424" i="74"/>
  <c r="K423" i="74"/>
  <c r="K422" i="74"/>
  <c r="J422" i="74"/>
  <c r="K421" i="74"/>
  <c r="J421" i="74"/>
  <c r="K420" i="74"/>
  <c r="J420" i="74"/>
  <c r="K419" i="74"/>
  <c r="J419" i="74"/>
  <c r="K418" i="74"/>
  <c r="J418" i="74"/>
  <c r="K417" i="74"/>
  <c r="K416" i="74"/>
  <c r="J416" i="74"/>
  <c r="K415" i="74"/>
  <c r="J415" i="74"/>
  <c r="K414" i="74"/>
  <c r="J414" i="74"/>
  <c r="K413" i="74"/>
  <c r="J413" i="74"/>
  <c r="K412" i="74"/>
  <c r="J412" i="74"/>
  <c r="K411" i="74"/>
  <c r="K410" i="74"/>
  <c r="J410" i="74"/>
  <c r="K409" i="74"/>
  <c r="J409" i="74"/>
  <c r="K408" i="74"/>
  <c r="J408" i="74"/>
  <c r="K407" i="74"/>
  <c r="J407" i="74"/>
  <c r="K406" i="74"/>
  <c r="J406" i="74"/>
  <c r="K405" i="74"/>
  <c r="K404" i="74"/>
  <c r="J404" i="74"/>
  <c r="K403" i="74"/>
  <c r="J403" i="74"/>
  <c r="K402" i="74"/>
  <c r="J402" i="74"/>
  <c r="K401" i="74"/>
  <c r="J401" i="74"/>
  <c r="K400" i="74"/>
  <c r="J400" i="74"/>
  <c r="K399" i="74"/>
  <c r="K398" i="74"/>
  <c r="J398" i="74"/>
  <c r="K397" i="74"/>
  <c r="J397" i="74"/>
  <c r="K396" i="74"/>
  <c r="J396" i="74"/>
  <c r="K395" i="74"/>
  <c r="J395" i="74"/>
  <c r="K394" i="74"/>
  <c r="J394" i="74"/>
  <c r="K393" i="74"/>
  <c r="K392" i="74"/>
  <c r="J392" i="74"/>
  <c r="K391" i="74"/>
  <c r="J391" i="74"/>
  <c r="K390" i="74"/>
  <c r="J390" i="74"/>
  <c r="K389" i="74"/>
  <c r="J389" i="74"/>
  <c r="K388" i="74"/>
  <c r="J388" i="74"/>
  <c r="K387" i="74"/>
  <c r="K386" i="74"/>
  <c r="J386" i="74"/>
  <c r="K385" i="74"/>
  <c r="J385" i="74"/>
  <c r="K384" i="74"/>
  <c r="J384" i="74"/>
  <c r="K383" i="74"/>
  <c r="J383" i="74"/>
  <c r="K382" i="74"/>
  <c r="J382" i="74"/>
  <c r="K381" i="74"/>
  <c r="K380" i="74"/>
  <c r="J380" i="74"/>
  <c r="K379" i="74"/>
  <c r="J379" i="74"/>
  <c r="K378" i="74"/>
  <c r="J378" i="74"/>
  <c r="K377" i="74"/>
  <c r="J377" i="74"/>
  <c r="K376" i="74"/>
  <c r="J376" i="74"/>
  <c r="K375" i="74"/>
  <c r="K374" i="74"/>
  <c r="J374" i="74"/>
  <c r="K373" i="74"/>
  <c r="J373" i="74"/>
  <c r="K372" i="74"/>
  <c r="J372" i="74"/>
  <c r="K371" i="74"/>
  <c r="J371" i="74"/>
  <c r="K370" i="74"/>
  <c r="J370" i="74"/>
  <c r="K369" i="74"/>
  <c r="K368" i="74"/>
  <c r="J368" i="74"/>
  <c r="K367" i="74"/>
  <c r="J367" i="74"/>
  <c r="K366" i="74"/>
  <c r="J366" i="74"/>
  <c r="K365" i="74"/>
  <c r="J365" i="74"/>
  <c r="K364" i="74"/>
  <c r="J364" i="74"/>
  <c r="K363" i="74"/>
  <c r="K362" i="74"/>
  <c r="J362" i="74"/>
  <c r="K361" i="74"/>
  <c r="J361" i="74"/>
  <c r="K360" i="74"/>
  <c r="J360" i="74"/>
  <c r="K359" i="74"/>
  <c r="J359" i="74"/>
  <c r="K358" i="74"/>
  <c r="J358" i="74"/>
  <c r="K357" i="74"/>
  <c r="K356" i="74"/>
  <c r="J356" i="74"/>
  <c r="K355" i="74"/>
  <c r="J355" i="74"/>
  <c r="K354" i="74"/>
  <c r="J354" i="74"/>
  <c r="K353" i="74"/>
  <c r="J353" i="74"/>
  <c r="K352" i="74"/>
  <c r="J352" i="74"/>
  <c r="K351" i="74"/>
  <c r="K350" i="74"/>
  <c r="J350" i="74"/>
  <c r="K349" i="74"/>
  <c r="J349" i="74"/>
  <c r="K348" i="74"/>
  <c r="J348" i="74"/>
  <c r="K347" i="74"/>
  <c r="J347" i="74"/>
  <c r="K346" i="74"/>
  <c r="J346" i="74"/>
  <c r="K345" i="74"/>
  <c r="K344" i="74"/>
  <c r="J344" i="74"/>
  <c r="K343" i="74"/>
  <c r="J343" i="74"/>
  <c r="K342" i="74"/>
  <c r="J342" i="74"/>
  <c r="K341" i="74"/>
  <c r="J341" i="74"/>
  <c r="K340" i="74"/>
  <c r="J340" i="74"/>
  <c r="K339" i="74"/>
  <c r="K338" i="74"/>
  <c r="J338" i="74"/>
  <c r="K337" i="74"/>
  <c r="J337" i="74"/>
  <c r="K336" i="74"/>
  <c r="J336" i="74"/>
  <c r="K335" i="74"/>
  <c r="J335" i="74"/>
  <c r="K334" i="74"/>
  <c r="J334" i="74"/>
  <c r="K333" i="74"/>
  <c r="K332" i="74"/>
  <c r="J332" i="74"/>
  <c r="K331" i="74"/>
  <c r="J331" i="74"/>
  <c r="K330" i="74"/>
  <c r="J330" i="74"/>
  <c r="K329" i="74"/>
  <c r="J329" i="74"/>
  <c r="K328" i="74"/>
  <c r="J328" i="74"/>
  <c r="K327" i="74"/>
  <c r="K326" i="74"/>
  <c r="J326" i="74"/>
  <c r="K325" i="74"/>
  <c r="J325" i="74"/>
  <c r="K324" i="74"/>
  <c r="J324" i="74"/>
  <c r="K323" i="74"/>
  <c r="J323" i="74"/>
  <c r="K322" i="74"/>
  <c r="J322" i="74"/>
  <c r="K321" i="74"/>
  <c r="K320" i="74"/>
  <c r="J320" i="74"/>
  <c r="K319" i="74"/>
  <c r="J319" i="74"/>
  <c r="K318" i="74"/>
  <c r="J318" i="74"/>
  <c r="K317" i="74"/>
  <c r="J317" i="74"/>
  <c r="K316" i="74"/>
  <c r="J316" i="74"/>
  <c r="K315" i="74"/>
  <c r="K314" i="74"/>
  <c r="J314" i="74"/>
  <c r="K313" i="74"/>
  <c r="J313" i="74"/>
  <c r="K312" i="74"/>
  <c r="J312" i="74"/>
  <c r="K311" i="74"/>
  <c r="J311" i="74"/>
  <c r="K310" i="74"/>
  <c r="J310" i="74"/>
  <c r="K309" i="74"/>
  <c r="K308" i="74"/>
  <c r="J308" i="74"/>
  <c r="K307" i="74"/>
  <c r="J307" i="74"/>
  <c r="K306" i="74"/>
  <c r="J306" i="74"/>
  <c r="K305" i="74"/>
  <c r="J305" i="74"/>
  <c r="K304" i="74"/>
  <c r="J304" i="74"/>
  <c r="K303" i="74"/>
  <c r="K302" i="74"/>
  <c r="J302" i="74"/>
  <c r="K301" i="74"/>
  <c r="J301" i="74"/>
  <c r="K300" i="74"/>
  <c r="J300" i="74"/>
  <c r="K299" i="74"/>
  <c r="J299" i="74"/>
  <c r="K298" i="74"/>
  <c r="J298" i="74"/>
  <c r="K297" i="74"/>
  <c r="K296" i="74"/>
  <c r="J296" i="74"/>
  <c r="K295" i="74"/>
  <c r="J295" i="74"/>
  <c r="K294" i="74"/>
  <c r="J294" i="74"/>
  <c r="K293" i="74"/>
  <c r="J293" i="74"/>
  <c r="K292" i="74"/>
  <c r="J292" i="74"/>
  <c r="K291" i="74"/>
  <c r="K290" i="74"/>
  <c r="J290" i="74"/>
  <c r="K289" i="74"/>
  <c r="J289" i="74"/>
  <c r="K288" i="74"/>
  <c r="J288" i="74"/>
  <c r="K287" i="74"/>
  <c r="J287" i="74"/>
  <c r="K286" i="74"/>
  <c r="J286" i="74"/>
  <c r="K285" i="74"/>
  <c r="K284" i="74"/>
  <c r="J284" i="74"/>
  <c r="K283" i="74"/>
  <c r="J283" i="74"/>
  <c r="K282" i="74"/>
  <c r="J282" i="74"/>
  <c r="K281" i="74"/>
  <c r="J281" i="74"/>
  <c r="K280" i="74"/>
  <c r="J280" i="74"/>
  <c r="K279" i="74"/>
  <c r="K278" i="74"/>
  <c r="J278" i="74"/>
  <c r="K277" i="74"/>
  <c r="J277" i="74"/>
  <c r="K276" i="74"/>
  <c r="J276" i="74"/>
  <c r="K275" i="74"/>
  <c r="J275" i="74"/>
  <c r="K274" i="74"/>
  <c r="J274" i="74"/>
  <c r="K273" i="74"/>
  <c r="K272" i="74"/>
  <c r="J272" i="74"/>
  <c r="K271" i="74"/>
  <c r="J271" i="74"/>
  <c r="K270" i="74"/>
  <c r="J270" i="74"/>
  <c r="K269" i="74"/>
  <c r="J269" i="74"/>
  <c r="K268" i="74"/>
  <c r="J268" i="74"/>
  <c r="K267" i="74"/>
  <c r="K266" i="74"/>
  <c r="J266" i="74"/>
  <c r="K265" i="74"/>
  <c r="J265" i="74"/>
  <c r="K264" i="74"/>
  <c r="J264" i="74"/>
  <c r="K263" i="74"/>
  <c r="J263" i="74"/>
  <c r="K262" i="74"/>
  <c r="J262" i="74"/>
  <c r="K261" i="74"/>
  <c r="K260" i="74"/>
  <c r="J260" i="74"/>
  <c r="K259" i="74"/>
  <c r="J259" i="74"/>
  <c r="K258" i="74"/>
  <c r="J258" i="74"/>
  <c r="K257" i="74"/>
  <c r="J257" i="74"/>
  <c r="K256" i="74"/>
  <c r="J256" i="74"/>
  <c r="K255" i="74"/>
  <c r="K254" i="74"/>
  <c r="J254" i="74"/>
  <c r="K253" i="74"/>
  <c r="J253" i="74"/>
  <c r="K252" i="74"/>
  <c r="J252" i="74"/>
  <c r="K251" i="74"/>
  <c r="J251" i="74"/>
  <c r="K250" i="74"/>
  <c r="J250" i="74"/>
  <c r="K249" i="74"/>
  <c r="K248" i="74"/>
  <c r="J248" i="74"/>
  <c r="K247" i="74"/>
  <c r="J247" i="74"/>
  <c r="K246" i="74"/>
  <c r="J246" i="74"/>
  <c r="K245" i="74"/>
  <c r="J245" i="74"/>
  <c r="K244" i="74"/>
  <c r="J244" i="74"/>
  <c r="K243" i="74"/>
  <c r="K242" i="74"/>
  <c r="J242" i="74"/>
  <c r="K241" i="74"/>
  <c r="J241" i="74"/>
  <c r="K240" i="74"/>
  <c r="J240" i="74"/>
  <c r="K239" i="74"/>
  <c r="J239" i="74"/>
  <c r="K238" i="74"/>
  <c r="J238" i="74"/>
  <c r="K237" i="74"/>
  <c r="K236" i="74"/>
  <c r="J236" i="74"/>
  <c r="K235" i="74"/>
  <c r="J235" i="74"/>
  <c r="K234" i="74"/>
  <c r="J234" i="74"/>
  <c r="K233" i="74"/>
  <c r="J233" i="74"/>
  <c r="K232" i="74"/>
  <c r="J232" i="74"/>
  <c r="K231" i="74"/>
  <c r="K230" i="74"/>
  <c r="J230" i="74"/>
  <c r="K229" i="74"/>
  <c r="J229" i="74"/>
  <c r="K228" i="74"/>
  <c r="J228" i="74"/>
  <c r="K227" i="74"/>
  <c r="J227" i="74"/>
  <c r="K226" i="74"/>
  <c r="J226" i="74"/>
  <c r="K225" i="74"/>
  <c r="K224" i="74"/>
  <c r="J224" i="74"/>
  <c r="K223" i="74"/>
  <c r="J223" i="74"/>
  <c r="K222" i="74"/>
  <c r="J222" i="74"/>
  <c r="K221" i="74"/>
  <c r="J221" i="74"/>
  <c r="K220" i="74"/>
  <c r="J220" i="74"/>
  <c r="K219" i="74"/>
  <c r="K218" i="74"/>
  <c r="J218" i="74"/>
  <c r="K217" i="74"/>
  <c r="J217" i="74"/>
  <c r="K216" i="74"/>
  <c r="J216" i="74"/>
  <c r="K215" i="74"/>
  <c r="J215" i="74"/>
  <c r="K214" i="74"/>
  <c r="J214" i="74"/>
  <c r="K213" i="74"/>
  <c r="K212" i="74"/>
  <c r="J212" i="74"/>
  <c r="K211" i="74"/>
  <c r="J211" i="74"/>
  <c r="K210" i="74"/>
  <c r="J210" i="74"/>
  <c r="K209" i="74"/>
  <c r="J209" i="74"/>
  <c r="K208" i="74"/>
  <c r="J208" i="74"/>
  <c r="K207" i="74"/>
  <c r="K206" i="74"/>
  <c r="J206" i="74"/>
  <c r="K205" i="74"/>
  <c r="J205" i="74"/>
  <c r="K204" i="74"/>
  <c r="J204" i="74"/>
  <c r="K203" i="74"/>
  <c r="J203" i="74"/>
  <c r="K202" i="74"/>
  <c r="J202" i="74"/>
  <c r="K201" i="74"/>
  <c r="K200" i="74"/>
  <c r="J200" i="74"/>
  <c r="K199" i="74"/>
  <c r="J199" i="74"/>
  <c r="K198" i="74"/>
  <c r="J198" i="74"/>
  <c r="K197" i="74"/>
  <c r="J197" i="74"/>
  <c r="K196" i="74"/>
  <c r="J196" i="74"/>
  <c r="K195" i="74"/>
  <c r="K194" i="74"/>
  <c r="J194" i="74"/>
  <c r="K193" i="74"/>
  <c r="J193" i="74"/>
  <c r="K192" i="74"/>
  <c r="J192" i="74"/>
  <c r="K191" i="74"/>
  <c r="J191" i="74"/>
  <c r="K190" i="74"/>
  <c r="J190" i="74"/>
  <c r="K189" i="74"/>
  <c r="K188" i="74"/>
  <c r="J188" i="74"/>
  <c r="K187" i="74"/>
  <c r="J187" i="74"/>
  <c r="K186" i="74"/>
  <c r="J186" i="74"/>
  <c r="K185" i="74"/>
  <c r="J185" i="74"/>
  <c r="K184" i="74"/>
  <c r="J184" i="74"/>
  <c r="K183" i="74"/>
  <c r="K182" i="74"/>
  <c r="J182" i="74"/>
  <c r="K181" i="74"/>
  <c r="J181" i="74"/>
  <c r="K180" i="74"/>
  <c r="J180" i="74"/>
  <c r="K179" i="74"/>
  <c r="J179" i="74"/>
  <c r="K178" i="74"/>
  <c r="J178" i="74"/>
  <c r="K177" i="74"/>
  <c r="K176" i="74"/>
  <c r="J176" i="74"/>
  <c r="K175" i="74"/>
  <c r="J175" i="74"/>
  <c r="K174" i="74"/>
  <c r="J174" i="74"/>
  <c r="K173" i="74"/>
  <c r="J173" i="74"/>
  <c r="K172" i="74"/>
  <c r="J172" i="74"/>
  <c r="K171" i="74"/>
  <c r="K170" i="74"/>
  <c r="J170" i="74"/>
  <c r="K169" i="74"/>
  <c r="J169" i="74"/>
  <c r="K168" i="74"/>
  <c r="J168" i="74"/>
  <c r="K167" i="74"/>
  <c r="J167" i="74"/>
  <c r="K166" i="74"/>
  <c r="J166" i="74"/>
  <c r="K165" i="74"/>
  <c r="K164" i="74"/>
  <c r="J164" i="74"/>
  <c r="K163" i="74"/>
  <c r="J163" i="74"/>
  <c r="K162" i="74"/>
  <c r="J162" i="74"/>
  <c r="K161" i="74"/>
  <c r="J161" i="74"/>
  <c r="K160" i="74"/>
  <c r="J160" i="74"/>
  <c r="K159" i="74"/>
  <c r="K158" i="74"/>
  <c r="J158" i="74"/>
  <c r="K157" i="74"/>
  <c r="J157" i="74"/>
  <c r="K156" i="74"/>
  <c r="J156" i="74"/>
  <c r="K155" i="74"/>
  <c r="J155" i="74"/>
  <c r="K154" i="74"/>
  <c r="J154" i="74"/>
  <c r="K153" i="74"/>
  <c r="K152" i="74"/>
  <c r="J152" i="74"/>
  <c r="K151" i="74"/>
  <c r="J151" i="74"/>
  <c r="K150" i="74"/>
  <c r="J150" i="74"/>
  <c r="K149" i="74"/>
  <c r="J149" i="74"/>
  <c r="K148" i="74"/>
  <c r="J148" i="74"/>
  <c r="K147" i="74"/>
  <c r="K146" i="74"/>
  <c r="J146" i="74"/>
  <c r="K145" i="74"/>
  <c r="J145" i="74"/>
  <c r="K144" i="74"/>
  <c r="J144" i="74"/>
  <c r="K143" i="74"/>
  <c r="J143" i="74"/>
  <c r="K142" i="74"/>
  <c r="J142" i="74"/>
  <c r="K141" i="74"/>
  <c r="K140" i="74"/>
  <c r="J140" i="74"/>
  <c r="K139" i="74"/>
  <c r="J139" i="74"/>
  <c r="K138" i="74"/>
  <c r="J138" i="74"/>
  <c r="K137" i="74"/>
  <c r="J137" i="74"/>
  <c r="K136" i="74"/>
  <c r="J136" i="74"/>
  <c r="K135" i="74"/>
  <c r="K134" i="74"/>
  <c r="J134" i="74"/>
  <c r="K133" i="74"/>
  <c r="J133" i="74"/>
  <c r="K132" i="74"/>
  <c r="J132" i="74"/>
  <c r="K131" i="74"/>
  <c r="J131" i="74"/>
  <c r="K130" i="74"/>
  <c r="J130" i="74"/>
  <c r="K129" i="74"/>
  <c r="K128" i="74"/>
  <c r="J128" i="74"/>
  <c r="K127" i="74"/>
  <c r="J127" i="74"/>
  <c r="K126" i="74"/>
  <c r="J126" i="74"/>
  <c r="K125" i="74"/>
  <c r="J125" i="74"/>
  <c r="K124" i="74"/>
  <c r="J124" i="74"/>
  <c r="K123" i="74"/>
  <c r="K122" i="74"/>
  <c r="J122" i="74"/>
  <c r="K121" i="74"/>
  <c r="J121" i="74"/>
  <c r="K120" i="74"/>
  <c r="J120" i="74"/>
  <c r="K119" i="74"/>
  <c r="J119" i="74"/>
  <c r="K118" i="74"/>
  <c r="J118" i="74"/>
  <c r="K117" i="74"/>
  <c r="K116" i="74"/>
  <c r="J116" i="74"/>
  <c r="K115" i="74"/>
  <c r="J115" i="74"/>
  <c r="K114" i="74"/>
  <c r="J114" i="74"/>
  <c r="K113" i="74"/>
  <c r="J113" i="74"/>
  <c r="K112" i="74"/>
  <c r="J112" i="74"/>
  <c r="K111" i="74"/>
  <c r="K110" i="74"/>
  <c r="J110" i="74"/>
  <c r="K109" i="74"/>
  <c r="J109" i="74"/>
  <c r="K108" i="74"/>
  <c r="J108" i="74"/>
  <c r="K107" i="74"/>
  <c r="J107" i="74"/>
  <c r="K106" i="74"/>
  <c r="J106" i="74"/>
  <c r="K105" i="74"/>
  <c r="K104" i="74"/>
  <c r="J104" i="74"/>
  <c r="K103" i="74"/>
  <c r="J103" i="74"/>
  <c r="K102" i="74"/>
  <c r="J102" i="74"/>
  <c r="K101" i="74"/>
  <c r="J101" i="74"/>
  <c r="K100" i="74"/>
  <c r="J100" i="74"/>
  <c r="K99" i="74"/>
  <c r="K98" i="74"/>
  <c r="J98" i="74"/>
  <c r="K97" i="74"/>
  <c r="J97" i="74"/>
  <c r="K96" i="74"/>
  <c r="J96" i="74"/>
  <c r="K95" i="74"/>
  <c r="J95" i="74"/>
  <c r="K94" i="74"/>
  <c r="J94" i="74"/>
  <c r="K93" i="74"/>
  <c r="K92" i="74"/>
  <c r="J92" i="74"/>
  <c r="K91" i="74"/>
  <c r="J91" i="74"/>
  <c r="K90" i="74"/>
  <c r="J90" i="74"/>
  <c r="K89" i="74"/>
  <c r="J89" i="74"/>
  <c r="K88" i="74"/>
  <c r="J88" i="74"/>
  <c r="K87" i="74"/>
  <c r="K86" i="74"/>
  <c r="J86" i="74"/>
  <c r="K85" i="74"/>
  <c r="J85" i="74"/>
  <c r="K84" i="74"/>
  <c r="J84" i="74"/>
  <c r="K83" i="74"/>
  <c r="J83" i="74"/>
  <c r="K82" i="74"/>
  <c r="J82" i="74"/>
  <c r="K81" i="74"/>
  <c r="K80" i="74"/>
  <c r="J80" i="74"/>
  <c r="K79" i="74"/>
  <c r="J79" i="74"/>
  <c r="K78" i="74"/>
  <c r="J78" i="74"/>
  <c r="K77" i="74"/>
  <c r="J77" i="74"/>
  <c r="K76" i="74"/>
  <c r="J76" i="74"/>
  <c r="K75" i="74"/>
  <c r="K74" i="74"/>
  <c r="J74" i="74"/>
  <c r="K73" i="74"/>
  <c r="J73" i="74"/>
  <c r="K72" i="74"/>
  <c r="J72" i="74"/>
  <c r="K71" i="74"/>
  <c r="J71" i="74"/>
  <c r="K70" i="74"/>
  <c r="J70" i="74"/>
  <c r="K69" i="74"/>
  <c r="K68" i="74"/>
  <c r="J68" i="74"/>
  <c r="K67" i="74"/>
  <c r="J67" i="74"/>
  <c r="K66" i="74"/>
  <c r="J66" i="74"/>
  <c r="K65" i="74"/>
  <c r="J65" i="74"/>
  <c r="K64" i="74"/>
  <c r="J64" i="74"/>
  <c r="K63" i="74"/>
  <c r="K62" i="74"/>
  <c r="J62" i="74"/>
  <c r="K61" i="74"/>
  <c r="J61" i="74"/>
  <c r="K60" i="74"/>
  <c r="J60" i="74"/>
  <c r="K59" i="74"/>
  <c r="J59" i="74"/>
  <c r="K58" i="74"/>
  <c r="J58" i="74"/>
  <c r="K57" i="74"/>
  <c r="K56" i="74"/>
  <c r="J56" i="74"/>
  <c r="K55" i="74"/>
  <c r="J55" i="74"/>
  <c r="K54" i="74"/>
  <c r="J54" i="74"/>
  <c r="K53" i="74"/>
  <c r="J53" i="74"/>
  <c r="K52" i="74"/>
  <c r="J52" i="74"/>
  <c r="K51" i="74"/>
  <c r="K50" i="74"/>
  <c r="J50" i="74"/>
  <c r="K49" i="74"/>
  <c r="J49" i="74"/>
  <c r="K48" i="74"/>
  <c r="J48" i="74"/>
  <c r="K47" i="74"/>
  <c r="J47" i="74"/>
  <c r="K46" i="74"/>
  <c r="J46" i="74"/>
  <c r="K45" i="74"/>
  <c r="K44" i="74"/>
  <c r="J44" i="74"/>
  <c r="K43" i="74"/>
  <c r="J43" i="74"/>
  <c r="K42" i="74"/>
  <c r="J42" i="74"/>
  <c r="K41" i="74"/>
  <c r="J41" i="74"/>
  <c r="K40" i="74"/>
  <c r="J40" i="74"/>
  <c r="K39" i="74"/>
  <c r="K38" i="74"/>
  <c r="J38" i="74"/>
  <c r="K37" i="74"/>
  <c r="J37" i="74"/>
  <c r="K36" i="74"/>
  <c r="J36" i="74"/>
  <c r="K35" i="74"/>
  <c r="J35" i="74"/>
  <c r="K34" i="74"/>
  <c r="J34" i="74"/>
  <c r="K33" i="74"/>
  <c r="K32" i="74"/>
  <c r="J32" i="74"/>
  <c r="K31" i="74"/>
  <c r="J31" i="74"/>
  <c r="K30" i="74"/>
  <c r="J30" i="74"/>
  <c r="K29" i="74"/>
  <c r="J29" i="74"/>
  <c r="K28" i="74"/>
  <c r="J28" i="74"/>
  <c r="K27" i="74"/>
  <c r="K26" i="74"/>
  <c r="J26" i="74"/>
  <c r="K25" i="74"/>
  <c r="J25" i="74"/>
  <c r="K24" i="74"/>
  <c r="J24" i="74"/>
  <c r="K23" i="74"/>
  <c r="J23" i="74"/>
  <c r="K22" i="74"/>
  <c r="J22" i="74"/>
  <c r="K21" i="74"/>
  <c r="K20" i="74"/>
  <c r="J20" i="74"/>
  <c r="K19" i="74"/>
  <c r="J19" i="74"/>
  <c r="K18" i="74"/>
  <c r="J18" i="74"/>
  <c r="K17" i="74"/>
  <c r="J17" i="74"/>
  <c r="K16" i="74"/>
  <c r="J16" i="74"/>
  <c r="K15" i="74"/>
  <c r="K14" i="74"/>
  <c r="J14" i="74"/>
  <c r="K13" i="74"/>
  <c r="J13" i="74"/>
  <c r="K12" i="74"/>
  <c r="J12" i="74"/>
  <c r="K11" i="74"/>
  <c r="J11" i="74"/>
  <c r="K10" i="74"/>
  <c r="J10" i="74"/>
  <c r="K447" i="47"/>
  <c r="K446" i="47"/>
  <c r="J446" i="47"/>
  <c r="K445" i="47"/>
  <c r="J445" i="47"/>
  <c r="K444" i="47"/>
  <c r="J444" i="47"/>
  <c r="K443" i="47"/>
  <c r="J443" i="47"/>
  <c r="K442" i="47"/>
  <c r="J442" i="47"/>
  <c r="K441" i="47"/>
  <c r="K440" i="47"/>
  <c r="J440" i="47"/>
  <c r="K439" i="47"/>
  <c r="J439" i="47"/>
  <c r="K438" i="47"/>
  <c r="J438" i="47"/>
  <c r="K437" i="47"/>
  <c r="J437" i="47"/>
  <c r="K436" i="47"/>
  <c r="J436" i="47"/>
  <c r="K435" i="47"/>
  <c r="K434" i="47"/>
  <c r="J434" i="47"/>
  <c r="K433" i="47"/>
  <c r="J433" i="47"/>
  <c r="K432" i="47"/>
  <c r="J432" i="47"/>
  <c r="K431" i="47"/>
  <c r="J431" i="47"/>
  <c r="K430" i="47"/>
  <c r="J430" i="47"/>
  <c r="K429" i="47"/>
  <c r="K428" i="47"/>
  <c r="J428" i="47"/>
  <c r="K427" i="47"/>
  <c r="J427" i="47"/>
  <c r="K426" i="47"/>
  <c r="J426" i="47"/>
  <c r="K425" i="47"/>
  <c r="J425" i="47"/>
  <c r="K424" i="47"/>
  <c r="J424" i="47"/>
  <c r="K423" i="47"/>
  <c r="K422" i="47"/>
  <c r="J422" i="47"/>
  <c r="K421" i="47"/>
  <c r="J421" i="47"/>
  <c r="K420" i="47"/>
  <c r="J420" i="47"/>
  <c r="K419" i="47"/>
  <c r="J419" i="47"/>
  <c r="K418" i="47"/>
  <c r="J418" i="47"/>
  <c r="K417" i="47"/>
  <c r="K416" i="47"/>
  <c r="J416" i="47"/>
  <c r="K415" i="47"/>
  <c r="J415" i="47"/>
  <c r="K414" i="47"/>
  <c r="J414" i="47"/>
  <c r="K413" i="47"/>
  <c r="J413" i="47"/>
  <c r="K412" i="47"/>
  <c r="J412" i="47"/>
  <c r="K411" i="47"/>
  <c r="K410" i="47"/>
  <c r="J410" i="47"/>
  <c r="K409" i="47"/>
  <c r="J409" i="47"/>
  <c r="K408" i="47"/>
  <c r="J408" i="47"/>
  <c r="K407" i="47"/>
  <c r="J407" i="47"/>
  <c r="K406" i="47"/>
  <c r="J406" i="47"/>
  <c r="K405" i="47"/>
  <c r="K404" i="47"/>
  <c r="J404" i="47"/>
  <c r="K403" i="47"/>
  <c r="J403" i="47"/>
  <c r="K402" i="47"/>
  <c r="J402" i="47"/>
  <c r="K401" i="47"/>
  <c r="J401" i="47"/>
  <c r="K400" i="47"/>
  <c r="J400" i="47"/>
  <c r="K399" i="47"/>
  <c r="K398" i="47"/>
  <c r="J398" i="47"/>
  <c r="K397" i="47"/>
  <c r="J397" i="47"/>
  <c r="K396" i="47"/>
  <c r="J396" i="47"/>
  <c r="K395" i="47"/>
  <c r="J395" i="47"/>
  <c r="K394" i="47"/>
  <c r="J394" i="47"/>
  <c r="K393" i="47"/>
  <c r="K392" i="47"/>
  <c r="J392" i="47"/>
  <c r="K391" i="47"/>
  <c r="J391" i="47"/>
  <c r="K390" i="47"/>
  <c r="J390" i="47"/>
  <c r="K389" i="47"/>
  <c r="J389" i="47"/>
  <c r="K388" i="47"/>
  <c r="J388" i="47"/>
  <c r="K387" i="47"/>
  <c r="K386" i="47"/>
  <c r="J386" i="47"/>
  <c r="K385" i="47"/>
  <c r="J385" i="47"/>
  <c r="K384" i="47"/>
  <c r="J384" i="47"/>
  <c r="K383" i="47"/>
  <c r="J383" i="47"/>
  <c r="K382" i="47"/>
  <c r="J382" i="47"/>
  <c r="K381" i="47"/>
  <c r="K380" i="47"/>
  <c r="J380" i="47"/>
  <c r="K379" i="47"/>
  <c r="J379" i="47"/>
  <c r="K378" i="47"/>
  <c r="J378" i="47"/>
  <c r="K377" i="47"/>
  <c r="J377" i="47"/>
  <c r="K376" i="47"/>
  <c r="J376" i="47"/>
  <c r="K375" i="47"/>
  <c r="K374" i="47"/>
  <c r="J374" i="47"/>
  <c r="K373" i="47"/>
  <c r="J373" i="47"/>
  <c r="K372" i="47"/>
  <c r="J372" i="47"/>
  <c r="K371" i="47"/>
  <c r="J371" i="47"/>
  <c r="K370" i="47"/>
  <c r="J370" i="47"/>
  <c r="K369" i="47"/>
  <c r="K368" i="47"/>
  <c r="J368" i="47"/>
  <c r="K367" i="47"/>
  <c r="J367" i="47"/>
  <c r="K366" i="47"/>
  <c r="J366" i="47"/>
  <c r="K365" i="47"/>
  <c r="J365" i="47"/>
  <c r="K364" i="47"/>
  <c r="J364" i="47"/>
  <c r="K363" i="47"/>
  <c r="K362" i="47"/>
  <c r="J362" i="47"/>
  <c r="K361" i="47"/>
  <c r="J361" i="47"/>
  <c r="K360" i="47"/>
  <c r="J360" i="47"/>
  <c r="K359" i="47"/>
  <c r="J359" i="47"/>
  <c r="K358" i="47"/>
  <c r="J358" i="47"/>
  <c r="K357" i="47"/>
  <c r="K356" i="47"/>
  <c r="J356" i="47"/>
  <c r="K355" i="47"/>
  <c r="J355" i="47"/>
  <c r="K354" i="47"/>
  <c r="J354" i="47"/>
  <c r="K353" i="47"/>
  <c r="J353" i="47"/>
  <c r="K352" i="47"/>
  <c r="J352" i="47"/>
  <c r="K351" i="47"/>
  <c r="K350" i="47"/>
  <c r="J350" i="47"/>
  <c r="K349" i="47"/>
  <c r="J349" i="47"/>
  <c r="K348" i="47"/>
  <c r="J348" i="47"/>
  <c r="K347" i="47"/>
  <c r="J347" i="47"/>
  <c r="K346" i="47"/>
  <c r="J346" i="47"/>
  <c r="K345" i="47"/>
  <c r="K344" i="47"/>
  <c r="J344" i="47"/>
  <c r="K343" i="47"/>
  <c r="J343" i="47"/>
  <c r="K342" i="47"/>
  <c r="J342" i="47"/>
  <c r="K341" i="47"/>
  <c r="J341" i="47"/>
  <c r="K340" i="47"/>
  <c r="J340" i="47"/>
  <c r="K339" i="47"/>
  <c r="K338" i="47"/>
  <c r="J338" i="47"/>
  <c r="K337" i="47"/>
  <c r="J337" i="47"/>
  <c r="K336" i="47"/>
  <c r="J336" i="47"/>
  <c r="K335" i="47"/>
  <c r="J335" i="47"/>
  <c r="K334" i="47"/>
  <c r="J334" i="47"/>
  <c r="K333" i="47"/>
  <c r="K332" i="47"/>
  <c r="J332" i="47"/>
  <c r="K331" i="47"/>
  <c r="J331" i="47"/>
  <c r="K330" i="47"/>
  <c r="J330" i="47"/>
  <c r="K329" i="47"/>
  <c r="J329" i="47"/>
  <c r="K328" i="47"/>
  <c r="J328" i="47"/>
  <c r="K327" i="47"/>
  <c r="K326" i="47"/>
  <c r="J326" i="47"/>
  <c r="K325" i="47"/>
  <c r="J325" i="47"/>
  <c r="K324" i="47"/>
  <c r="J324" i="47"/>
  <c r="K323" i="47"/>
  <c r="J323" i="47"/>
  <c r="K322" i="47"/>
  <c r="J322" i="47"/>
  <c r="K321" i="47"/>
  <c r="K320" i="47"/>
  <c r="J320" i="47"/>
  <c r="K319" i="47"/>
  <c r="J319" i="47"/>
  <c r="K318" i="47"/>
  <c r="J318" i="47"/>
  <c r="K317" i="47"/>
  <c r="J317" i="47"/>
  <c r="K316" i="47"/>
  <c r="J316" i="47"/>
  <c r="K315" i="47"/>
  <c r="K314" i="47"/>
  <c r="J314" i="47"/>
  <c r="K313" i="47"/>
  <c r="J313" i="47"/>
  <c r="K312" i="47"/>
  <c r="J312" i="47"/>
  <c r="K311" i="47"/>
  <c r="J311" i="47"/>
  <c r="K310" i="47"/>
  <c r="J310" i="47"/>
  <c r="K309" i="47"/>
  <c r="K308" i="47"/>
  <c r="J308" i="47"/>
  <c r="K307" i="47"/>
  <c r="J307" i="47"/>
  <c r="K306" i="47"/>
  <c r="J306" i="47"/>
  <c r="K305" i="47"/>
  <c r="J305" i="47"/>
  <c r="K304" i="47"/>
  <c r="J304" i="47"/>
  <c r="K303" i="47"/>
  <c r="K302" i="47"/>
  <c r="J302" i="47"/>
  <c r="K301" i="47"/>
  <c r="J301" i="47"/>
  <c r="K300" i="47"/>
  <c r="J300" i="47"/>
  <c r="K299" i="47"/>
  <c r="J299" i="47"/>
  <c r="K298" i="47"/>
  <c r="J298" i="47"/>
  <c r="K297" i="47"/>
  <c r="K296" i="47"/>
  <c r="J296" i="47"/>
  <c r="K295" i="47"/>
  <c r="J295" i="47"/>
  <c r="K294" i="47"/>
  <c r="J294" i="47"/>
  <c r="K293" i="47"/>
  <c r="J293" i="47"/>
  <c r="K292" i="47"/>
  <c r="J292" i="47"/>
  <c r="K291" i="47"/>
  <c r="K290" i="47"/>
  <c r="J290" i="47"/>
  <c r="K289" i="47"/>
  <c r="J289" i="47"/>
  <c r="K288" i="47"/>
  <c r="J288" i="47"/>
  <c r="K287" i="47"/>
  <c r="J287" i="47"/>
  <c r="K286" i="47"/>
  <c r="J286" i="47"/>
  <c r="K285" i="47"/>
  <c r="K284" i="47"/>
  <c r="J284" i="47"/>
  <c r="K283" i="47"/>
  <c r="J283" i="47"/>
  <c r="K282" i="47"/>
  <c r="J282" i="47"/>
  <c r="K281" i="47"/>
  <c r="J281" i="47"/>
  <c r="K280" i="47"/>
  <c r="J280" i="47"/>
  <c r="K279" i="47"/>
  <c r="K278" i="47"/>
  <c r="J278" i="47"/>
  <c r="K277" i="47"/>
  <c r="J277" i="47"/>
  <c r="K276" i="47"/>
  <c r="J276" i="47"/>
  <c r="K275" i="47"/>
  <c r="J275" i="47"/>
  <c r="K274" i="47"/>
  <c r="J274" i="47"/>
  <c r="K273" i="47"/>
  <c r="K272" i="47"/>
  <c r="J272" i="47"/>
  <c r="K271" i="47"/>
  <c r="J271" i="47"/>
  <c r="K270" i="47"/>
  <c r="J270" i="47"/>
  <c r="K269" i="47"/>
  <c r="J269" i="47"/>
  <c r="K268" i="47"/>
  <c r="J268" i="47"/>
  <c r="K267" i="47"/>
  <c r="K266" i="47"/>
  <c r="J266" i="47"/>
  <c r="K265" i="47"/>
  <c r="J265" i="47"/>
  <c r="K264" i="47"/>
  <c r="J264" i="47"/>
  <c r="K263" i="47"/>
  <c r="J263" i="47"/>
  <c r="K262" i="47"/>
  <c r="J262" i="47"/>
  <c r="K261" i="47"/>
  <c r="K260" i="47"/>
  <c r="J260" i="47"/>
  <c r="K259" i="47"/>
  <c r="J259" i="47"/>
  <c r="K258" i="47"/>
  <c r="J258" i="47"/>
  <c r="K257" i="47"/>
  <c r="J257" i="47"/>
  <c r="K256" i="47"/>
  <c r="J256" i="47"/>
  <c r="K255" i="47"/>
  <c r="K254" i="47"/>
  <c r="J254" i="47"/>
  <c r="K253" i="47"/>
  <c r="J253" i="47"/>
  <c r="K252" i="47"/>
  <c r="J252" i="47"/>
  <c r="K251" i="47"/>
  <c r="J251" i="47"/>
  <c r="K250" i="47"/>
  <c r="J250" i="47"/>
  <c r="K249" i="47"/>
  <c r="K248" i="47"/>
  <c r="J248" i="47"/>
  <c r="K247" i="47"/>
  <c r="J247" i="47"/>
  <c r="K246" i="47"/>
  <c r="J246" i="47"/>
  <c r="K245" i="47"/>
  <c r="J245" i="47"/>
  <c r="K244" i="47"/>
  <c r="J244" i="47"/>
  <c r="K243" i="47"/>
  <c r="K242" i="47"/>
  <c r="J242" i="47"/>
  <c r="K241" i="47"/>
  <c r="J241" i="47"/>
  <c r="K240" i="47"/>
  <c r="J240" i="47"/>
  <c r="K239" i="47"/>
  <c r="J239" i="47"/>
  <c r="K238" i="47"/>
  <c r="J238" i="47"/>
  <c r="K237" i="47"/>
  <c r="K236" i="47"/>
  <c r="J236" i="47"/>
  <c r="K235" i="47"/>
  <c r="J235" i="47"/>
  <c r="K234" i="47"/>
  <c r="J234" i="47"/>
  <c r="K233" i="47"/>
  <c r="J233" i="47"/>
  <c r="K232" i="47"/>
  <c r="J232" i="47"/>
  <c r="K231" i="47"/>
  <c r="K230" i="47"/>
  <c r="J230" i="47"/>
  <c r="K229" i="47"/>
  <c r="J229" i="47"/>
  <c r="K228" i="47"/>
  <c r="J228" i="47"/>
  <c r="K227" i="47"/>
  <c r="J227" i="47"/>
  <c r="K226" i="47"/>
  <c r="J226" i="47"/>
  <c r="K225" i="47"/>
  <c r="K224" i="47"/>
  <c r="J224" i="47"/>
  <c r="K223" i="47"/>
  <c r="J223" i="47"/>
  <c r="K222" i="47"/>
  <c r="J222" i="47"/>
  <c r="K221" i="47"/>
  <c r="J221" i="47"/>
  <c r="K220" i="47"/>
  <c r="J220" i="47"/>
  <c r="K219" i="47"/>
  <c r="K218" i="47"/>
  <c r="J218" i="47"/>
  <c r="K217" i="47"/>
  <c r="J217" i="47"/>
  <c r="K216" i="47"/>
  <c r="J216" i="47"/>
  <c r="K215" i="47"/>
  <c r="J215" i="47"/>
  <c r="K214" i="47"/>
  <c r="J214" i="47"/>
  <c r="K213" i="47"/>
  <c r="K212" i="47"/>
  <c r="J212" i="47"/>
  <c r="K211" i="47"/>
  <c r="J211" i="47"/>
  <c r="K210" i="47"/>
  <c r="J210" i="47"/>
  <c r="K209" i="47"/>
  <c r="J209" i="47"/>
  <c r="K208" i="47"/>
  <c r="J208" i="47"/>
  <c r="K207" i="47"/>
  <c r="K206" i="47"/>
  <c r="J206" i="47"/>
  <c r="K205" i="47"/>
  <c r="J205" i="47"/>
  <c r="K204" i="47"/>
  <c r="J204" i="47"/>
  <c r="K203" i="47"/>
  <c r="J203" i="47"/>
  <c r="K202" i="47"/>
  <c r="J202" i="47"/>
  <c r="K201" i="47"/>
  <c r="K200" i="47"/>
  <c r="J200" i="47"/>
  <c r="K199" i="47"/>
  <c r="J199" i="47"/>
  <c r="K198" i="47"/>
  <c r="J198" i="47"/>
  <c r="K197" i="47"/>
  <c r="J197" i="47"/>
  <c r="K196" i="47"/>
  <c r="J196" i="47"/>
  <c r="K195" i="47"/>
  <c r="K194" i="47"/>
  <c r="J194" i="47"/>
  <c r="K193" i="47"/>
  <c r="J193" i="47"/>
  <c r="K192" i="47"/>
  <c r="J192" i="47"/>
  <c r="K191" i="47"/>
  <c r="J191" i="47"/>
  <c r="K190" i="47"/>
  <c r="J190" i="47"/>
  <c r="K189" i="47"/>
  <c r="K188" i="47"/>
  <c r="J188" i="47"/>
  <c r="K187" i="47"/>
  <c r="J187" i="47"/>
  <c r="K186" i="47"/>
  <c r="J186" i="47"/>
  <c r="K185" i="47"/>
  <c r="J185" i="47"/>
  <c r="K184" i="47"/>
  <c r="J184" i="47"/>
  <c r="K183" i="47"/>
  <c r="K182" i="47"/>
  <c r="J182" i="47"/>
  <c r="K181" i="47"/>
  <c r="J181" i="47"/>
  <c r="K180" i="47"/>
  <c r="J180" i="47"/>
  <c r="K179" i="47"/>
  <c r="J179" i="47"/>
  <c r="K178" i="47"/>
  <c r="J178" i="47"/>
  <c r="K177" i="47"/>
  <c r="K176" i="47"/>
  <c r="J176" i="47"/>
  <c r="K175" i="47"/>
  <c r="J175" i="47"/>
  <c r="K174" i="47"/>
  <c r="J174" i="47"/>
  <c r="K173" i="47"/>
  <c r="J173" i="47"/>
  <c r="K172" i="47"/>
  <c r="J172" i="47"/>
  <c r="K171" i="47"/>
  <c r="K170" i="47"/>
  <c r="J170" i="47"/>
  <c r="K169" i="47"/>
  <c r="J169" i="47"/>
  <c r="K168" i="47"/>
  <c r="J168" i="47"/>
  <c r="K167" i="47"/>
  <c r="J167" i="47"/>
  <c r="K166" i="47"/>
  <c r="J166" i="47"/>
  <c r="K165" i="47"/>
  <c r="K164" i="47"/>
  <c r="J164" i="47"/>
  <c r="K163" i="47"/>
  <c r="J163" i="47"/>
  <c r="K162" i="47"/>
  <c r="J162" i="47"/>
  <c r="K161" i="47"/>
  <c r="J161" i="47"/>
  <c r="K160" i="47"/>
  <c r="J160" i="47"/>
  <c r="K159" i="47"/>
  <c r="K158" i="47"/>
  <c r="J158" i="47"/>
  <c r="K157" i="47"/>
  <c r="J157" i="47"/>
  <c r="K156" i="47"/>
  <c r="J156" i="47"/>
  <c r="K155" i="47"/>
  <c r="J155" i="47"/>
  <c r="K154" i="47"/>
  <c r="J154" i="47"/>
  <c r="K153" i="47"/>
  <c r="K152" i="47"/>
  <c r="J152" i="47"/>
  <c r="K151" i="47"/>
  <c r="J151" i="47"/>
  <c r="K150" i="47"/>
  <c r="J150" i="47"/>
  <c r="K149" i="47"/>
  <c r="J149" i="47"/>
  <c r="K148" i="47"/>
  <c r="J148" i="47"/>
  <c r="K147" i="47"/>
  <c r="K146" i="47"/>
  <c r="J146" i="47"/>
  <c r="K145" i="47"/>
  <c r="J145" i="47"/>
  <c r="K144" i="47"/>
  <c r="J144" i="47"/>
  <c r="K143" i="47"/>
  <c r="J143" i="47"/>
  <c r="K142" i="47"/>
  <c r="J142" i="47"/>
  <c r="K141" i="47"/>
  <c r="K140" i="47"/>
  <c r="J140" i="47"/>
  <c r="K139" i="47"/>
  <c r="J139" i="47"/>
  <c r="K138" i="47"/>
  <c r="J138" i="47"/>
  <c r="K137" i="47"/>
  <c r="J137" i="47"/>
  <c r="K136" i="47"/>
  <c r="J136" i="47"/>
  <c r="K135" i="47"/>
  <c r="K134" i="47"/>
  <c r="J134" i="47"/>
  <c r="K133" i="47"/>
  <c r="J133" i="47"/>
  <c r="K132" i="47"/>
  <c r="J132" i="47"/>
  <c r="K131" i="47"/>
  <c r="J131" i="47"/>
  <c r="K130" i="47"/>
  <c r="J130" i="47"/>
  <c r="K129" i="47"/>
  <c r="K128" i="47"/>
  <c r="J128" i="47"/>
  <c r="K127" i="47"/>
  <c r="J127" i="47"/>
  <c r="K126" i="47"/>
  <c r="J126" i="47"/>
  <c r="K125" i="47"/>
  <c r="J125" i="47"/>
  <c r="K124" i="47"/>
  <c r="J124" i="47"/>
  <c r="K123" i="47"/>
  <c r="K122" i="47"/>
  <c r="J122" i="47"/>
  <c r="K121" i="47"/>
  <c r="J121" i="47"/>
  <c r="K120" i="47"/>
  <c r="J120" i="47"/>
  <c r="K119" i="47"/>
  <c r="J119" i="47"/>
  <c r="K118" i="47"/>
  <c r="J118" i="47"/>
  <c r="K117" i="47"/>
  <c r="K116" i="47"/>
  <c r="J116" i="47"/>
  <c r="K115" i="47"/>
  <c r="J115" i="47"/>
  <c r="K114" i="47"/>
  <c r="J114" i="47"/>
  <c r="K113" i="47"/>
  <c r="J113" i="47"/>
  <c r="K112" i="47"/>
  <c r="J112" i="47"/>
  <c r="K111" i="47"/>
  <c r="K110" i="47"/>
  <c r="J110" i="47"/>
  <c r="K109" i="47"/>
  <c r="J109" i="47"/>
  <c r="K108" i="47"/>
  <c r="J108" i="47"/>
  <c r="K107" i="47"/>
  <c r="J107" i="47"/>
  <c r="K106" i="47"/>
  <c r="J106" i="47"/>
  <c r="K105" i="47"/>
  <c r="K104" i="47"/>
  <c r="J104" i="47"/>
  <c r="K103" i="47"/>
  <c r="J103" i="47"/>
  <c r="K102" i="47"/>
  <c r="J102" i="47"/>
  <c r="K101" i="47"/>
  <c r="J101" i="47"/>
  <c r="K100" i="47"/>
  <c r="J100" i="47"/>
  <c r="K99" i="47"/>
  <c r="K98" i="47"/>
  <c r="J98" i="47"/>
  <c r="K97" i="47"/>
  <c r="J97" i="47"/>
  <c r="K96" i="47"/>
  <c r="J96" i="47"/>
  <c r="K95" i="47"/>
  <c r="J95" i="47"/>
  <c r="K94" i="47"/>
  <c r="J94" i="47"/>
  <c r="K93" i="47"/>
  <c r="K92" i="47"/>
  <c r="J92" i="47"/>
  <c r="K91" i="47"/>
  <c r="J91" i="47"/>
  <c r="K90" i="47"/>
  <c r="J90" i="47"/>
  <c r="K89" i="47"/>
  <c r="J89" i="47"/>
  <c r="K88" i="47"/>
  <c r="J88" i="47"/>
  <c r="K87" i="47"/>
  <c r="K86" i="47"/>
  <c r="J86" i="47"/>
  <c r="K85" i="47"/>
  <c r="J85" i="47"/>
  <c r="K84" i="47"/>
  <c r="J84" i="47"/>
  <c r="K83" i="47"/>
  <c r="J83" i="47"/>
  <c r="K82" i="47"/>
  <c r="J82" i="47"/>
  <c r="K81" i="47"/>
  <c r="K80" i="47"/>
  <c r="J80" i="47"/>
  <c r="K79" i="47"/>
  <c r="J79" i="47"/>
  <c r="K78" i="47"/>
  <c r="J78" i="47"/>
  <c r="K77" i="47"/>
  <c r="J77" i="47"/>
  <c r="K76" i="47"/>
  <c r="J76" i="47"/>
  <c r="K75" i="47"/>
  <c r="K74" i="47"/>
  <c r="J74" i="47"/>
  <c r="K73" i="47"/>
  <c r="J73" i="47"/>
  <c r="K72" i="47"/>
  <c r="J72" i="47"/>
  <c r="K71" i="47"/>
  <c r="J71" i="47"/>
  <c r="K70" i="47"/>
  <c r="J70" i="47"/>
  <c r="K69" i="47"/>
  <c r="K68" i="47"/>
  <c r="J68" i="47"/>
  <c r="K67" i="47"/>
  <c r="J67" i="47"/>
  <c r="K66" i="47"/>
  <c r="J66" i="47"/>
  <c r="K65" i="47"/>
  <c r="J65" i="47"/>
  <c r="K64" i="47"/>
  <c r="J64" i="47"/>
  <c r="K63" i="47"/>
  <c r="K62" i="47"/>
  <c r="J62" i="47"/>
  <c r="K61" i="47"/>
  <c r="J61" i="47"/>
  <c r="K60" i="47"/>
  <c r="J60" i="47"/>
  <c r="K59" i="47"/>
  <c r="J59" i="47"/>
  <c r="K58" i="47"/>
  <c r="J58" i="47"/>
  <c r="K57" i="47"/>
  <c r="K56" i="47"/>
  <c r="J56" i="47"/>
  <c r="K55" i="47"/>
  <c r="J55" i="47"/>
  <c r="K54" i="47"/>
  <c r="J54" i="47"/>
  <c r="K53" i="47"/>
  <c r="J53" i="47"/>
  <c r="K52" i="47"/>
  <c r="J52" i="47"/>
  <c r="K51" i="47"/>
  <c r="K50" i="47"/>
  <c r="J50" i="47"/>
  <c r="K49" i="47"/>
  <c r="J49" i="47"/>
  <c r="K48" i="47"/>
  <c r="J48" i="47"/>
  <c r="K47" i="47"/>
  <c r="J47" i="47"/>
  <c r="K46" i="47"/>
  <c r="J46" i="47"/>
  <c r="K45" i="47"/>
  <c r="K44" i="47"/>
  <c r="J44" i="47"/>
  <c r="K43" i="47"/>
  <c r="J43" i="47"/>
  <c r="K42" i="47"/>
  <c r="J42" i="47"/>
  <c r="K41" i="47"/>
  <c r="J41" i="47"/>
  <c r="K40" i="47"/>
  <c r="J40" i="47"/>
  <c r="K39" i="47"/>
  <c r="K38" i="47"/>
  <c r="J38" i="47"/>
  <c r="K37" i="47"/>
  <c r="J37" i="47"/>
  <c r="K36" i="47"/>
  <c r="J36" i="47"/>
  <c r="K35" i="47"/>
  <c r="J35" i="47"/>
  <c r="K34" i="47"/>
  <c r="J34" i="47"/>
  <c r="K33" i="47"/>
  <c r="K32" i="47"/>
  <c r="J32" i="47"/>
  <c r="K31" i="47"/>
  <c r="J31" i="47"/>
  <c r="K30" i="47"/>
  <c r="J30" i="47"/>
  <c r="K29" i="47"/>
  <c r="J29" i="47"/>
  <c r="K28" i="47"/>
  <c r="J28" i="47"/>
  <c r="K27" i="47"/>
  <c r="K26" i="47"/>
  <c r="J26" i="47"/>
  <c r="K25" i="47"/>
  <c r="J25" i="47"/>
  <c r="K24" i="47"/>
  <c r="J24" i="47"/>
  <c r="K23" i="47"/>
  <c r="J23" i="47"/>
  <c r="K22" i="47"/>
  <c r="J22" i="47"/>
  <c r="K21" i="47"/>
  <c r="K20" i="47"/>
  <c r="J20" i="47"/>
  <c r="K19" i="47"/>
  <c r="J19" i="47"/>
  <c r="K18" i="47"/>
  <c r="J18" i="47"/>
  <c r="K17" i="47"/>
  <c r="J17" i="47"/>
  <c r="K16" i="47"/>
  <c r="J16" i="47"/>
  <c r="K15" i="47"/>
  <c r="K14" i="47"/>
  <c r="J14" i="47"/>
  <c r="K13" i="47"/>
  <c r="J13" i="47"/>
  <c r="K12" i="47"/>
  <c r="J12" i="47"/>
  <c r="K11" i="47"/>
  <c r="J11" i="47"/>
  <c r="K10" i="47"/>
  <c r="J10" i="47"/>
  <c r="H446" i="73"/>
  <c r="H445" i="73"/>
  <c r="H444" i="73"/>
  <c r="H443" i="73"/>
  <c r="H442" i="73"/>
  <c r="H440" i="73"/>
  <c r="H439" i="73"/>
  <c r="H438" i="73"/>
  <c r="H437" i="73"/>
  <c r="H436" i="73"/>
  <c r="H434" i="73"/>
  <c r="H433" i="73"/>
  <c r="H432" i="73"/>
  <c r="H431" i="73"/>
  <c r="H430" i="73"/>
  <c r="H428" i="73"/>
  <c r="H427" i="73"/>
  <c r="H426" i="73"/>
  <c r="H425" i="73"/>
  <c r="H424" i="73"/>
  <c r="H422" i="73"/>
  <c r="H421" i="73"/>
  <c r="H420" i="73"/>
  <c r="H419" i="73"/>
  <c r="H418" i="73"/>
  <c r="H416" i="73"/>
  <c r="H415" i="73"/>
  <c r="H414" i="73"/>
  <c r="H413" i="73"/>
  <c r="H412" i="73"/>
  <c r="H410" i="73"/>
  <c r="H409" i="73"/>
  <c r="H408" i="73"/>
  <c r="H407" i="73"/>
  <c r="H406" i="73"/>
  <c r="H404" i="73"/>
  <c r="H403" i="73"/>
  <c r="H402" i="73"/>
  <c r="H401" i="73"/>
  <c r="H400" i="73"/>
  <c r="H398" i="73"/>
  <c r="H397" i="73"/>
  <c r="H396" i="73"/>
  <c r="H395" i="73"/>
  <c r="H394" i="73"/>
  <c r="H392" i="73"/>
  <c r="H391" i="73"/>
  <c r="H390" i="73"/>
  <c r="H389" i="73"/>
  <c r="H388" i="73"/>
  <c r="H386" i="73"/>
  <c r="H385" i="73"/>
  <c r="H384" i="73"/>
  <c r="H383" i="73"/>
  <c r="H382" i="73"/>
  <c r="H380" i="73"/>
  <c r="H379" i="73"/>
  <c r="H378" i="73"/>
  <c r="H377" i="73"/>
  <c r="H376" i="73"/>
  <c r="H374" i="73"/>
  <c r="H373" i="73"/>
  <c r="H372" i="73"/>
  <c r="H371" i="73"/>
  <c r="H370" i="73"/>
  <c r="H368" i="73"/>
  <c r="H367" i="73"/>
  <c r="H366" i="73"/>
  <c r="H365" i="73"/>
  <c r="H364" i="73"/>
  <c r="H362" i="73"/>
  <c r="H361" i="73"/>
  <c r="H360" i="73"/>
  <c r="H359" i="73"/>
  <c r="H358" i="73"/>
  <c r="H356" i="73"/>
  <c r="H355" i="73"/>
  <c r="H354" i="73"/>
  <c r="H353" i="73"/>
  <c r="H352" i="73"/>
  <c r="H350" i="73"/>
  <c r="H349" i="73"/>
  <c r="H348" i="73"/>
  <c r="H347" i="73"/>
  <c r="H346" i="73"/>
  <c r="H344" i="73"/>
  <c r="H343" i="73"/>
  <c r="H342" i="73"/>
  <c r="H341" i="73"/>
  <c r="H340" i="73"/>
  <c r="H338" i="73"/>
  <c r="H337" i="73"/>
  <c r="H336" i="73"/>
  <c r="H335" i="73"/>
  <c r="H334" i="73"/>
  <c r="H332" i="73"/>
  <c r="H331" i="73"/>
  <c r="H330" i="73"/>
  <c r="H329" i="73"/>
  <c r="H328" i="73"/>
  <c r="H326" i="73"/>
  <c r="H325" i="73"/>
  <c r="H324" i="73"/>
  <c r="H323" i="73"/>
  <c r="H322" i="73"/>
  <c r="H320" i="73"/>
  <c r="H319" i="73"/>
  <c r="H318" i="73"/>
  <c r="H317" i="73"/>
  <c r="H316" i="73"/>
  <c r="H314" i="73"/>
  <c r="H313" i="73"/>
  <c r="H312" i="73"/>
  <c r="H311" i="73"/>
  <c r="H310" i="73"/>
  <c r="H308" i="73"/>
  <c r="H307" i="73"/>
  <c r="H306" i="73"/>
  <c r="H305" i="73"/>
  <c r="H304" i="73"/>
  <c r="H302" i="73"/>
  <c r="H301" i="73"/>
  <c r="H300" i="73"/>
  <c r="H299" i="73"/>
  <c r="H298" i="73"/>
  <c r="H296" i="73"/>
  <c r="H295" i="73"/>
  <c r="H294" i="73"/>
  <c r="H293" i="73"/>
  <c r="H292" i="73"/>
  <c r="H290" i="73"/>
  <c r="H289" i="73"/>
  <c r="H288" i="73"/>
  <c r="H287" i="73"/>
  <c r="H286" i="73"/>
  <c r="H284" i="73"/>
  <c r="H283" i="73"/>
  <c r="H282" i="73"/>
  <c r="H281" i="73"/>
  <c r="H280" i="73"/>
  <c r="H278" i="73"/>
  <c r="H277" i="73"/>
  <c r="H276" i="73"/>
  <c r="H275" i="73"/>
  <c r="H274" i="73"/>
  <c r="H272" i="73"/>
  <c r="H271" i="73"/>
  <c r="H270" i="73"/>
  <c r="H269" i="73"/>
  <c r="H268" i="73"/>
  <c r="H266" i="73"/>
  <c r="H265" i="73"/>
  <c r="H264" i="73"/>
  <c r="H263" i="73"/>
  <c r="H262" i="73"/>
  <c r="H260" i="73"/>
  <c r="H259" i="73"/>
  <c r="H258" i="73"/>
  <c r="H257" i="73"/>
  <c r="H256" i="73"/>
  <c r="H254" i="73"/>
  <c r="H253" i="73"/>
  <c r="H252" i="73"/>
  <c r="H251" i="73"/>
  <c r="H250" i="73"/>
  <c r="H248" i="73"/>
  <c r="H247" i="73"/>
  <c r="H246" i="73"/>
  <c r="H245" i="73"/>
  <c r="H244" i="73"/>
  <c r="H242" i="73"/>
  <c r="H241" i="73"/>
  <c r="H240" i="73"/>
  <c r="H239" i="73"/>
  <c r="H238" i="73"/>
  <c r="H236" i="73"/>
  <c r="H235" i="73"/>
  <c r="H234" i="73"/>
  <c r="H233" i="73"/>
  <c r="H232" i="73"/>
  <c r="H230" i="73"/>
  <c r="H229" i="73"/>
  <c r="H228" i="73"/>
  <c r="H227" i="73"/>
  <c r="H226" i="73"/>
  <c r="H224" i="73"/>
  <c r="H223" i="73"/>
  <c r="H222" i="73"/>
  <c r="H221" i="73"/>
  <c r="H220" i="73"/>
  <c r="H218" i="73"/>
  <c r="H217" i="73"/>
  <c r="H216" i="73"/>
  <c r="H215" i="73"/>
  <c r="H214" i="73"/>
  <c r="H212" i="73"/>
  <c r="H211" i="73"/>
  <c r="H210" i="73"/>
  <c r="H209" i="73"/>
  <c r="H208" i="73"/>
  <c r="H206" i="73"/>
  <c r="H205" i="73"/>
  <c r="H204" i="73"/>
  <c r="H203" i="73"/>
  <c r="H202" i="73"/>
  <c r="H200" i="73"/>
  <c r="H199" i="73"/>
  <c r="H198" i="73"/>
  <c r="H197" i="73"/>
  <c r="H196" i="73"/>
  <c r="H194" i="73"/>
  <c r="H193" i="73"/>
  <c r="H192" i="73"/>
  <c r="H191" i="73"/>
  <c r="H190" i="73"/>
  <c r="H188" i="73"/>
  <c r="H187" i="73"/>
  <c r="H186" i="73"/>
  <c r="H185" i="73"/>
  <c r="H184" i="73"/>
  <c r="H182" i="73"/>
  <c r="H181" i="73"/>
  <c r="H180" i="73"/>
  <c r="H179" i="73"/>
  <c r="H178" i="73"/>
  <c r="H176" i="73"/>
  <c r="H175" i="73"/>
  <c r="H174" i="73"/>
  <c r="H173" i="73"/>
  <c r="H172" i="73"/>
  <c r="H170" i="73"/>
  <c r="H169" i="73"/>
  <c r="H168" i="73"/>
  <c r="H167" i="73"/>
  <c r="H166" i="73"/>
  <c r="H164" i="73"/>
  <c r="H163" i="73"/>
  <c r="H162" i="73"/>
  <c r="H161" i="73"/>
  <c r="H160" i="73"/>
  <c r="H158" i="73"/>
  <c r="H157" i="73"/>
  <c r="H156" i="73"/>
  <c r="H155" i="73"/>
  <c r="H154" i="73"/>
  <c r="H152" i="73"/>
  <c r="H151" i="73"/>
  <c r="H150" i="73"/>
  <c r="H149" i="73"/>
  <c r="H148" i="73"/>
  <c r="H146" i="73"/>
  <c r="H145" i="73"/>
  <c r="H144" i="73"/>
  <c r="H143" i="73"/>
  <c r="H142" i="73"/>
  <c r="H140" i="73"/>
  <c r="H139" i="73"/>
  <c r="H138" i="73"/>
  <c r="H137" i="73"/>
  <c r="H136" i="73"/>
  <c r="H134" i="73"/>
  <c r="H133" i="73"/>
  <c r="H132" i="73"/>
  <c r="H131" i="73"/>
  <c r="H130" i="73"/>
  <c r="H128" i="73"/>
  <c r="H127" i="73"/>
  <c r="H126" i="73"/>
  <c r="H125" i="73"/>
  <c r="H124" i="73"/>
  <c r="H122" i="73"/>
  <c r="H121" i="73"/>
  <c r="H120" i="73"/>
  <c r="H119" i="73"/>
  <c r="H118" i="73"/>
  <c r="H116" i="73"/>
  <c r="H115" i="73"/>
  <c r="H114" i="73"/>
  <c r="H113" i="73"/>
  <c r="H112" i="73"/>
  <c r="H110" i="73"/>
  <c r="H109" i="73"/>
  <c r="H108" i="73"/>
  <c r="H107" i="73"/>
  <c r="H106" i="73"/>
  <c r="H104" i="73"/>
  <c r="H103" i="73"/>
  <c r="H102" i="73"/>
  <c r="H101" i="73"/>
  <c r="H100" i="73"/>
  <c r="H98" i="73"/>
  <c r="H97" i="73"/>
  <c r="H96" i="73"/>
  <c r="H95" i="73"/>
  <c r="H94" i="73"/>
  <c r="H92" i="73"/>
  <c r="H91" i="73"/>
  <c r="H90" i="73"/>
  <c r="H89" i="73"/>
  <c r="H88" i="73"/>
  <c r="H86" i="73"/>
  <c r="H85" i="73"/>
  <c r="H84" i="73"/>
  <c r="H83" i="73"/>
  <c r="H82" i="73"/>
  <c r="H80" i="73"/>
  <c r="H79" i="73"/>
  <c r="H78" i="73"/>
  <c r="H77" i="73"/>
  <c r="H76" i="73"/>
  <c r="H74" i="73"/>
  <c r="H73" i="73"/>
  <c r="H72" i="73"/>
  <c r="H71" i="73"/>
  <c r="H70" i="73"/>
  <c r="H68" i="73"/>
  <c r="H67" i="73"/>
  <c r="H66" i="73"/>
  <c r="H65" i="73"/>
  <c r="H64" i="73"/>
  <c r="H62" i="73"/>
  <c r="H61" i="73"/>
  <c r="H60" i="73"/>
  <c r="H59" i="73"/>
  <c r="H58" i="73"/>
  <c r="H56" i="73"/>
  <c r="H55" i="73"/>
  <c r="H54" i="73"/>
  <c r="H53" i="73"/>
  <c r="H52" i="73"/>
  <c r="H50" i="73"/>
  <c r="H49" i="73"/>
  <c r="H48" i="73"/>
  <c r="H47" i="73"/>
  <c r="H46" i="73"/>
  <c r="H44" i="73"/>
  <c r="H43" i="73"/>
  <c r="H42" i="73"/>
  <c r="H41" i="73"/>
  <c r="H40" i="73"/>
  <c r="H38" i="73"/>
  <c r="H37" i="73"/>
  <c r="H36" i="73"/>
  <c r="H35" i="73"/>
  <c r="H34" i="73"/>
  <c r="H32" i="73"/>
  <c r="H31" i="73"/>
  <c r="H30" i="73"/>
  <c r="H29" i="73"/>
  <c r="H28" i="73"/>
  <c r="H26" i="73"/>
  <c r="H25" i="73"/>
  <c r="H24" i="73"/>
  <c r="H23" i="73"/>
  <c r="H22" i="73"/>
  <c r="H20" i="73"/>
  <c r="H19" i="73"/>
  <c r="H18" i="73"/>
  <c r="H17" i="73"/>
  <c r="H16" i="73"/>
  <c r="H14" i="73"/>
  <c r="H13" i="73"/>
  <c r="H12" i="73"/>
  <c r="H11" i="73"/>
  <c r="H10" i="73"/>
  <c r="H446" i="74"/>
  <c r="H445" i="74"/>
  <c r="H444" i="74"/>
  <c r="H443" i="74"/>
  <c r="H442" i="74"/>
  <c r="H440" i="74"/>
  <c r="H439" i="74"/>
  <c r="H438" i="74"/>
  <c r="H437" i="74"/>
  <c r="H436" i="74"/>
  <c r="H434" i="74"/>
  <c r="H433" i="74"/>
  <c r="H432" i="74"/>
  <c r="H431" i="74"/>
  <c r="H430" i="74"/>
  <c r="H428" i="74"/>
  <c r="H427" i="74"/>
  <c r="H426" i="74"/>
  <c r="H425" i="74"/>
  <c r="H424" i="74"/>
  <c r="H422" i="74"/>
  <c r="H421" i="74"/>
  <c r="H420" i="74"/>
  <c r="H419" i="74"/>
  <c r="H418" i="74"/>
  <c r="H416" i="74"/>
  <c r="H415" i="74"/>
  <c r="H414" i="74"/>
  <c r="H413" i="74"/>
  <c r="H412" i="74"/>
  <c r="H410" i="74"/>
  <c r="H409" i="74"/>
  <c r="H408" i="74"/>
  <c r="H407" i="74"/>
  <c r="H406" i="74"/>
  <c r="H404" i="74"/>
  <c r="H403" i="74"/>
  <c r="H402" i="74"/>
  <c r="H401" i="74"/>
  <c r="H400" i="74"/>
  <c r="H398" i="74"/>
  <c r="H397" i="74"/>
  <c r="H396" i="74"/>
  <c r="H395" i="74"/>
  <c r="H394" i="74"/>
  <c r="H392" i="74"/>
  <c r="H391" i="74"/>
  <c r="H390" i="74"/>
  <c r="H389" i="74"/>
  <c r="H388" i="74"/>
  <c r="H386" i="74"/>
  <c r="H385" i="74"/>
  <c r="H384" i="74"/>
  <c r="H383" i="74"/>
  <c r="H382" i="74"/>
  <c r="H380" i="74"/>
  <c r="H379" i="74"/>
  <c r="H378" i="74"/>
  <c r="H377" i="74"/>
  <c r="H376" i="74"/>
  <c r="H374" i="74"/>
  <c r="H373" i="74"/>
  <c r="H372" i="74"/>
  <c r="H371" i="74"/>
  <c r="H370" i="74"/>
  <c r="H368" i="74"/>
  <c r="H367" i="74"/>
  <c r="H366" i="74"/>
  <c r="H365" i="74"/>
  <c r="H364" i="74"/>
  <c r="H362" i="74"/>
  <c r="H361" i="74"/>
  <c r="H360" i="74"/>
  <c r="H359" i="74"/>
  <c r="H358" i="74"/>
  <c r="H356" i="74"/>
  <c r="H355" i="74"/>
  <c r="H354" i="74"/>
  <c r="H353" i="74"/>
  <c r="H352" i="74"/>
  <c r="H350" i="74"/>
  <c r="H349" i="74"/>
  <c r="H348" i="74"/>
  <c r="H347" i="74"/>
  <c r="H346" i="74"/>
  <c r="H344" i="74"/>
  <c r="H343" i="74"/>
  <c r="H342" i="74"/>
  <c r="H341" i="74"/>
  <c r="H340" i="74"/>
  <c r="H338" i="74"/>
  <c r="H337" i="74"/>
  <c r="H336" i="74"/>
  <c r="H335" i="74"/>
  <c r="H334" i="74"/>
  <c r="H332" i="74"/>
  <c r="H331" i="74"/>
  <c r="H330" i="74"/>
  <c r="H329" i="74"/>
  <c r="H328" i="74"/>
  <c r="H326" i="74"/>
  <c r="H325" i="74"/>
  <c r="H324" i="74"/>
  <c r="H323" i="74"/>
  <c r="H322" i="74"/>
  <c r="H320" i="74"/>
  <c r="H319" i="74"/>
  <c r="H318" i="74"/>
  <c r="H317" i="74"/>
  <c r="H316" i="74"/>
  <c r="H314" i="74"/>
  <c r="H313" i="74"/>
  <c r="H312" i="74"/>
  <c r="H311" i="74"/>
  <c r="H310" i="74"/>
  <c r="H308" i="74"/>
  <c r="H307" i="74"/>
  <c r="H306" i="74"/>
  <c r="H305" i="74"/>
  <c r="H304" i="74"/>
  <c r="H302" i="74"/>
  <c r="H301" i="74"/>
  <c r="H300" i="74"/>
  <c r="H299" i="74"/>
  <c r="H298" i="74"/>
  <c r="H296" i="74"/>
  <c r="H295" i="74"/>
  <c r="H294" i="74"/>
  <c r="H293" i="74"/>
  <c r="H292" i="74"/>
  <c r="H290" i="74"/>
  <c r="H289" i="74"/>
  <c r="H288" i="74"/>
  <c r="H287" i="74"/>
  <c r="H286" i="74"/>
  <c r="H284" i="74"/>
  <c r="H283" i="74"/>
  <c r="H282" i="74"/>
  <c r="H281" i="74"/>
  <c r="H280" i="74"/>
  <c r="H278" i="74"/>
  <c r="H277" i="74"/>
  <c r="H276" i="74"/>
  <c r="H275" i="74"/>
  <c r="H274" i="74"/>
  <c r="H272" i="74"/>
  <c r="H271" i="74"/>
  <c r="H270" i="74"/>
  <c r="H269" i="74"/>
  <c r="H268" i="74"/>
  <c r="H266" i="74"/>
  <c r="H265" i="74"/>
  <c r="H264" i="74"/>
  <c r="H263" i="74"/>
  <c r="H262" i="74"/>
  <c r="H260" i="74"/>
  <c r="H259" i="74"/>
  <c r="H258" i="74"/>
  <c r="H257" i="74"/>
  <c r="H256" i="74"/>
  <c r="H254" i="74"/>
  <c r="H253" i="74"/>
  <c r="H252" i="74"/>
  <c r="H251" i="74"/>
  <c r="H250" i="74"/>
  <c r="H248" i="74"/>
  <c r="H247" i="74"/>
  <c r="H246" i="74"/>
  <c r="H245" i="74"/>
  <c r="H244" i="74"/>
  <c r="H242" i="74"/>
  <c r="H241" i="74"/>
  <c r="H240" i="74"/>
  <c r="H239" i="74"/>
  <c r="H238" i="74"/>
  <c r="H236" i="74"/>
  <c r="H235" i="74"/>
  <c r="H234" i="74"/>
  <c r="H233" i="74"/>
  <c r="H232" i="74"/>
  <c r="H230" i="74"/>
  <c r="H229" i="74"/>
  <c r="H228" i="74"/>
  <c r="H227" i="74"/>
  <c r="H226" i="74"/>
  <c r="H224" i="74"/>
  <c r="H223" i="74"/>
  <c r="H222" i="74"/>
  <c r="H221" i="74"/>
  <c r="H220" i="74"/>
  <c r="H218" i="74"/>
  <c r="H217" i="74"/>
  <c r="H216" i="74"/>
  <c r="H215" i="74"/>
  <c r="H214" i="74"/>
  <c r="H212" i="74"/>
  <c r="H211" i="74"/>
  <c r="H210" i="74"/>
  <c r="H209" i="74"/>
  <c r="H208" i="74"/>
  <c r="H206" i="74"/>
  <c r="H205" i="74"/>
  <c r="H204" i="74"/>
  <c r="H203" i="74"/>
  <c r="H202" i="74"/>
  <c r="H200" i="74"/>
  <c r="H199" i="74"/>
  <c r="H198" i="74"/>
  <c r="H197" i="74"/>
  <c r="H196" i="74"/>
  <c r="H194" i="74"/>
  <c r="H193" i="74"/>
  <c r="H192" i="74"/>
  <c r="H191" i="74"/>
  <c r="H190" i="74"/>
  <c r="H188" i="74"/>
  <c r="H187" i="74"/>
  <c r="H186" i="74"/>
  <c r="H185" i="74"/>
  <c r="H184" i="74"/>
  <c r="H182" i="74"/>
  <c r="H181" i="74"/>
  <c r="H180" i="74"/>
  <c r="H179" i="74"/>
  <c r="H178" i="74"/>
  <c r="H176" i="74"/>
  <c r="H175" i="74"/>
  <c r="H174" i="74"/>
  <c r="H173" i="74"/>
  <c r="H172" i="74"/>
  <c r="H170" i="74"/>
  <c r="H169" i="74"/>
  <c r="H168" i="74"/>
  <c r="H167" i="74"/>
  <c r="H166" i="74"/>
  <c r="H164" i="74"/>
  <c r="H163" i="74"/>
  <c r="H162" i="74"/>
  <c r="H161" i="74"/>
  <c r="H160" i="74"/>
  <c r="H158" i="74"/>
  <c r="H157" i="74"/>
  <c r="H156" i="74"/>
  <c r="H155" i="74"/>
  <c r="H154" i="74"/>
  <c r="H152" i="74"/>
  <c r="H151" i="74"/>
  <c r="H150" i="74"/>
  <c r="H149" i="74"/>
  <c r="H148" i="74"/>
  <c r="H146" i="74"/>
  <c r="H145" i="74"/>
  <c r="H144" i="74"/>
  <c r="H143" i="74"/>
  <c r="H142" i="74"/>
  <c r="H140" i="74"/>
  <c r="H139" i="74"/>
  <c r="H138" i="74"/>
  <c r="H137" i="74"/>
  <c r="H136" i="74"/>
  <c r="H134" i="74"/>
  <c r="H133" i="74"/>
  <c r="H132" i="74"/>
  <c r="H131" i="74"/>
  <c r="H130" i="74"/>
  <c r="H128" i="74"/>
  <c r="H127" i="74"/>
  <c r="H126" i="74"/>
  <c r="H125" i="74"/>
  <c r="H124" i="74"/>
  <c r="H122" i="74"/>
  <c r="H121" i="74"/>
  <c r="H120" i="74"/>
  <c r="H119" i="74"/>
  <c r="H118" i="74"/>
  <c r="H116" i="74"/>
  <c r="H115" i="74"/>
  <c r="H114" i="74"/>
  <c r="H113" i="74"/>
  <c r="H112" i="74"/>
  <c r="H110" i="74"/>
  <c r="H109" i="74"/>
  <c r="H108" i="74"/>
  <c r="H107" i="74"/>
  <c r="H106" i="74"/>
  <c r="H104" i="74"/>
  <c r="H103" i="74"/>
  <c r="H102" i="74"/>
  <c r="H101" i="74"/>
  <c r="H100" i="74"/>
  <c r="H98" i="74"/>
  <c r="H97" i="74"/>
  <c r="H96" i="74"/>
  <c r="H95" i="74"/>
  <c r="H94" i="74"/>
  <c r="H92" i="74"/>
  <c r="H91" i="74"/>
  <c r="H90" i="74"/>
  <c r="H89" i="74"/>
  <c r="H88" i="74"/>
  <c r="H86" i="74"/>
  <c r="H85" i="74"/>
  <c r="H84" i="74"/>
  <c r="H83" i="74"/>
  <c r="H82" i="74"/>
  <c r="H80" i="74"/>
  <c r="H79" i="74"/>
  <c r="H78" i="74"/>
  <c r="H77" i="74"/>
  <c r="H76" i="74"/>
  <c r="H74" i="74"/>
  <c r="H73" i="74"/>
  <c r="H72" i="74"/>
  <c r="H71" i="74"/>
  <c r="H70" i="74"/>
  <c r="H68" i="74"/>
  <c r="H67" i="74"/>
  <c r="H66" i="74"/>
  <c r="H65" i="74"/>
  <c r="H64" i="74"/>
  <c r="H62" i="74"/>
  <c r="H61" i="74"/>
  <c r="H60" i="74"/>
  <c r="H59" i="74"/>
  <c r="H58" i="74"/>
  <c r="H56" i="74"/>
  <c r="H55" i="74"/>
  <c r="H54" i="74"/>
  <c r="H53" i="74"/>
  <c r="H52" i="74"/>
  <c r="H50" i="74"/>
  <c r="H49" i="74"/>
  <c r="H48" i="74"/>
  <c r="H47" i="74"/>
  <c r="H46" i="74"/>
  <c r="H44" i="74"/>
  <c r="H43" i="74"/>
  <c r="H42" i="74"/>
  <c r="H41" i="74"/>
  <c r="H40" i="74"/>
  <c r="H38" i="74"/>
  <c r="H37" i="74"/>
  <c r="H36" i="74"/>
  <c r="H35" i="74"/>
  <c r="H34" i="74"/>
  <c r="H32" i="74"/>
  <c r="H31" i="74"/>
  <c r="H30" i="74"/>
  <c r="H29" i="74"/>
  <c r="H28" i="74"/>
  <c r="H26" i="74"/>
  <c r="H25" i="74"/>
  <c r="H24" i="74"/>
  <c r="H23" i="74"/>
  <c r="H22" i="74"/>
  <c r="H20" i="74"/>
  <c r="H19" i="74"/>
  <c r="H18" i="74"/>
  <c r="H17" i="74"/>
  <c r="H16" i="74"/>
  <c r="H14" i="74"/>
  <c r="H13" i="74"/>
  <c r="H12" i="74"/>
  <c r="H11" i="74"/>
  <c r="H10" i="74"/>
  <c r="H446" i="47"/>
  <c r="H445" i="47"/>
  <c r="H444" i="47"/>
  <c r="H443" i="47"/>
  <c r="H442" i="47"/>
  <c r="H440" i="47"/>
  <c r="H439" i="47"/>
  <c r="H438" i="47"/>
  <c r="H437" i="47"/>
  <c r="H436" i="47"/>
  <c r="H434" i="47"/>
  <c r="H433" i="47"/>
  <c r="H432" i="47"/>
  <c r="H431" i="47"/>
  <c r="H430" i="47"/>
  <c r="H428" i="47"/>
  <c r="H427" i="47"/>
  <c r="H426" i="47"/>
  <c r="H425" i="47"/>
  <c r="H424" i="47"/>
  <c r="H422" i="47"/>
  <c r="H421" i="47"/>
  <c r="H420" i="47"/>
  <c r="H419" i="47"/>
  <c r="H418" i="47"/>
  <c r="H416" i="47"/>
  <c r="H415" i="47"/>
  <c r="H414" i="47"/>
  <c r="H413" i="47"/>
  <c r="H412" i="47"/>
  <c r="H410" i="47"/>
  <c r="H409" i="47"/>
  <c r="H408" i="47"/>
  <c r="H407" i="47"/>
  <c r="H406" i="47"/>
  <c r="H404" i="47"/>
  <c r="H403" i="47"/>
  <c r="H402" i="47"/>
  <c r="H401" i="47"/>
  <c r="H400" i="47"/>
  <c r="H398" i="47"/>
  <c r="H397" i="47"/>
  <c r="H396" i="47"/>
  <c r="H395" i="47"/>
  <c r="H394" i="47"/>
  <c r="H392" i="47"/>
  <c r="H391" i="47"/>
  <c r="H390" i="47"/>
  <c r="H389" i="47"/>
  <c r="H388" i="47"/>
  <c r="H386" i="47"/>
  <c r="H385" i="47"/>
  <c r="H384" i="47"/>
  <c r="H383" i="47"/>
  <c r="H382" i="47"/>
  <c r="H380" i="47"/>
  <c r="H379" i="47"/>
  <c r="H378" i="47"/>
  <c r="H377" i="47"/>
  <c r="H376" i="47"/>
  <c r="H374" i="47"/>
  <c r="H373" i="47"/>
  <c r="H372" i="47"/>
  <c r="H371" i="47"/>
  <c r="H370" i="47"/>
  <c r="H368" i="47"/>
  <c r="H367" i="47"/>
  <c r="H366" i="47"/>
  <c r="H365" i="47"/>
  <c r="H364" i="47"/>
  <c r="H362" i="47"/>
  <c r="H361" i="47"/>
  <c r="H360" i="47"/>
  <c r="H359" i="47"/>
  <c r="H358" i="47"/>
  <c r="H356" i="47"/>
  <c r="H355" i="47"/>
  <c r="H354" i="47"/>
  <c r="H353" i="47"/>
  <c r="H352" i="47"/>
  <c r="H350" i="47"/>
  <c r="H349" i="47"/>
  <c r="H348" i="47"/>
  <c r="H347" i="47"/>
  <c r="H346" i="47"/>
  <c r="H344" i="47"/>
  <c r="H343" i="47"/>
  <c r="H342" i="47"/>
  <c r="H341" i="47"/>
  <c r="H340" i="47"/>
  <c r="H338" i="47"/>
  <c r="H337" i="47"/>
  <c r="H336" i="47"/>
  <c r="H335" i="47"/>
  <c r="H334" i="47"/>
  <c r="H332" i="47"/>
  <c r="H331" i="47"/>
  <c r="H330" i="47"/>
  <c r="H329" i="47"/>
  <c r="H328" i="47"/>
  <c r="H326" i="47"/>
  <c r="H325" i="47"/>
  <c r="H324" i="47"/>
  <c r="H323" i="47"/>
  <c r="H322" i="47"/>
  <c r="H320" i="47"/>
  <c r="H319" i="47"/>
  <c r="H318" i="47"/>
  <c r="H317" i="47"/>
  <c r="H316" i="47"/>
  <c r="H314" i="47"/>
  <c r="H313" i="47"/>
  <c r="H312" i="47"/>
  <c r="H311" i="47"/>
  <c r="H310" i="47"/>
  <c r="H308" i="47"/>
  <c r="H307" i="47"/>
  <c r="H306" i="47"/>
  <c r="H305" i="47"/>
  <c r="H304" i="47"/>
  <c r="H302" i="47"/>
  <c r="H301" i="47"/>
  <c r="H300" i="47"/>
  <c r="H299" i="47"/>
  <c r="H298" i="47"/>
  <c r="H296" i="47"/>
  <c r="H295" i="47"/>
  <c r="H294" i="47"/>
  <c r="H293" i="47"/>
  <c r="H292" i="47"/>
  <c r="H290" i="47"/>
  <c r="H289" i="47"/>
  <c r="H288" i="47"/>
  <c r="H287" i="47"/>
  <c r="H286" i="47"/>
  <c r="H284" i="47"/>
  <c r="H283" i="47"/>
  <c r="H282" i="47"/>
  <c r="H281" i="47"/>
  <c r="H280" i="47"/>
  <c r="H278" i="47"/>
  <c r="H277" i="47"/>
  <c r="H276" i="47"/>
  <c r="H275" i="47"/>
  <c r="H274" i="47"/>
  <c r="H272" i="47"/>
  <c r="H271" i="47"/>
  <c r="H270" i="47"/>
  <c r="H269" i="47"/>
  <c r="H268" i="47"/>
  <c r="H266" i="47"/>
  <c r="H265" i="47"/>
  <c r="H264" i="47"/>
  <c r="H263" i="47"/>
  <c r="H262" i="47"/>
  <c r="H260" i="47"/>
  <c r="H259" i="47"/>
  <c r="H258" i="47"/>
  <c r="H257" i="47"/>
  <c r="H256" i="47"/>
  <c r="H254" i="47"/>
  <c r="H253" i="47"/>
  <c r="H252" i="47"/>
  <c r="H251" i="47"/>
  <c r="H250" i="47"/>
  <c r="H248" i="47"/>
  <c r="H247" i="47"/>
  <c r="H246" i="47"/>
  <c r="H245" i="47"/>
  <c r="H244" i="47"/>
  <c r="H242" i="47"/>
  <c r="H241" i="47"/>
  <c r="H240" i="47"/>
  <c r="H239" i="47"/>
  <c r="H238" i="47"/>
  <c r="H236" i="47"/>
  <c r="H235" i="47"/>
  <c r="H234" i="47"/>
  <c r="H233" i="47"/>
  <c r="H232" i="47"/>
  <c r="H230" i="47"/>
  <c r="H229" i="47"/>
  <c r="H228" i="47"/>
  <c r="H227" i="47"/>
  <c r="H226" i="47"/>
  <c r="H224" i="47"/>
  <c r="H223" i="47"/>
  <c r="H222" i="47"/>
  <c r="H221" i="47"/>
  <c r="H220" i="47"/>
  <c r="H218" i="47"/>
  <c r="H217" i="47"/>
  <c r="H216" i="47"/>
  <c r="H215" i="47"/>
  <c r="H214" i="47"/>
  <c r="H212" i="47"/>
  <c r="H211" i="47"/>
  <c r="H210" i="47"/>
  <c r="H209" i="47"/>
  <c r="H208" i="47"/>
  <c r="H206" i="47"/>
  <c r="H205" i="47"/>
  <c r="H204" i="47"/>
  <c r="H203" i="47"/>
  <c r="H202" i="47"/>
  <c r="H200" i="47"/>
  <c r="H199" i="47"/>
  <c r="H198" i="47"/>
  <c r="H197" i="47"/>
  <c r="H196" i="47"/>
  <c r="H194" i="47"/>
  <c r="H193" i="47"/>
  <c r="H192" i="47"/>
  <c r="H191" i="47"/>
  <c r="H190" i="47"/>
  <c r="H188" i="47"/>
  <c r="H187" i="47"/>
  <c r="H186" i="47"/>
  <c r="H185" i="47"/>
  <c r="H184" i="47"/>
  <c r="H182" i="47"/>
  <c r="H181" i="47"/>
  <c r="H180" i="47"/>
  <c r="H179" i="47"/>
  <c r="H178" i="47"/>
  <c r="H176" i="47"/>
  <c r="H175" i="47"/>
  <c r="H174" i="47"/>
  <c r="H173" i="47"/>
  <c r="H172" i="47"/>
  <c r="H170" i="47"/>
  <c r="H169" i="47"/>
  <c r="H168" i="47"/>
  <c r="H167" i="47"/>
  <c r="H166" i="47"/>
  <c r="H164" i="47"/>
  <c r="H163" i="47"/>
  <c r="H162" i="47"/>
  <c r="H161" i="47"/>
  <c r="H160" i="47"/>
  <c r="H158" i="47"/>
  <c r="H157" i="47"/>
  <c r="H156" i="47"/>
  <c r="H155" i="47"/>
  <c r="H154" i="47"/>
  <c r="H152" i="47"/>
  <c r="H151" i="47"/>
  <c r="H150" i="47"/>
  <c r="H149" i="47"/>
  <c r="H148" i="47"/>
  <c r="H146" i="47"/>
  <c r="H145" i="47"/>
  <c r="H144" i="47"/>
  <c r="H143" i="47"/>
  <c r="H142" i="47"/>
  <c r="H140" i="47"/>
  <c r="H139" i="47"/>
  <c r="H138" i="47"/>
  <c r="H137" i="47"/>
  <c r="H136" i="47"/>
  <c r="H134" i="47"/>
  <c r="H133" i="47"/>
  <c r="H132" i="47"/>
  <c r="H131" i="47"/>
  <c r="H130" i="47"/>
  <c r="H128" i="47"/>
  <c r="H127" i="47"/>
  <c r="H126" i="47"/>
  <c r="H125" i="47"/>
  <c r="H124" i="47"/>
  <c r="H122" i="47"/>
  <c r="H121" i="47"/>
  <c r="H120" i="47"/>
  <c r="H119" i="47"/>
  <c r="H118" i="47"/>
  <c r="H116" i="47"/>
  <c r="H115" i="47"/>
  <c r="H114" i="47"/>
  <c r="H113" i="47"/>
  <c r="H112" i="47"/>
  <c r="H110" i="47"/>
  <c r="H109" i="47"/>
  <c r="H108" i="47"/>
  <c r="H107" i="47"/>
  <c r="H106" i="47"/>
  <c r="H104" i="47"/>
  <c r="H103" i="47"/>
  <c r="H102" i="47"/>
  <c r="H101" i="47"/>
  <c r="H100" i="47"/>
  <c r="H98" i="47"/>
  <c r="H97" i="47"/>
  <c r="H96" i="47"/>
  <c r="H95" i="47"/>
  <c r="H94" i="47"/>
  <c r="H92" i="47"/>
  <c r="H91" i="47"/>
  <c r="H90" i="47"/>
  <c r="H89" i="47"/>
  <c r="H88" i="47"/>
  <c r="H86" i="47"/>
  <c r="H85" i="47"/>
  <c r="H84" i="47"/>
  <c r="H83" i="47"/>
  <c r="H82" i="47"/>
  <c r="H80" i="47"/>
  <c r="H79" i="47"/>
  <c r="H78" i="47"/>
  <c r="H77" i="47"/>
  <c r="H76" i="47"/>
  <c r="H74" i="47"/>
  <c r="H73" i="47"/>
  <c r="H72" i="47"/>
  <c r="H71" i="47"/>
  <c r="H70" i="47"/>
  <c r="H68" i="47"/>
  <c r="H67" i="47"/>
  <c r="H66" i="47"/>
  <c r="H65" i="47"/>
  <c r="H64" i="47"/>
  <c r="H62" i="47"/>
  <c r="H61" i="47"/>
  <c r="H60" i="47"/>
  <c r="H59" i="47"/>
  <c r="H58" i="47"/>
  <c r="H56" i="47"/>
  <c r="H55" i="47"/>
  <c r="H54" i="47"/>
  <c r="H53" i="47"/>
  <c r="H52" i="47"/>
  <c r="H50" i="47"/>
  <c r="H49" i="47"/>
  <c r="H48" i="47"/>
  <c r="H47" i="47"/>
  <c r="H46" i="47"/>
  <c r="H44" i="47"/>
  <c r="H43" i="47"/>
  <c r="H42" i="47"/>
  <c r="H41" i="47"/>
  <c r="H40" i="47"/>
  <c r="H38" i="47"/>
  <c r="H37" i="47"/>
  <c r="H36" i="47"/>
  <c r="H35" i="47"/>
  <c r="H34" i="47"/>
  <c r="H32" i="47"/>
  <c r="H31" i="47"/>
  <c r="H30" i="47"/>
  <c r="H29" i="47"/>
  <c r="H28" i="47"/>
  <c r="H26" i="47"/>
  <c r="H25" i="47"/>
  <c r="H24" i="47"/>
  <c r="H23" i="47"/>
  <c r="H22" i="47"/>
  <c r="H20" i="47"/>
  <c r="H19" i="47"/>
  <c r="H18" i="47"/>
  <c r="H17" i="47"/>
  <c r="H16" i="47"/>
  <c r="H14" i="47"/>
  <c r="H13" i="47"/>
  <c r="H12" i="47"/>
  <c r="H11" i="47"/>
  <c r="H10" i="47"/>
  <c r="K9" i="73"/>
  <c r="K9" i="74"/>
  <c r="K9" i="47"/>
  <c r="K8" i="73"/>
  <c r="J8" i="73"/>
  <c r="K7" i="73"/>
  <c r="J7" i="73"/>
  <c r="K6" i="73"/>
  <c r="J6" i="73"/>
  <c r="K5" i="73"/>
  <c r="J5" i="73"/>
  <c r="K4" i="73"/>
  <c r="J4" i="73"/>
  <c r="K8" i="74"/>
  <c r="J8" i="74"/>
  <c r="K7" i="74"/>
  <c r="J7" i="74"/>
  <c r="K6" i="74"/>
  <c r="J6" i="74"/>
  <c r="K5" i="74"/>
  <c r="J5" i="74"/>
  <c r="K4" i="74"/>
  <c r="J4" i="74"/>
  <c r="K8" i="47"/>
  <c r="J8" i="47"/>
  <c r="K7" i="47"/>
  <c r="J7" i="47"/>
  <c r="K6" i="47"/>
  <c r="J6" i="47"/>
  <c r="K5" i="47"/>
  <c r="J5" i="47"/>
  <c r="K4" i="47"/>
  <c r="J4" i="47"/>
  <c r="H4" i="73"/>
  <c r="H4" i="74"/>
  <c r="H4" i="47"/>
  <c r="H8" i="73"/>
  <c r="H7" i="73"/>
  <c r="H6" i="73"/>
  <c r="H5" i="73"/>
  <c r="H8" i="74"/>
  <c r="H7" i="74"/>
  <c r="H6" i="74"/>
  <c r="H5" i="74"/>
  <c r="H8" i="47"/>
  <c r="H7" i="47"/>
  <c r="H6" i="47"/>
  <c r="H5" i="47"/>
  <c r="J56" i="49"/>
  <c r="J55" i="49"/>
  <c r="J54" i="49"/>
  <c r="J53" i="49"/>
  <c r="J52" i="49"/>
  <c r="J50" i="49"/>
  <c r="J49" i="49"/>
  <c r="J48" i="49"/>
  <c r="J47" i="49"/>
  <c r="J46" i="49"/>
  <c r="J44" i="49"/>
  <c r="J43" i="49"/>
  <c r="J42" i="49"/>
  <c r="J41" i="49"/>
  <c r="J40" i="49"/>
  <c r="J38" i="49"/>
  <c r="J37" i="49"/>
  <c r="J36" i="49"/>
  <c r="J35" i="49"/>
  <c r="J34" i="49"/>
  <c r="J32" i="49"/>
  <c r="J31" i="49"/>
  <c r="J30" i="49"/>
  <c r="J29" i="49"/>
  <c r="J28" i="49"/>
  <c r="J26" i="49"/>
  <c r="J25" i="49"/>
  <c r="J24" i="49"/>
  <c r="J23" i="49"/>
  <c r="J22" i="49"/>
  <c r="J20" i="49"/>
  <c r="J19" i="49"/>
  <c r="J18" i="49"/>
  <c r="J17" i="49"/>
  <c r="J16" i="49"/>
  <c r="J14" i="49"/>
  <c r="J13" i="49"/>
  <c r="J12" i="49"/>
  <c r="J11" i="49"/>
  <c r="J10" i="49"/>
  <c r="J56" i="72"/>
  <c r="H8" i="65" s="1"/>
  <c r="J55" i="72"/>
  <c r="H7" i="65" s="1"/>
  <c r="J54" i="72"/>
  <c r="H6" i="65" s="1"/>
  <c r="J53" i="72"/>
  <c r="H5" i="65" s="1"/>
  <c r="J52" i="72"/>
  <c r="H4" i="65" s="1"/>
  <c r="J50" i="72"/>
  <c r="J49" i="72"/>
  <c r="J48" i="72"/>
  <c r="J47" i="72"/>
  <c r="J46" i="72"/>
  <c r="J44" i="72"/>
  <c r="J43" i="72"/>
  <c r="J42" i="72"/>
  <c r="J41" i="72"/>
  <c r="J40" i="72"/>
  <c r="J38" i="72"/>
  <c r="J37" i="72"/>
  <c r="J36" i="72"/>
  <c r="J35" i="72"/>
  <c r="J34" i="72"/>
  <c r="J32" i="72"/>
  <c r="J31" i="72"/>
  <c r="J30" i="72"/>
  <c r="J29" i="72"/>
  <c r="J28" i="72"/>
  <c r="J26" i="72"/>
  <c r="J25" i="72"/>
  <c r="J24" i="72"/>
  <c r="J23" i="72"/>
  <c r="J22" i="72"/>
  <c r="J20" i="72"/>
  <c r="J19" i="72"/>
  <c r="J18" i="72"/>
  <c r="J17" i="72"/>
  <c r="J16" i="72"/>
  <c r="J14" i="72"/>
  <c r="J13" i="72"/>
  <c r="J12" i="72"/>
  <c r="J11" i="72"/>
  <c r="J10" i="72"/>
  <c r="J56" i="71"/>
  <c r="J55" i="71"/>
  <c r="J54" i="71"/>
  <c r="J53" i="71"/>
  <c r="J52" i="71"/>
  <c r="J50" i="71"/>
  <c r="J49" i="71"/>
  <c r="J48" i="71"/>
  <c r="J47" i="71"/>
  <c r="J46" i="71"/>
  <c r="J44" i="71"/>
  <c r="J43" i="71"/>
  <c r="J42" i="71"/>
  <c r="J41" i="71"/>
  <c r="J40" i="71"/>
  <c r="J38" i="71"/>
  <c r="J37" i="71"/>
  <c r="J36" i="71"/>
  <c r="J35" i="71"/>
  <c r="J34" i="71"/>
  <c r="J32" i="71"/>
  <c r="J31" i="71"/>
  <c r="J30" i="71"/>
  <c r="J29" i="71"/>
  <c r="J28" i="71"/>
  <c r="J26" i="71"/>
  <c r="J25" i="71"/>
  <c r="J24" i="71"/>
  <c r="J23" i="71"/>
  <c r="J22" i="71"/>
  <c r="J20" i="71"/>
  <c r="J19" i="71"/>
  <c r="J18" i="71"/>
  <c r="J17" i="71"/>
  <c r="J16" i="71"/>
  <c r="J14" i="71"/>
  <c r="J13" i="71"/>
  <c r="J12" i="71"/>
  <c r="J11" i="71"/>
  <c r="J10" i="71"/>
  <c r="K5" i="49"/>
  <c r="K6" i="49"/>
  <c r="K7" i="49"/>
  <c r="K8" i="49"/>
  <c r="K9" i="49"/>
  <c r="K5" i="72"/>
  <c r="K6" i="72"/>
  <c r="K7" i="72"/>
  <c r="K8" i="72"/>
  <c r="K9" i="72"/>
  <c r="K5" i="71"/>
  <c r="K6" i="71"/>
  <c r="K7" i="71"/>
  <c r="K8" i="71"/>
  <c r="K9" i="71"/>
  <c r="K4" i="49"/>
  <c r="K4" i="72"/>
  <c r="K4" i="71"/>
  <c r="J8" i="71"/>
  <c r="J7" i="71"/>
  <c r="J6" i="71"/>
  <c r="J5" i="71"/>
  <c r="J4" i="71"/>
  <c r="J8" i="72"/>
  <c r="J7" i="72"/>
  <c r="J6" i="72"/>
  <c r="J5" i="72"/>
  <c r="J4" i="72"/>
  <c r="J8" i="49"/>
  <c r="J7" i="49"/>
  <c r="J6" i="49"/>
  <c r="J5" i="49"/>
  <c r="J4" i="49"/>
  <c r="H56" i="71"/>
  <c r="H55" i="71"/>
  <c r="H54" i="71"/>
  <c r="H53" i="71"/>
  <c r="H52" i="71"/>
  <c r="H50" i="71"/>
  <c r="H49" i="71"/>
  <c r="H48" i="71"/>
  <c r="H47" i="71"/>
  <c r="H46" i="71"/>
  <c r="H44" i="71"/>
  <c r="H43" i="71"/>
  <c r="H42" i="71"/>
  <c r="H41" i="71"/>
  <c r="H40" i="71"/>
  <c r="H38" i="71"/>
  <c r="H37" i="71"/>
  <c r="H36" i="71"/>
  <c r="H35" i="71"/>
  <c r="H34" i="71"/>
  <c r="H32" i="71"/>
  <c r="H31" i="71"/>
  <c r="H30" i="71"/>
  <c r="H29" i="71"/>
  <c r="H28" i="71"/>
  <c r="H26" i="71"/>
  <c r="H25" i="71"/>
  <c r="H24" i="71"/>
  <c r="H23" i="71"/>
  <c r="H22" i="71"/>
  <c r="H20" i="71"/>
  <c r="H19" i="71"/>
  <c r="H18" i="71"/>
  <c r="H17" i="71"/>
  <c r="H16" i="71"/>
  <c r="H14" i="71"/>
  <c r="H13" i="71"/>
  <c r="H12" i="71"/>
  <c r="H11" i="71"/>
  <c r="H10" i="71"/>
  <c r="H56" i="72"/>
  <c r="F8" i="65" s="1"/>
  <c r="H55" i="72"/>
  <c r="F7" i="65" s="1"/>
  <c r="H54" i="72"/>
  <c r="F6" i="65" s="1"/>
  <c r="H53" i="72"/>
  <c r="F5" i="65" s="1"/>
  <c r="H52" i="72"/>
  <c r="F4" i="65" s="1"/>
  <c r="H50" i="72"/>
  <c r="H49" i="72"/>
  <c r="H48" i="72"/>
  <c r="H47" i="72"/>
  <c r="H46" i="72"/>
  <c r="H44" i="72"/>
  <c r="H43" i="72"/>
  <c r="H42" i="72"/>
  <c r="H41" i="72"/>
  <c r="H40" i="72"/>
  <c r="H38" i="72"/>
  <c r="H37" i="72"/>
  <c r="H36" i="72"/>
  <c r="H35" i="72"/>
  <c r="H34" i="72"/>
  <c r="H32" i="72"/>
  <c r="H31" i="72"/>
  <c r="H30" i="72"/>
  <c r="H29" i="72"/>
  <c r="H28" i="72"/>
  <c r="H26" i="72"/>
  <c r="H25" i="72"/>
  <c r="H24" i="72"/>
  <c r="H23" i="72"/>
  <c r="H22" i="72"/>
  <c r="H20" i="72"/>
  <c r="H19" i="72"/>
  <c r="H18" i="72"/>
  <c r="H17" i="72"/>
  <c r="H16" i="72"/>
  <c r="H14" i="72"/>
  <c r="H13" i="72"/>
  <c r="H12" i="72"/>
  <c r="H11" i="72"/>
  <c r="H10" i="72"/>
  <c r="H56" i="49"/>
  <c r="H55" i="49"/>
  <c r="H54" i="49"/>
  <c r="H53" i="49"/>
  <c r="H52" i="49"/>
  <c r="H50" i="49"/>
  <c r="H49" i="49"/>
  <c r="H48" i="49"/>
  <c r="H47" i="49"/>
  <c r="H46" i="49"/>
  <c r="H44" i="49"/>
  <c r="H43" i="49"/>
  <c r="H42" i="49"/>
  <c r="H41" i="49"/>
  <c r="H40" i="49"/>
  <c r="H38" i="49"/>
  <c r="H37" i="49"/>
  <c r="H36" i="49"/>
  <c r="H35" i="49"/>
  <c r="H34" i="49"/>
  <c r="H32" i="49"/>
  <c r="H31" i="49"/>
  <c r="H30" i="49"/>
  <c r="H29" i="49"/>
  <c r="H28" i="49"/>
  <c r="H26" i="49"/>
  <c r="H25" i="49"/>
  <c r="H24" i="49"/>
  <c r="H23" i="49"/>
  <c r="H22" i="49"/>
  <c r="H20" i="49"/>
  <c r="H19" i="49"/>
  <c r="H18" i="49"/>
  <c r="H17" i="49"/>
  <c r="H16" i="49"/>
  <c r="H14" i="49"/>
  <c r="H13" i="49"/>
  <c r="H12" i="49"/>
  <c r="H11" i="49"/>
  <c r="H10" i="49"/>
  <c r="H8" i="49"/>
  <c r="H7" i="49"/>
  <c r="H6" i="49"/>
  <c r="H5" i="49"/>
  <c r="H4" i="49"/>
  <c r="H8" i="71"/>
  <c r="H7" i="71"/>
  <c r="H6" i="71"/>
  <c r="H5" i="71"/>
  <c r="H4" i="71"/>
  <c r="H8" i="72"/>
  <c r="H7" i="72"/>
  <c r="H6" i="72"/>
  <c r="H5" i="72"/>
  <c r="H4" i="72"/>
  <c r="BN80" i="25" l="1"/>
  <c r="BM80" i="25"/>
  <c r="BN79" i="25"/>
  <c r="BM79" i="25"/>
  <c r="BN78" i="25"/>
  <c r="BM78" i="25"/>
  <c r="BN77" i="25"/>
  <c r="BM77" i="25"/>
  <c r="BN76" i="25"/>
  <c r="BM76" i="25"/>
  <c r="BN75" i="25"/>
  <c r="BM75" i="25"/>
  <c r="BN74" i="25"/>
  <c r="BM74" i="25"/>
  <c r="BN73" i="25"/>
  <c r="BM73" i="25"/>
  <c r="BN72" i="25"/>
  <c r="BM72" i="25"/>
  <c r="BN71" i="25"/>
  <c r="BM71" i="25"/>
  <c r="BN70" i="25"/>
  <c r="BM70" i="25"/>
  <c r="BN69" i="25"/>
  <c r="BM69" i="25"/>
  <c r="BN68" i="25"/>
  <c r="BM68" i="25"/>
  <c r="BN67" i="25"/>
  <c r="BM67" i="25"/>
  <c r="BN66" i="25"/>
  <c r="BM66" i="25"/>
  <c r="BN65" i="25"/>
  <c r="BM65" i="25"/>
  <c r="BN64" i="25"/>
  <c r="BM64" i="25"/>
  <c r="BN63" i="25"/>
  <c r="BM63" i="25"/>
  <c r="BN62" i="25"/>
  <c r="BM62" i="25"/>
  <c r="BN61" i="25"/>
  <c r="BM61" i="25"/>
  <c r="BN60" i="25"/>
  <c r="BM60" i="25"/>
  <c r="BN59" i="25"/>
  <c r="BM59" i="25"/>
  <c r="BN58" i="25"/>
  <c r="BM58" i="25"/>
  <c r="BN57" i="25"/>
  <c r="BM57" i="25"/>
  <c r="BN56" i="25"/>
  <c r="BM56" i="25"/>
  <c r="BN55" i="25"/>
  <c r="BM55" i="25"/>
  <c r="BN54" i="25"/>
  <c r="BM54" i="25"/>
  <c r="BN53" i="25"/>
  <c r="BM53" i="25"/>
  <c r="BN52" i="25"/>
  <c r="BM52" i="25"/>
  <c r="BN51" i="25"/>
  <c r="BM51" i="25"/>
  <c r="BN50" i="25"/>
  <c r="BM50" i="25"/>
  <c r="BN49" i="25"/>
  <c r="BM49" i="25"/>
  <c r="BN48" i="25"/>
  <c r="BM48" i="25"/>
  <c r="BN47" i="25"/>
  <c r="BM47" i="25"/>
  <c r="BN46" i="25"/>
  <c r="BM46" i="25"/>
  <c r="BN45" i="25"/>
  <c r="BM45" i="25"/>
  <c r="BN44" i="25"/>
  <c r="BM44" i="25"/>
  <c r="BN43" i="25"/>
  <c r="BM43" i="25"/>
  <c r="BN42" i="25"/>
  <c r="BM42" i="25"/>
  <c r="BN41" i="25"/>
  <c r="BM41" i="25"/>
  <c r="BN40" i="25"/>
  <c r="BM40" i="25"/>
  <c r="BN39" i="25"/>
  <c r="BM39" i="25"/>
  <c r="BN38" i="25"/>
  <c r="BM38" i="25"/>
  <c r="BN37" i="25"/>
  <c r="BM37" i="25"/>
  <c r="BN36" i="25"/>
  <c r="BM36" i="25"/>
  <c r="BN35" i="25"/>
  <c r="BM35" i="25"/>
  <c r="BN34" i="25"/>
  <c r="BM34" i="25"/>
  <c r="BN33" i="25"/>
  <c r="BM33" i="25"/>
  <c r="BN32" i="25"/>
  <c r="BM32" i="25"/>
  <c r="BN31" i="25"/>
  <c r="BM31" i="25"/>
  <c r="BN30" i="25"/>
  <c r="BM30" i="25"/>
  <c r="BN29" i="25"/>
  <c r="BM29" i="25"/>
  <c r="BN28" i="25"/>
  <c r="BM28" i="25"/>
  <c r="BN27" i="25"/>
  <c r="BM27" i="25"/>
  <c r="BN26" i="25"/>
  <c r="BM26" i="25"/>
  <c r="BN25" i="25"/>
  <c r="BM25" i="25"/>
  <c r="BN24" i="25"/>
  <c r="BM24" i="25"/>
  <c r="BN23" i="25"/>
  <c r="BM23" i="25"/>
  <c r="BN22" i="25"/>
  <c r="BM22" i="25"/>
  <c r="BN21" i="25"/>
  <c r="BM21" i="25"/>
  <c r="BN20" i="25"/>
  <c r="BM20" i="25"/>
  <c r="BN19" i="25"/>
  <c r="BM19" i="25"/>
  <c r="BN18" i="25"/>
  <c r="BM18" i="25"/>
  <c r="BN17" i="25"/>
  <c r="BM17" i="25"/>
  <c r="BN16" i="25"/>
  <c r="BM16" i="25"/>
  <c r="BN15" i="25"/>
  <c r="BM15" i="25"/>
  <c r="BN14" i="25"/>
  <c r="BM14" i="25"/>
  <c r="BN13" i="25"/>
  <c r="BM13" i="25"/>
  <c r="BN12" i="25"/>
  <c r="BM12" i="25"/>
  <c r="BN11" i="25"/>
  <c r="BM11" i="25"/>
  <c r="BN10" i="25"/>
  <c r="BM10" i="25"/>
  <c r="BN9" i="25"/>
  <c r="BM9" i="25"/>
  <c r="BN8" i="25"/>
  <c r="BM8" i="25"/>
  <c r="BN7" i="25"/>
  <c r="BM7" i="25"/>
  <c r="BE80" i="25"/>
  <c r="BD80" i="25"/>
  <c r="BE79" i="25"/>
  <c r="BD79" i="25"/>
  <c r="BE78" i="25"/>
  <c r="BD78" i="25"/>
  <c r="BE77" i="25"/>
  <c r="BD77" i="25"/>
  <c r="BE76" i="25"/>
  <c r="BD76" i="25"/>
  <c r="BE75" i="25"/>
  <c r="BD75" i="25"/>
  <c r="BE74" i="25"/>
  <c r="BD74" i="25"/>
  <c r="BE73" i="25"/>
  <c r="BD73" i="25"/>
  <c r="BE72" i="25"/>
  <c r="BD72" i="25"/>
  <c r="BE71" i="25"/>
  <c r="BD71" i="25"/>
  <c r="BE70" i="25"/>
  <c r="BD70" i="25"/>
  <c r="BE69" i="25"/>
  <c r="BD69" i="25"/>
  <c r="BE68" i="25"/>
  <c r="BD68" i="25"/>
  <c r="BE67" i="25"/>
  <c r="BD67" i="25"/>
  <c r="BE66" i="25"/>
  <c r="BD66" i="25"/>
  <c r="BE65" i="25"/>
  <c r="BD65" i="25"/>
  <c r="BE64" i="25"/>
  <c r="BD64" i="25"/>
  <c r="BE63" i="25"/>
  <c r="BD63" i="25"/>
  <c r="BE62" i="25"/>
  <c r="BD62" i="25"/>
  <c r="BE61" i="25"/>
  <c r="BD61" i="25"/>
  <c r="BE60" i="25"/>
  <c r="BD60" i="25"/>
  <c r="BE59" i="25"/>
  <c r="BD59" i="25"/>
  <c r="BE58" i="25"/>
  <c r="BD58" i="25"/>
  <c r="BE57" i="25"/>
  <c r="BD57" i="25"/>
  <c r="BE56" i="25"/>
  <c r="BD56" i="25"/>
  <c r="BE55" i="25"/>
  <c r="BD55" i="25"/>
  <c r="BE54" i="25"/>
  <c r="BD54" i="25"/>
  <c r="BE53" i="25"/>
  <c r="BD53" i="25"/>
  <c r="BE52" i="25"/>
  <c r="BD52" i="25"/>
  <c r="BE51" i="25"/>
  <c r="BD51" i="25"/>
  <c r="BE50" i="25"/>
  <c r="BD50" i="25"/>
  <c r="BE49" i="25"/>
  <c r="BD49" i="25"/>
  <c r="BE48" i="25"/>
  <c r="BD48" i="25"/>
  <c r="BE47" i="25"/>
  <c r="BD47" i="25"/>
  <c r="BE46" i="25"/>
  <c r="BD46" i="25"/>
  <c r="BE45" i="25"/>
  <c r="BD45" i="25"/>
  <c r="BE44" i="25"/>
  <c r="BD44" i="25"/>
  <c r="BE43" i="25"/>
  <c r="BD43" i="25"/>
  <c r="BE42" i="25"/>
  <c r="BD42" i="25"/>
  <c r="BE41" i="25"/>
  <c r="BD41" i="25"/>
  <c r="BE40" i="25"/>
  <c r="BD40" i="25"/>
  <c r="BE39" i="25"/>
  <c r="BD39" i="25"/>
  <c r="BE38" i="25"/>
  <c r="BD38" i="25"/>
  <c r="BE37" i="25"/>
  <c r="BD37" i="25"/>
  <c r="BE36" i="25"/>
  <c r="BD36" i="25"/>
  <c r="BE35" i="25"/>
  <c r="BD35" i="25"/>
  <c r="BE34" i="25"/>
  <c r="BD34" i="25"/>
  <c r="BE33" i="25"/>
  <c r="BD33" i="25"/>
  <c r="BE32" i="25"/>
  <c r="BD32" i="25"/>
  <c r="BE31" i="25"/>
  <c r="BD31" i="25"/>
  <c r="BE30" i="25"/>
  <c r="BD30" i="25"/>
  <c r="BE29" i="25"/>
  <c r="BD29" i="25"/>
  <c r="BE28" i="25"/>
  <c r="BD28" i="25"/>
  <c r="BE27" i="25"/>
  <c r="BD27" i="25"/>
  <c r="BE26" i="25"/>
  <c r="BD26" i="25"/>
  <c r="BE25" i="25"/>
  <c r="BD25" i="25"/>
  <c r="BE24" i="25"/>
  <c r="BD24" i="25"/>
  <c r="BE23" i="25"/>
  <c r="BD23" i="25"/>
  <c r="BE22" i="25"/>
  <c r="BD22" i="25"/>
  <c r="BE21" i="25"/>
  <c r="BD21" i="25"/>
  <c r="BE20" i="25"/>
  <c r="BD20" i="25"/>
  <c r="BE19" i="25"/>
  <c r="BD19" i="25"/>
  <c r="BE18" i="25"/>
  <c r="BD18" i="25"/>
  <c r="BE17" i="25"/>
  <c r="BD17" i="25"/>
  <c r="BE16" i="25"/>
  <c r="BD16" i="25"/>
  <c r="BE15" i="25"/>
  <c r="BD15" i="25"/>
  <c r="BE14" i="25"/>
  <c r="BD14" i="25"/>
  <c r="BE13" i="25"/>
  <c r="BD13" i="25"/>
  <c r="BE12" i="25"/>
  <c r="BD12" i="25"/>
  <c r="BE11" i="25"/>
  <c r="BD11" i="25"/>
  <c r="BE10" i="25"/>
  <c r="BD10" i="25"/>
  <c r="BE9" i="25"/>
  <c r="BD9" i="25"/>
  <c r="BE8" i="25"/>
  <c r="BD8" i="25"/>
  <c r="BE7" i="25"/>
  <c r="BD7" i="25"/>
  <c r="AV80" i="25"/>
  <c r="AU80" i="25"/>
  <c r="AV79" i="25"/>
  <c r="AU79" i="25"/>
  <c r="AV78" i="25"/>
  <c r="AU78" i="25"/>
  <c r="AV77" i="25"/>
  <c r="AU77" i="25"/>
  <c r="AV76" i="25"/>
  <c r="AU76" i="25"/>
  <c r="AV75" i="25"/>
  <c r="AU75" i="25"/>
  <c r="AV74" i="25"/>
  <c r="AU74" i="25"/>
  <c r="AV73" i="25"/>
  <c r="AU73" i="25"/>
  <c r="AV72" i="25"/>
  <c r="AU72" i="25"/>
  <c r="AV71" i="25"/>
  <c r="AU71" i="25"/>
  <c r="AV70" i="25"/>
  <c r="AU70" i="25"/>
  <c r="AV69" i="25"/>
  <c r="AU69" i="25"/>
  <c r="AV68" i="25"/>
  <c r="AU68" i="25"/>
  <c r="AV67" i="25"/>
  <c r="AU67" i="25"/>
  <c r="AV66" i="25"/>
  <c r="AU66" i="25"/>
  <c r="AV65" i="25"/>
  <c r="AU65" i="25"/>
  <c r="AV64" i="25"/>
  <c r="AU64" i="25"/>
  <c r="AV63" i="25"/>
  <c r="AU63" i="25"/>
  <c r="AV62" i="25"/>
  <c r="AU62" i="25"/>
  <c r="AV61" i="25"/>
  <c r="AU61" i="25"/>
  <c r="AV60" i="25"/>
  <c r="AU60" i="25"/>
  <c r="AV59" i="25"/>
  <c r="AU59" i="25"/>
  <c r="AV58" i="25"/>
  <c r="AU58" i="25"/>
  <c r="AV57" i="25"/>
  <c r="AU57" i="25"/>
  <c r="AV56" i="25"/>
  <c r="AU56" i="25"/>
  <c r="AV55" i="25"/>
  <c r="AU55" i="25"/>
  <c r="AV54" i="25"/>
  <c r="AU54" i="25"/>
  <c r="AV53" i="25"/>
  <c r="AU53" i="25"/>
  <c r="AV52" i="25"/>
  <c r="AU52" i="25"/>
  <c r="AV51" i="25"/>
  <c r="AU51" i="25"/>
  <c r="AV50" i="25"/>
  <c r="AU50" i="25"/>
  <c r="AV49" i="25"/>
  <c r="AU49" i="25"/>
  <c r="AV48" i="25"/>
  <c r="AU48" i="25"/>
  <c r="AV47" i="25"/>
  <c r="AU47" i="25"/>
  <c r="AV46" i="25"/>
  <c r="AU46" i="25"/>
  <c r="AV45" i="25"/>
  <c r="AU45" i="25"/>
  <c r="AV44" i="25"/>
  <c r="AU44" i="25"/>
  <c r="AV43" i="25"/>
  <c r="AU43" i="25"/>
  <c r="AV42" i="25"/>
  <c r="AU42" i="25"/>
  <c r="AV41" i="25"/>
  <c r="AU41" i="25"/>
  <c r="AV40" i="25"/>
  <c r="AU40" i="25"/>
  <c r="AV39" i="25"/>
  <c r="AU39" i="25"/>
  <c r="AV38" i="25"/>
  <c r="AU38" i="25"/>
  <c r="AV37" i="25"/>
  <c r="AU37" i="25"/>
  <c r="AV36" i="25"/>
  <c r="AU36" i="25"/>
  <c r="AV35" i="25"/>
  <c r="AU35" i="25"/>
  <c r="AV34" i="25"/>
  <c r="AU34" i="25"/>
  <c r="AV33" i="25"/>
  <c r="AU33" i="25"/>
  <c r="AV32" i="25"/>
  <c r="AU32" i="25"/>
  <c r="AV31" i="25"/>
  <c r="AU31" i="25"/>
  <c r="AV30" i="25"/>
  <c r="AU30" i="25"/>
  <c r="AV29" i="25"/>
  <c r="AU29" i="25"/>
  <c r="AV28" i="25"/>
  <c r="AU28" i="25"/>
  <c r="AV27" i="25"/>
  <c r="AU27" i="25"/>
  <c r="AV26" i="25"/>
  <c r="AU26" i="25"/>
  <c r="AV25" i="25"/>
  <c r="AU25" i="25"/>
  <c r="AV24" i="25"/>
  <c r="AU24" i="25"/>
  <c r="AV23" i="25"/>
  <c r="AU23" i="25"/>
  <c r="AV22" i="25"/>
  <c r="AU22" i="25"/>
  <c r="AV21" i="25"/>
  <c r="AU21" i="25"/>
  <c r="AV20" i="25"/>
  <c r="AU20" i="25"/>
  <c r="AV19" i="25"/>
  <c r="AU19" i="25"/>
  <c r="AV18" i="25"/>
  <c r="AU18" i="25"/>
  <c r="AV17" i="25"/>
  <c r="AU17" i="25"/>
  <c r="AV16" i="25"/>
  <c r="AU16" i="25"/>
  <c r="AV15" i="25"/>
  <c r="AU15" i="25"/>
  <c r="AV14" i="25"/>
  <c r="AU14" i="25"/>
  <c r="AV13" i="25"/>
  <c r="AU13" i="25"/>
  <c r="AV12" i="25"/>
  <c r="AU12" i="25"/>
  <c r="AV11" i="25"/>
  <c r="AU11" i="25"/>
  <c r="AV10" i="25"/>
  <c r="AU10" i="25"/>
  <c r="AV9" i="25"/>
  <c r="AU9" i="25"/>
  <c r="AV8" i="25"/>
  <c r="AU8" i="25"/>
  <c r="AV7" i="25"/>
  <c r="AU7" i="25"/>
  <c r="AM80" i="25"/>
  <c r="AL80" i="25"/>
  <c r="AM79" i="25"/>
  <c r="AL79" i="25"/>
  <c r="AM78" i="25"/>
  <c r="AL78" i="25"/>
  <c r="AM77" i="25"/>
  <c r="AL77" i="25"/>
  <c r="AM76" i="25"/>
  <c r="AL76" i="25"/>
  <c r="AM75" i="25"/>
  <c r="AL75" i="25"/>
  <c r="AM74" i="25"/>
  <c r="AL74" i="25"/>
  <c r="AM73" i="25"/>
  <c r="AL73" i="25"/>
  <c r="AM72" i="25"/>
  <c r="AL72" i="25"/>
  <c r="AM71" i="25"/>
  <c r="AL71" i="25"/>
  <c r="AM70" i="25"/>
  <c r="AL70" i="25"/>
  <c r="AM69" i="25"/>
  <c r="AL69" i="25"/>
  <c r="AM68" i="25"/>
  <c r="AL68" i="25"/>
  <c r="AM67" i="25"/>
  <c r="AL67" i="25"/>
  <c r="AM66" i="25"/>
  <c r="AL66" i="25"/>
  <c r="AM65" i="25"/>
  <c r="AL65" i="25"/>
  <c r="AM64" i="25"/>
  <c r="AL64" i="25"/>
  <c r="AM63" i="25"/>
  <c r="AL63" i="25"/>
  <c r="AM62" i="25"/>
  <c r="AL62" i="25"/>
  <c r="AM61" i="25"/>
  <c r="AL61" i="25"/>
  <c r="AM60" i="25"/>
  <c r="AL60" i="25"/>
  <c r="AM59" i="25"/>
  <c r="AL59" i="25"/>
  <c r="AM58" i="25"/>
  <c r="AL58" i="25"/>
  <c r="AM57" i="25"/>
  <c r="AL57" i="25"/>
  <c r="AM56" i="25"/>
  <c r="AL56" i="25"/>
  <c r="AM55" i="25"/>
  <c r="AL55" i="25"/>
  <c r="AM54" i="25"/>
  <c r="AL54" i="25"/>
  <c r="AM53" i="25"/>
  <c r="AL53" i="25"/>
  <c r="AM52" i="25"/>
  <c r="AL52" i="25"/>
  <c r="AM51" i="25"/>
  <c r="AL51" i="25"/>
  <c r="AM50" i="25"/>
  <c r="AL50" i="25"/>
  <c r="AM49" i="25"/>
  <c r="AL49" i="25"/>
  <c r="AM48" i="25"/>
  <c r="AL48" i="25"/>
  <c r="AM47" i="25"/>
  <c r="AL47" i="25"/>
  <c r="AM46" i="25"/>
  <c r="AL46" i="25"/>
  <c r="AM45" i="25"/>
  <c r="AL45" i="25"/>
  <c r="AM44" i="25"/>
  <c r="AL44" i="25"/>
  <c r="AM43" i="25"/>
  <c r="AL43" i="25"/>
  <c r="AM42" i="25"/>
  <c r="AL42" i="25"/>
  <c r="AM41" i="25"/>
  <c r="AL41" i="25"/>
  <c r="AM40" i="25"/>
  <c r="AL40" i="25"/>
  <c r="AM39" i="25"/>
  <c r="AL39" i="25"/>
  <c r="AM38" i="25"/>
  <c r="AL38" i="25"/>
  <c r="AM37" i="25"/>
  <c r="AL37" i="25"/>
  <c r="AM36" i="25"/>
  <c r="AL36" i="25"/>
  <c r="AM35" i="25"/>
  <c r="AL35" i="25"/>
  <c r="AM34" i="25"/>
  <c r="AL34" i="25"/>
  <c r="AM33" i="25"/>
  <c r="AL33" i="25"/>
  <c r="AM32" i="25"/>
  <c r="AL32" i="25"/>
  <c r="AM31" i="25"/>
  <c r="AL31" i="25"/>
  <c r="AM30" i="25"/>
  <c r="AL30" i="25"/>
  <c r="AM29" i="25"/>
  <c r="AL29" i="25"/>
  <c r="AM28" i="25"/>
  <c r="AL28" i="25"/>
  <c r="AM27" i="25"/>
  <c r="AL27" i="25"/>
  <c r="AM26" i="25"/>
  <c r="AL26" i="25"/>
  <c r="AM25" i="25"/>
  <c r="AL25" i="25"/>
  <c r="AM24" i="25"/>
  <c r="AL24" i="25"/>
  <c r="AM23" i="25"/>
  <c r="AL23" i="25"/>
  <c r="AM22" i="25"/>
  <c r="AL22" i="25"/>
  <c r="AM21" i="25"/>
  <c r="AL21" i="25"/>
  <c r="AM20" i="25"/>
  <c r="AL20" i="25"/>
  <c r="AM19" i="25"/>
  <c r="AL19" i="25"/>
  <c r="AM18" i="25"/>
  <c r="AL18" i="25"/>
  <c r="AM17" i="25"/>
  <c r="AL17" i="25"/>
  <c r="AM16" i="25"/>
  <c r="AL16" i="25"/>
  <c r="AM15" i="25"/>
  <c r="AL15" i="25"/>
  <c r="AM14" i="25"/>
  <c r="AL14" i="25"/>
  <c r="AM13" i="25"/>
  <c r="AL13" i="25"/>
  <c r="AM12" i="25"/>
  <c r="AL12" i="25"/>
  <c r="AM11" i="25"/>
  <c r="AL11" i="25"/>
  <c r="AM10" i="25"/>
  <c r="AL10" i="25"/>
  <c r="AM9" i="25"/>
  <c r="AL9" i="25"/>
  <c r="AM8" i="25"/>
  <c r="AL8" i="25"/>
  <c r="AM7" i="25"/>
  <c r="AL7" i="25"/>
  <c r="AD80" i="25"/>
  <c r="AC80" i="25"/>
  <c r="AD79" i="25"/>
  <c r="AC79" i="25"/>
  <c r="AD78" i="25"/>
  <c r="AC78" i="25"/>
  <c r="AD77" i="25"/>
  <c r="AC77" i="25"/>
  <c r="AD76" i="25"/>
  <c r="AC76" i="25"/>
  <c r="AD75" i="25"/>
  <c r="AC75" i="25"/>
  <c r="AD74" i="25"/>
  <c r="AC74" i="25"/>
  <c r="AD73" i="25"/>
  <c r="AC73" i="25"/>
  <c r="AD72" i="25"/>
  <c r="AC72" i="25"/>
  <c r="AD71" i="25"/>
  <c r="AC71" i="25"/>
  <c r="AD70" i="25"/>
  <c r="AC70" i="25"/>
  <c r="AD69" i="25"/>
  <c r="AC69" i="25"/>
  <c r="AD68" i="25"/>
  <c r="AC68" i="25"/>
  <c r="AD67" i="25"/>
  <c r="AC67" i="25"/>
  <c r="AD66" i="25"/>
  <c r="AC66" i="25"/>
  <c r="AD65" i="25"/>
  <c r="AC65" i="25"/>
  <c r="AD64" i="25"/>
  <c r="AC64" i="25"/>
  <c r="AD63" i="25"/>
  <c r="AC63" i="25"/>
  <c r="AD62" i="25"/>
  <c r="AC62" i="25"/>
  <c r="AD61" i="25"/>
  <c r="AC61" i="25"/>
  <c r="AD60" i="25"/>
  <c r="AC60" i="25"/>
  <c r="AD59" i="25"/>
  <c r="AC59" i="25"/>
  <c r="AD58" i="25"/>
  <c r="AC58" i="25"/>
  <c r="AD57" i="25"/>
  <c r="AC57" i="25"/>
  <c r="AD56" i="25"/>
  <c r="AC56" i="25"/>
  <c r="AD55" i="25"/>
  <c r="AC55" i="25"/>
  <c r="AD54" i="25"/>
  <c r="AC54" i="25"/>
  <c r="AD53" i="25"/>
  <c r="AC53" i="25"/>
  <c r="AD52" i="25"/>
  <c r="AC52" i="25"/>
  <c r="AD51" i="25"/>
  <c r="AC51" i="25"/>
  <c r="AD50" i="25"/>
  <c r="AC50" i="25"/>
  <c r="AD49" i="25"/>
  <c r="AC49" i="25"/>
  <c r="AD48" i="25"/>
  <c r="AC48" i="25"/>
  <c r="AD47" i="25"/>
  <c r="AC47" i="25"/>
  <c r="AD46" i="25"/>
  <c r="AC46" i="25"/>
  <c r="AD45" i="25"/>
  <c r="AC45" i="25"/>
  <c r="AD44" i="25"/>
  <c r="AC44" i="25"/>
  <c r="AD43" i="25"/>
  <c r="AC43" i="25"/>
  <c r="AD42" i="25"/>
  <c r="AC42" i="25"/>
  <c r="AD41" i="25"/>
  <c r="AC41" i="25"/>
  <c r="AD40" i="25"/>
  <c r="AC40" i="25"/>
  <c r="AD39" i="25"/>
  <c r="AC39" i="25"/>
  <c r="AD38" i="25"/>
  <c r="AC38" i="25"/>
  <c r="AD37" i="25"/>
  <c r="AC37" i="25"/>
  <c r="AD36" i="25"/>
  <c r="AC36" i="25"/>
  <c r="AD35" i="25"/>
  <c r="AC35" i="25"/>
  <c r="AD34" i="25"/>
  <c r="AC34" i="25"/>
  <c r="AD33" i="25"/>
  <c r="AC33" i="25"/>
  <c r="AD32" i="25"/>
  <c r="AC32" i="25"/>
  <c r="AD31" i="25"/>
  <c r="AC31" i="25"/>
  <c r="AD30" i="25"/>
  <c r="AC30" i="25"/>
  <c r="AD29" i="25"/>
  <c r="AC29" i="25"/>
  <c r="AD28" i="25"/>
  <c r="AC28" i="25"/>
  <c r="AD27" i="25"/>
  <c r="AC27" i="25"/>
  <c r="AD26" i="25"/>
  <c r="AC26" i="25"/>
  <c r="AD25" i="25"/>
  <c r="AC25" i="25"/>
  <c r="AD24" i="25"/>
  <c r="AC24" i="25"/>
  <c r="AD23" i="25"/>
  <c r="AC23" i="25"/>
  <c r="AD22" i="25"/>
  <c r="AC22" i="25"/>
  <c r="AD21" i="25"/>
  <c r="AC21" i="25"/>
  <c r="AD20" i="25"/>
  <c r="AC20" i="25"/>
  <c r="AD19" i="25"/>
  <c r="AC19" i="25"/>
  <c r="AD18" i="25"/>
  <c r="AC18" i="25"/>
  <c r="AD17" i="25"/>
  <c r="AC17" i="25"/>
  <c r="AD16" i="25"/>
  <c r="AC16" i="25"/>
  <c r="AD15" i="25"/>
  <c r="AC15" i="25"/>
  <c r="AD14" i="25"/>
  <c r="AC14" i="25"/>
  <c r="AD13" i="25"/>
  <c r="AC13" i="25"/>
  <c r="AD12" i="25"/>
  <c r="AC12" i="25"/>
  <c r="AD11" i="25"/>
  <c r="AC11" i="25"/>
  <c r="AD10" i="25"/>
  <c r="AC10" i="25"/>
  <c r="AD9" i="25"/>
  <c r="AC9" i="25"/>
  <c r="AD8" i="25"/>
  <c r="AC8" i="25"/>
  <c r="AD7" i="25"/>
  <c r="AC7" i="25"/>
  <c r="U80" i="25"/>
  <c r="T80" i="25"/>
  <c r="U79" i="25"/>
  <c r="T79" i="25"/>
  <c r="U78" i="25"/>
  <c r="T78" i="25"/>
  <c r="U77" i="25"/>
  <c r="T77" i="25"/>
  <c r="U76" i="25"/>
  <c r="T76" i="25"/>
  <c r="U75" i="25"/>
  <c r="T75" i="25"/>
  <c r="U74" i="25"/>
  <c r="T74" i="25"/>
  <c r="U73" i="25"/>
  <c r="T73" i="25"/>
  <c r="U72" i="25"/>
  <c r="T72" i="25"/>
  <c r="U71" i="25"/>
  <c r="T71" i="25"/>
  <c r="U70" i="25"/>
  <c r="T70" i="25"/>
  <c r="U69" i="25"/>
  <c r="T69" i="25"/>
  <c r="U68" i="25"/>
  <c r="T68" i="25"/>
  <c r="U67" i="25"/>
  <c r="T67" i="25"/>
  <c r="U66" i="25"/>
  <c r="T66" i="25"/>
  <c r="U65" i="25"/>
  <c r="T65" i="25"/>
  <c r="U64" i="25"/>
  <c r="T64" i="25"/>
  <c r="U63" i="25"/>
  <c r="T63" i="25"/>
  <c r="U62" i="25"/>
  <c r="T62" i="25"/>
  <c r="U61" i="25"/>
  <c r="T61" i="25"/>
  <c r="U60" i="25"/>
  <c r="T60" i="25"/>
  <c r="U59" i="25"/>
  <c r="T59" i="25"/>
  <c r="U58" i="25"/>
  <c r="T58" i="25"/>
  <c r="U57" i="25"/>
  <c r="T57" i="25"/>
  <c r="U56" i="25"/>
  <c r="T56" i="25"/>
  <c r="U55" i="25"/>
  <c r="T55" i="25"/>
  <c r="U54" i="25"/>
  <c r="T54" i="25"/>
  <c r="U53" i="25"/>
  <c r="T53" i="25"/>
  <c r="U52" i="25"/>
  <c r="T52" i="25"/>
  <c r="U51" i="25"/>
  <c r="T51" i="25"/>
  <c r="U50" i="25"/>
  <c r="T50" i="25"/>
  <c r="U49" i="25"/>
  <c r="T49" i="25"/>
  <c r="U48" i="25"/>
  <c r="T48" i="25"/>
  <c r="U47" i="25"/>
  <c r="T47" i="25"/>
  <c r="U46" i="25"/>
  <c r="T46" i="25"/>
  <c r="U45" i="25"/>
  <c r="T45" i="25"/>
  <c r="U44" i="25"/>
  <c r="T44" i="25"/>
  <c r="U43" i="25"/>
  <c r="T43" i="25"/>
  <c r="U42" i="25"/>
  <c r="T42" i="25"/>
  <c r="U41" i="25"/>
  <c r="T41" i="25"/>
  <c r="U40" i="25"/>
  <c r="T40" i="25"/>
  <c r="U39" i="25"/>
  <c r="T39" i="25"/>
  <c r="U38" i="25"/>
  <c r="T38" i="25"/>
  <c r="U37" i="25"/>
  <c r="T37" i="25"/>
  <c r="U36" i="25"/>
  <c r="T36" i="25"/>
  <c r="U35" i="25"/>
  <c r="T35" i="25"/>
  <c r="U34" i="25"/>
  <c r="T34" i="25"/>
  <c r="U33" i="25"/>
  <c r="T33" i="25"/>
  <c r="U32" i="25"/>
  <c r="T32" i="25"/>
  <c r="U31" i="25"/>
  <c r="T31" i="25"/>
  <c r="U30" i="25"/>
  <c r="T30" i="25"/>
  <c r="U29" i="25"/>
  <c r="T29" i="25"/>
  <c r="U28" i="25"/>
  <c r="T28" i="25"/>
  <c r="U27" i="25"/>
  <c r="T27" i="25"/>
  <c r="U26" i="25"/>
  <c r="T26" i="25"/>
  <c r="U25" i="25"/>
  <c r="T25" i="25"/>
  <c r="U24" i="25"/>
  <c r="T24" i="25"/>
  <c r="U23" i="25"/>
  <c r="T23" i="25"/>
  <c r="U22" i="25"/>
  <c r="T22" i="25"/>
  <c r="U21" i="25"/>
  <c r="T21" i="25"/>
  <c r="U20" i="25"/>
  <c r="T20" i="25"/>
  <c r="U19" i="25"/>
  <c r="T19" i="25"/>
  <c r="U18" i="25"/>
  <c r="T18" i="25"/>
  <c r="U17" i="25"/>
  <c r="T17" i="25"/>
  <c r="U16" i="25"/>
  <c r="T16" i="25"/>
  <c r="U15" i="25"/>
  <c r="T15" i="25"/>
  <c r="U14" i="25"/>
  <c r="T14" i="25"/>
  <c r="U13" i="25"/>
  <c r="T13" i="25"/>
  <c r="U12" i="25"/>
  <c r="T12" i="25"/>
  <c r="U11" i="25"/>
  <c r="T11" i="25"/>
  <c r="U10" i="25"/>
  <c r="T10" i="25"/>
  <c r="U9" i="25"/>
  <c r="T9" i="25"/>
  <c r="U8" i="25"/>
  <c r="T8" i="25"/>
  <c r="U7" i="25"/>
  <c r="T7" i="25"/>
  <c r="BJ80" i="25"/>
  <c r="BI80" i="25"/>
  <c r="BJ79" i="25"/>
  <c r="BI79" i="25"/>
  <c r="BJ78" i="25"/>
  <c r="BI78" i="25"/>
  <c r="BJ77" i="25"/>
  <c r="BI77" i="25"/>
  <c r="BJ76" i="25"/>
  <c r="BI76" i="25"/>
  <c r="BJ75" i="25"/>
  <c r="BI75" i="25"/>
  <c r="BJ74" i="25"/>
  <c r="BI74" i="25"/>
  <c r="BJ73" i="25"/>
  <c r="BI73" i="25"/>
  <c r="BJ72" i="25"/>
  <c r="BI72" i="25"/>
  <c r="BJ71" i="25"/>
  <c r="BI71" i="25"/>
  <c r="BJ70" i="25"/>
  <c r="BI70" i="25"/>
  <c r="BJ69" i="25"/>
  <c r="BI69" i="25"/>
  <c r="BJ68" i="25"/>
  <c r="BI68" i="25"/>
  <c r="BJ67" i="25"/>
  <c r="BI67" i="25"/>
  <c r="BJ66" i="25"/>
  <c r="BI66" i="25"/>
  <c r="BJ65" i="25"/>
  <c r="BI65" i="25"/>
  <c r="BJ64" i="25"/>
  <c r="BI64" i="25"/>
  <c r="BJ63" i="25"/>
  <c r="BI63" i="25"/>
  <c r="BJ62" i="25"/>
  <c r="BI62" i="25"/>
  <c r="BJ61" i="25"/>
  <c r="BI61" i="25"/>
  <c r="BJ60" i="25"/>
  <c r="BI60" i="25"/>
  <c r="BJ59" i="25"/>
  <c r="BI59" i="25"/>
  <c r="BJ58" i="25"/>
  <c r="BI58" i="25"/>
  <c r="BJ57" i="25"/>
  <c r="BI57" i="25"/>
  <c r="BJ56" i="25"/>
  <c r="BI56" i="25"/>
  <c r="BJ55" i="25"/>
  <c r="BI55" i="25"/>
  <c r="BJ54" i="25"/>
  <c r="BI54" i="25"/>
  <c r="BJ53" i="25"/>
  <c r="BI53" i="25"/>
  <c r="BJ52" i="25"/>
  <c r="BI52" i="25"/>
  <c r="BJ51" i="25"/>
  <c r="BI51" i="25"/>
  <c r="BJ50" i="25"/>
  <c r="BI50" i="25"/>
  <c r="BJ49" i="25"/>
  <c r="BI49" i="25"/>
  <c r="BJ48" i="25"/>
  <c r="BI48" i="25"/>
  <c r="BJ47" i="25"/>
  <c r="BI47" i="25"/>
  <c r="BJ46" i="25"/>
  <c r="BI46" i="25"/>
  <c r="BJ45" i="25"/>
  <c r="BI45" i="25"/>
  <c r="BJ44" i="25"/>
  <c r="BI44" i="25"/>
  <c r="BJ43" i="25"/>
  <c r="BI43" i="25"/>
  <c r="BJ42" i="25"/>
  <c r="BI42" i="25"/>
  <c r="BJ41" i="25"/>
  <c r="BI41" i="25"/>
  <c r="BJ40" i="25"/>
  <c r="BI40" i="25"/>
  <c r="BJ39" i="25"/>
  <c r="BI39" i="25"/>
  <c r="BJ38" i="25"/>
  <c r="BI38" i="25"/>
  <c r="BJ37" i="25"/>
  <c r="BI37" i="25"/>
  <c r="BJ36" i="25"/>
  <c r="BI36" i="25"/>
  <c r="BJ35" i="25"/>
  <c r="BI35" i="25"/>
  <c r="BJ34" i="25"/>
  <c r="BI34" i="25"/>
  <c r="BJ33" i="25"/>
  <c r="BI33" i="25"/>
  <c r="BJ32" i="25"/>
  <c r="BI32" i="25"/>
  <c r="BJ31" i="25"/>
  <c r="BI31" i="25"/>
  <c r="BJ30" i="25"/>
  <c r="BI30" i="25"/>
  <c r="BJ29" i="25"/>
  <c r="BI29" i="25"/>
  <c r="BJ28" i="25"/>
  <c r="BI28" i="25"/>
  <c r="BJ27" i="25"/>
  <c r="BI27" i="25"/>
  <c r="BJ26" i="25"/>
  <c r="BI26" i="25"/>
  <c r="BJ25" i="25"/>
  <c r="BI25" i="25"/>
  <c r="BJ24" i="25"/>
  <c r="BI24" i="25"/>
  <c r="BJ23" i="25"/>
  <c r="BI23" i="25"/>
  <c r="BJ22" i="25"/>
  <c r="BI22" i="25"/>
  <c r="BJ21" i="25"/>
  <c r="BI21" i="25"/>
  <c r="BJ20" i="25"/>
  <c r="BI20" i="25"/>
  <c r="BJ19" i="25"/>
  <c r="BI19" i="25"/>
  <c r="BJ18" i="25"/>
  <c r="BI18" i="25"/>
  <c r="BJ17" i="25"/>
  <c r="BI17" i="25"/>
  <c r="BJ16" i="25"/>
  <c r="BI16" i="25"/>
  <c r="BJ15" i="25"/>
  <c r="BI15" i="25"/>
  <c r="BJ14" i="25"/>
  <c r="BI14" i="25"/>
  <c r="BJ13" i="25"/>
  <c r="BI13" i="25"/>
  <c r="BJ12" i="25"/>
  <c r="BI12" i="25"/>
  <c r="BJ11" i="25"/>
  <c r="BI11" i="25"/>
  <c r="BJ10" i="25"/>
  <c r="BI10" i="25"/>
  <c r="BJ9" i="25"/>
  <c r="BI9" i="25"/>
  <c r="BJ8" i="25"/>
  <c r="BI8" i="25"/>
  <c r="BJ7" i="25"/>
  <c r="BI7" i="25"/>
  <c r="BA80" i="25"/>
  <c r="AZ80" i="25"/>
  <c r="BA79" i="25"/>
  <c r="AZ79" i="25"/>
  <c r="BA78" i="25"/>
  <c r="AZ78" i="25"/>
  <c r="BA77" i="25"/>
  <c r="AZ77" i="25"/>
  <c r="BA76" i="25"/>
  <c r="AZ76" i="25"/>
  <c r="BA75" i="25"/>
  <c r="AZ75" i="25"/>
  <c r="BA74" i="25"/>
  <c r="AZ74" i="25"/>
  <c r="BA73" i="25"/>
  <c r="AZ73" i="25"/>
  <c r="BA72" i="25"/>
  <c r="AZ72" i="25"/>
  <c r="BA71" i="25"/>
  <c r="AZ71" i="25"/>
  <c r="BA70" i="25"/>
  <c r="AZ70" i="25"/>
  <c r="BA69" i="25"/>
  <c r="AZ69" i="25"/>
  <c r="BA68" i="25"/>
  <c r="AZ68" i="25"/>
  <c r="BA67" i="25"/>
  <c r="AZ67" i="25"/>
  <c r="BA66" i="25"/>
  <c r="AZ66" i="25"/>
  <c r="BA65" i="25"/>
  <c r="AZ65" i="25"/>
  <c r="BA64" i="25"/>
  <c r="AZ64" i="25"/>
  <c r="BA63" i="25"/>
  <c r="AZ63" i="25"/>
  <c r="BA62" i="25"/>
  <c r="AZ62" i="25"/>
  <c r="BA61" i="25"/>
  <c r="AZ61" i="25"/>
  <c r="BA60" i="25"/>
  <c r="AZ60" i="25"/>
  <c r="BA59" i="25"/>
  <c r="AZ59" i="25"/>
  <c r="BA58" i="25"/>
  <c r="AZ58" i="25"/>
  <c r="BA57" i="25"/>
  <c r="AZ57" i="25"/>
  <c r="BA56" i="25"/>
  <c r="AZ56" i="25"/>
  <c r="BA55" i="25"/>
  <c r="AZ55" i="25"/>
  <c r="BA54" i="25"/>
  <c r="AZ54" i="25"/>
  <c r="BA53" i="25"/>
  <c r="AZ53" i="25"/>
  <c r="BA52" i="25"/>
  <c r="AZ52" i="25"/>
  <c r="BA51" i="25"/>
  <c r="AZ51" i="25"/>
  <c r="BA50" i="25"/>
  <c r="AZ50" i="25"/>
  <c r="BA49" i="25"/>
  <c r="AZ49" i="25"/>
  <c r="BA48" i="25"/>
  <c r="AZ48" i="25"/>
  <c r="BA47" i="25"/>
  <c r="AZ47" i="25"/>
  <c r="BA46" i="25"/>
  <c r="AZ46" i="25"/>
  <c r="BA45" i="25"/>
  <c r="AZ45" i="25"/>
  <c r="BA44" i="25"/>
  <c r="AZ44" i="25"/>
  <c r="BA43" i="25"/>
  <c r="AZ43" i="25"/>
  <c r="BA42" i="25"/>
  <c r="AZ42" i="25"/>
  <c r="BA41" i="25"/>
  <c r="AZ41" i="25"/>
  <c r="BA40" i="25"/>
  <c r="AZ40" i="25"/>
  <c r="BA39" i="25"/>
  <c r="AZ39" i="25"/>
  <c r="BA38" i="25"/>
  <c r="AZ38" i="25"/>
  <c r="BA37" i="25"/>
  <c r="AZ37" i="25"/>
  <c r="BA36" i="25"/>
  <c r="AZ36" i="25"/>
  <c r="BA35" i="25"/>
  <c r="AZ35" i="25"/>
  <c r="BA34" i="25"/>
  <c r="AZ34" i="25"/>
  <c r="BA33" i="25"/>
  <c r="AZ33" i="25"/>
  <c r="BA32" i="25"/>
  <c r="AZ32" i="25"/>
  <c r="BA31" i="25"/>
  <c r="AZ31" i="25"/>
  <c r="BA30" i="25"/>
  <c r="AZ30" i="25"/>
  <c r="BA29" i="25"/>
  <c r="AZ29" i="25"/>
  <c r="BA28" i="25"/>
  <c r="AZ28" i="25"/>
  <c r="BA27" i="25"/>
  <c r="AZ27" i="25"/>
  <c r="BA26" i="25"/>
  <c r="AZ26" i="25"/>
  <c r="BA25" i="25"/>
  <c r="AZ25" i="25"/>
  <c r="BA24" i="25"/>
  <c r="AZ24" i="25"/>
  <c r="BA23" i="25"/>
  <c r="AZ23" i="25"/>
  <c r="BA22" i="25"/>
  <c r="AZ22" i="25"/>
  <c r="BA21" i="25"/>
  <c r="AZ21" i="25"/>
  <c r="BA20" i="25"/>
  <c r="AZ20" i="25"/>
  <c r="BA19" i="25"/>
  <c r="AZ19" i="25"/>
  <c r="BA18" i="25"/>
  <c r="AZ18" i="25"/>
  <c r="BA17" i="25"/>
  <c r="AZ17" i="25"/>
  <c r="BA16" i="25"/>
  <c r="AZ16" i="25"/>
  <c r="BA15" i="25"/>
  <c r="AZ15" i="25"/>
  <c r="BA14" i="25"/>
  <c r="AZ14" i="25"/>
  <c r="BA13" i="25"/>
  <c r="AZ13" i="25"/>
  <c r="BA12" i="25"/>
  <c r="AZ12" i="25"/>
  <c r="BA11" i="25"/>
  <c r="AZ11" i="25"/>
  <c r="BA10" i="25"/>
  <c r="AZ10" i="25"/>
  <c r="BA9" i="25"/>
  <c r="AZ9" i="25"/>
  <c r="BA8" i="25"/>
  <c r="AZ8" i="25"/>
  <c r="BA7" i="25"/>
  <c r="AZ7" i="25"/>
  <c r="AR80" i="25"/>
  <c r="AQ80" i="25"/>
  <c r="AR79" i="25"/>
  <c r="AQ79" i="25"/>
  <c r="AR78" i="25"/>
  <c r="AQ78" i="25"/>
  <c r="AR77" i="25"/>
  <c r="AQ77" i="25"/>
  <c r="AR76" i="25"/>
  <c r="AQ76" i="25"/>
  <c r="AR75" i="25"/>
  <c r="AQ75" i="25"/>
  <c r="AR74" i="25"/>
  <c r="AQ74" i="25"/>
  <c r="AR73" i="25"/>
  <c r="AQ73" i="25"/>
  <c r="AR72" i="25"/>
  <c r="AQ72" i="25"/>
  <c r="AR71" i="25"/>
  <c r="AQ71" i="25"/>
  <c r="AR70" i="25"/>
  <c r="AQ70" i="25"/>
  <c r="AR69" i="25"/>
  <c r="AQ69" i="25"/>
  <c r="AR68" i="25"/>
  <c r="AQ68" i="25"/>
  <c r="AR67" i="25"/>
  <c r="AQ67" i="25"/>
  <c r="AR66" i="25"/>
  <c r="AQ66" i="25"/>
  <c r="AR65" i="25"/>
  <c r="AQ65" i="25"/>
  <c r="AR64" i="25"/>
  <c r="AQ64" i="25"/>
  <c r="AR63" i="25"/>
  <c r="AQ63" i="25"/>
  <c r="AR62" i="25"/>
  <c r="AQ62" i="25"/>
  <c r="AR61" i="25"/>
  <c r="AQ61" i="25"/>
  <c r="AR60" i="25"/>
  <c r="AQ60" i="25"/>
  <c r="AR59" i="25"/>
  <c r="AQ59" i="25"/>
  <c r="AR58" i="25"/>
  <c r="AQ58" i="25"/>
  <c r="AR57" i="25"/>
  <c r="AQ57" i="25"/>
  <c r="AR56" i="25"/>
  <c r="AQ56" i="25"/>
  <c r="AR55" i="25"/>
  <c r="AQ55" i="25"/>
  <c r="AR54" i="25"/>
  <c r="AQ54" i="25"/>
  <c r="AR53" i="25"/>
  <c r="AQ53" i="25"/>
  <c r="AR52" i="25"/>
  <c r="AQ52" i="25"/>
  <c r="AR51" i="25"/>
  <c r="AQ51" i="25"/>
  <c r="AR50" i="25"/>
  <c r="AQ50" i="25"/>
  <c r="AR49" i="25"/>
  <c r="AQ49" i="25"/>
  <c r="AR48" i="25"/>
  <c r="AQ48" i="25"/>
  <c r="AR47" i="25"/>
  <c r="AQ47" i="25"/>
  <c r="AR46" i="25"/>
  <c r="AQ46" i="25"/>
  <c r="AR45" i="25"/>
  <c r="AQ45" i="25"/>
  <c r="AR44" i="25"/>
  <c r="AQ44" i="25"/>
  <c r="AR43" i="25"/>
  <c r="AQ43" i="25"/>
  <c r="AR42" i="25"/>
  <c r="AQ42" i="25"/>
  <c r="AR41" i="25"/>
  <c r="AQ41" i="25"/>
  <c r="AR40" i="25"/>
  <c r="AQ40" i="25"/>
  <c r="AR39" i="25"/>
  <c r="AQ39" i="25"/>
  <c r="AR38" i="25"/>
  <c r="AQ38" i="25"/>
  <c r="AR37" i="25"/>
  <c r="AQ37" i="25"/>
  <c r="AR36" i="25"/>
  <c r="AQ36" i="25"/>
  <c r="AR35" i="25"/>
  <c r="AQ35" i="25"/>
  <c r="AR34" i="25"/>
  <c r="AQ34" i="25"/>
  <c r="AR33" i="25"/>
  <c r="AQ33" i="25"/>
  <c r="AR32" i="25"/>
  <c r="AQ32" i="25"/>
  <c r="AR31" i="25"/>
  <c r="AQ31" i="25"/>
  <c r="AR30" i="25"/>
  <c r="AQ30" i="25"/>
  <c r="AR29" i="25"/>
  <c r="AQ29" i="25"/>
  <c r="AR28" i="25"/>
  <c r="AQ28" i="25"/>
  <c r="AR27" i="25"/>
  <c r="AQ27" i="25"/>
  <c r="AR26" i="25"/>
  <c r="AQ26" i="25"/>
  <c r="AR25" i="25"/>
  <c r="AQ25" i="25"/>
  <c r="AR24" i="25"/>
  <c r="AQ24" i="25"/>
  <c r="AR23" i="25"/>
  <c r="AQ23" i="25"/>
  <c r="AR22" i="25"/>
  <c r="AQ22" i="25"/>
  <c r="AR21" i="25"/>
  <c r="AQ21" i="25"/>
  <c r="AR20" i="25"/>
  <c r="AQ20" i="25"/>
  <c r="AR19" i="25"/>
  <c r="AQ19" i="25"/>
  <c r="AR18" i="25"/>
  <c r="AQ18" i="25"/>
  <c r="AR17" i="25"/>
  <c r="AQ17" i="25"/>
  <c r="AR16" i="25"/>
  <c r="AQ16" i="25"/>
  <c r="AR15" i="25"/>
  <c r="AQ15" i="25"/>
  <c r="AR14" i="25"/>
  <c r="AQ14" i="25"/>
  <c r="AR13" i="25"/>
  <c r="AQ13" i="25"/>
  <c r="AR12" i="25"/>
  <c r="AQ12" i="25"/>
  <c r="AR11" i="25"/>
  <c r="AQ11" i="25"/>
  <c r="AR10" i="25"/>
  <c r="AQ10" i="25"/>
  <c r="AR9" i="25"/>
  <c r="AQ9" i="25"/>
  <c r="AR8" i="25"/>
  <c r="AQ8" i="25"/>
  <c r="AR7" i="25"/>
  <c r="AQ7" i="25"/>
  <c r="AI80" i="25"/>
  <c r="AH80" i="25"/>
  <c r="AI79" i="25"/>
  <c r="AH79" i="25"/>
  <c r="AI78" i="25"/>
  <c r="AH78" i="25"/>
  <c r="AI77" i="25"/>
  <c r="AH77" i="25"/>
  <c r="AI76" i="25"/>
  <c r="AH76" i="25"/>
  <c r="AI75" i="25"/>
  <c r="AH75" i="25"/>
  <c r="AI74" i="25"/>
  <c r="AH74" i="25"/>
  <c r="AI73" i="25"/>
  <c r="AH73" i="25"/>
  <c r="AI72" i="25"/>
  <c r="AH72" i="25"/>
  <c r="AI71" i="25"/>
  <c r="AH71" i="25"/>
  <c r="AI70" i="25"/>
  <c r="AH70" i="25"/>
  <c r="AI69" i="25"/>
  <c r="AH69" i="25"/>
  <c r="AI68" i="25"/>
  <c r="AH68" i="25"/>
  <c r="AI67" i="25"/>
  <c r="AH67" i="25"/>
  <c r="AI66" i="25"/>
  <c r="AH66" i="25"/>
  <c r="AI65" i="25"/>
  <c r="AH65" i="25"/>
  <c r="AI64" i="25"/>
  <c r="AH64" i="25"/>
  <c r="AI63" i="25"/>
  <c r="AH63" i="25"/>
  <c r="AI62" i="25"/>
  <c r="AH62" i="25"/>
  <c r="AI61" i="25"/>
  <c r="AH61" i="25"/>
  <c r="AI60" i="25"/>
  <c r="AH60" i="25"/>
  <c r="AI59" i="25"/>
  <c r="AH59" i="25"/>
  <c r="AI58" i="25"/>
  <c r="AH58" i="25"/>
  <c r="AI57" i="25"/>
  <c r="AH57" i="25"/>
  <c r="AI56" i="25"/>
  <c r="AH56" i="25"/>
  <c r="AI55" i="25"/>
  <c r="AH55" i="25"/>
  <c r="AI54" i="25"/>
  <c r="AH54" i="25"/>
  <c r="AI53" i="25"/>
  <c r="AH53" i="25"/>
  <c r="AI52" i="25"/>
  <c r="AH52" i="25"/>
  <c r="AI51" i="25"/>
  <c r="AH51" i="25"/>
  <c r="AI50" i="25"/>
  <c r="AH50" i="25"/>
  <c r="AI49" i="25"/>
  <c r="AH49" i="25"/>
  <c r="AI48" i="25"/>
  <c r="AH48" i="25"/>
  <c r="AI47" i="25"/>
  <c r="AH47" i="25"/>
  <c r="AI46" i="25"/>
  <c r="AH46" i="25"/>
  <c r="AI45" i="25"/>
  <c r="AH45" i="25"/>
  <c r="AI44" i="25"/>
  <c r="AH44" i="25"/>
  <c r="AI43" i="25"/>
  <c r="AH43" i="25"/>
  <c r="AI42" i="25"/>
  <c r="AH42" i="25"/>
  <c r="AI41" i="25"/>
  <c r="AH41" i="25"/>
  <c r="AI40" i="25"/>
  <c r="AH40" i="25"/>
  <c r="AI39" i="25"/>
  <c r="AH39" i="25"/>
  <c r="AI38" i="25"/>
  <c r="AH38" i="25"/>
  <c r="AI37" i="25"/>
  <c r="AH37" i="25"/>
  <c r="AI36" i="25"/>
  <c r="AH36" i="25"/>
  <c r="AI35" i="25"/>
  <c r="AH35" i="25"/>
  <c r="AI34" i="25"/>
  <c r="AH34" i="25"/>
  <c r="AI33" i="25"/>
  <c r="AH33" i="25"/>
  <c r="AI32" i="25"/>
  <c r="AH32" i="25"/>
  <c r="AI31" i="25"/>
  <c r="AH31" i="25"/>
  <c r="AI30" i="25"/>
  <c r="AH30" i="25"/>
  <c r="AI29" i="25"/>
  <c r="AH29" i="25"/>
  <c r="AI28" i="25"/>
  <c r="AH28" i="25"/>
  <c r="AI27" i="25"/>
  <c r="AH27" i="25"/>
  <c r="AI26" i="25"/>
  <c r="AH26" i="25"/>
  <c r="AI25" i="25"/>
  <c r="AH25" i="25"/>
  <c r="AI24" i="25"/>
  <c r="AH24" i="25"/>
  <c r="AI23" i="25"/>
  <c r="AH23" i="25"/>
  <c r="AI22" i="25"/>
  <c r="AH22" i="25"/>
  <c r="AI21" i="25"/>
  <c r="AH21" i="25"/>
  <c r="AI20" i="25"/>
  <c r="AH20" i="25"/>
  <c r="AI19" i="25"/>
  <c r="AH19" i="25"/>
  <c r="AI18" i="25"/>
  <c r="AH18" i="25"/>
  <c r="AI17" i="25"/>
  <c r="AH17" i="25"/>
  <c r="AI16" i="25"/>
  <c r="AH16" i="25"/>
  <c r="AI15" i="25"/>
  <c r="AH15" i="25"/>
  <c r="AI14" i="25"/>
  <c r="AH14" i="25"/>
  <c r="AI13" i="25"/>
  <c r="AH13" i="25"/>
  <c r="AI12" i="25"/>
  <c r="AH12" i="25"/>
  <c r="AI11" i="25"/>
  <c r="AH11" i="25"/>
  <c r="AI10" i="25"/>
  <c r="AH10" i="25"/>
  <c r="AI9" i="25"/>
  <c r="AH9" i="25"/>
  <c r="AI8" i="25"/>
  <c r="AH8" i="25"/>
  <c r="AI7" i="25"/>
  <c r="AH7" i="25"/>
  <c r="Z80" i="25"/>
  <c r="Y80" i="25"/>
  <c r="Z79" i="25"/>
  <c r="Y79" i="25"/>
  <c r="Z78" i="25"/>
  <c r="Y78" i="25"/>
  <c r="Z77" i="25"/>
  <c r="Y77" i="25"/>
  <c r="Z76" i="25"/>
  <c r="Y76" i="25"/>
  <c r="Z75" i="25"/>
  <c r="Y75" i="25"/>
  <c r="Z74" i="25"/>
  <c r="Y74" i="25"/>
  <c r="Z73" i="25"/>
  <c r="Y73" i="25"/>
  <c r="Z72" i="25"/>
  <c r="Y72" i="25"/>
  <c r="Z71" i="25"/>
  <c r="Y71" i="25"/>
  <c r="Z70" i="25"/>
  <c r="Y70" i="25"/>
  <c r="Z69" i="25"/>
  <c r="Y69" i="25"/>
  <c r="Z68" i="25"/>
  <c r="Y68" i="25"/>
  <c r="Z67" i="25"/>
  <c r="Y67" i="25"/>
  <c r="Z66" i="25"/>
  <c r="Y66" i="25"/>
  <c r="Z65" i="25"/>
  <c r="Y65" i="25"/>
  <c r="Z64" i="25"/>
  <c r="Y64" i="25"/>
  <c r="Z63" i="25"/>
  <c r="Y63" i="25"/>
  <c r="Z62" i="25"/>
  <c r="Y62" i="25"/>
  <c r="Z61" i="25"/>
  <c r="Y61" i="25"/>
  <c r="Z60" i="25"/>
  <c r="Y60" i="25"/>
  <c r="Z59" i="25"/>
  <c r="Y59" i="25"/>
  <c r="Z58" i="25"/>
  <c r="Y58" i="25"/>
  <c r="Z57" i="25"/>
  <c r="Y57" i="25"/>
  <c r="Z56" i="25"/>
  <c r="Y56" i="25"/>
  <c r="Z55" i="25"/>
  <c r="Y55" i="25"/>
  <c r="Z54" i="25"/>
  <c r="Y54" i="25"/>
  <c r="Z53" i="25"/>
  <c r="Y53" i="25"/>
  <c r="Z52" i="25"/>
  <c r="Y52" i="25"/>
  <c r="Z51" i="25"/>
  <c r="Y51" i="25"/>
  <c r="Z50" i="25"/>
  <c r="Y50" i="25"/>
  <c r="Z49" i="25"/>
  <c r="Y49" i="25"/>
  <c r="Z48" i="25"/>
  <c r="Y48" i="25"/>
  <c r="Z47" i="25"/>
  <c r="Y47" i="25"/>
  <c r="Z46" i="25"/>
  <c r="Y46" i="25"/>
  <c r="Z45" i="25"/>
  <c r="Y45" i="25"/>
  <c r="Z44" i="25"/>
  <c r="Y44" i="25"/>
  <c r="Z43" i="25"/>
  <c r="Y43" i="25"/>
  <c r="Z42" i="25"/>
  <c r="Y42" i="25"/>
  <c r="Z41" i="25"/>
  <c r="Y41" i="25"/>
  <c r="Z40" i="25"/>
  <c r="Y40" i="25"/>
  <c r="Z39" i="25"/>
  <c r="Y39" i="25"/>
  <c r="Z38" i="25"/>
  <c r="Y38" i="25"/>
  <c r="Z37" i="25"/>
  <c r="Y37" i="25"/>
  <c r="Z36" i="25"/>
  <c r="Y36" i="25"/>
  <c r="Z35" i="25"/>
  <c r="Y35" i="25"/>
  <c r="Z34" i="25"/>
  <c r="Y34" i="25"/>
  <c r="Z33" i="25"/>
  <c r="Y33" i="25"/>
  <c r="Z32" i="25"/>
  <c r="Y32" i="25"/>
  <c r="Z31" i="25"/>
  <c r="Y31" i="25"/>
  <c r="Z30" i="25"/>
  <c r="Y30" i="25"/>
  <c r="Z29" i="25"/>
  <c r="Y29" i="25"/>
  <c r="Z28" i="25"/>
  <c r="Y28" i="25"/>
  <c r="Z27" i="25"/>
  <c r="Y27" i="25"/>
  <c r="Z26" i="25"/>
  <c r="Y26" i="25"/>
  <c r="Z25" i="25"/>
  <c r="Y25" i="25"/>
  <c r="Z24" i="25"/>
  <c r="Y24" i="25"/>
  <c r="Z23" i="25"/>
  <c r="Y23" i="25"/>
  <c r="Z22" i="25"/>
  <c r="Y22" i="25"/>
  <c r="Z21" i="25"/>
  <c r="Y21" i="25"/>
  <c r="Z20" i="25"/>
  <c r="Y20" i="25"/>
  <c r="Z19" i="25"/>
  <c r="Y19" i="25"/>
  <c r="Z18" i="25"/>
  <c r="Y18" i="25"/>
  <c r="Z17" i="25"/>
  <c r="Y17" i="25"/>
  <c r="Z16" i="25"/>
  <c r="Y16" i="25"/>
  <c r="Z15" i="25"/>
  <c r="Y15" i="25"/>
  <c r="Z14" i="25"/>
  <c r="Y14" i="25"/>
  <c r="Z13" i="25"/>
  <c r="Y13" i="25"/>
  <c r="Z12" i="25"/>
  <c r="Y12" i="25"/>
  <c r="Z11" i="25"/>
  <c r="Y11" i="25"/>
  <c r="Z10" i="25"/>
  <c r="Y10" i="25"/>
  <c r="Z9" i="25"/>
  <c r="Y9" i="25"/>
  <c r="Z8" i="25"/>
  <c r="Y8" i="25"/>
  <c r="Z7" i="25"/>
  <c r="Y7" i="25"/>
  <c r="Q80" i="25"/>
  <c r="P80" i="25"/>
  <c r="Q79" i="25"/>
  <c r="P79" i="25"/>
  <c r="Q78" i="25"/>
  <c r="P78" i="25"/>
  <c r="Q77" i="25"/>
  <c r="P77" i="25"/>
  <c r="Q76" i="25"/>
  <c r="P76" i="25"/>
  <c r="Q75" i="25"/>
  <c r="P75" i="25"/>
  <c r="Q74" i="25"/>
  <c r="P74" i="25"/>
  <c r="Q73" i="25"/>
  <c r="P73" i="25"/>
  <c r="Q72" i="25"/>
  <c r="P72" i="25"/>
  <c r="Q71" i="25"/>
  <c r="P71" i="25"/>
  <c r="Q70" i="25"/>
  <c r="P70" i="25"/>
  <c r="Q69" i="25"/>
  <c r="P69" i="25"/>
  <c r="Q68" i="25"/>
  <c r="P68" i="25"/>
  <c r="Q67" i="25"/>
  <c r="P67" i="25"/>
  <c r="Q66" i="25"/>
  <c r="P66" i="25"/>
  <c r="Q65" i="25"/>
  <c r="P65" i="25"/>
  <c r="Q64" i="25"/>
  <c r="P64" i="25"/>
  <c r="Q63" i="25"/>
  <c r="P63" i="25"/>
  <c r="Q62" i="25"/>
  <c r="P62" i="25"/>
  <c r="Q61" i="25"/>
  <c r="P61" i="25"/>
  <c r="Q60" i="25"/>
  <c r="P60" i="25"/>
  <c r="Q59" i="25"/>
  <c r="P59" i="25"/>
  <c r="Q58" i="25"/>
  <c r="P58" i="25"/>
  <c r="Q57" i="25"/>
  <c r="P57" i="25"/>
  <c r="Q56" i="25"/>
  <c r="P56" i="25"/>
  <c r="Q55" i="25"/>
  <c r="P55" i="25"/>
  <c r="Q54" i="25"/>
  <c r="P54" i="25"/>
  <c r="Q53" i="25"/>
  <c r="P53" i="25"/>
  <c r="Q52" i="25"/>
  <c r="P52" i="25"/>
  <c r="Q51" i="25"/>
  <c r="P51" i="25"/>
  <c r="Q50" i="25"/>
  <c r="P50" i="25"/>
  <c r="Q49" i="25"/>
  <c r="P49" i="25"/>
  <c r="Q48" i="25"/>
  <c r="P48" i="25"/>
  <c r="Q47" i="25"/>
  <c r="P47" i="25"/>
  <c r="Q46" i="25"/>
  <c r="P46" i="25"/>
  <c r="Q45" i="25"/>
  <c r="P45" i="25"/>
  <c r="Q44" i="25"/>
  <c r="P44" i="25"/>
  <c r="Q43" i="25"/>
  <c r="P43" i="25"/>
  <c r="Q42" i="25"/>
  <c r="P42" i="25"/>
  <c r="Q41" i="25"/>
  <c r="P41" i="25"/>
  <c r="Q40" i="25"/>
  <c r="P40" i="25"/>
  <c r="Q39" i="25"/>
  <c r="P39" i="25"/>
  <c r="Q38" i="25"/>
  <c r="P38" i="25"/>
  <c r="Q37" i="25"/>
  <c r="P37" i="25"/>
  <c r="Q36" i="25"/>
  <c r="P36" i="25"/>
  <c r="Q35" i="25"/>
  <c r="P35" i="25"/>
  <c r="Q34" i="25"/>
  <c r="P34" i="25"/>
  <c r="Q33" i="25"/>
  <c r="P33" i="25"/>
  <c r="Q32" i="25"/>
  <c r="P32" i="25"/>
  <c r="Q31" i="25"/>
  <c r="P31" i="25"/>
  <c r="Q30" i="25"/>
  <c r="P30" i="25"/>
  <c r="Q29" i="25"/>
  <c r="P29" i="25"/>
  <c r="Q28" i="25"/>
  <c r="P28" i="25"/>
  <c r="Q27" i="25"/>
  <c r="P27" i="25"/>
  <c r="Q26" i="25"/>
  <c r="P26" i="25"/>
  <c r="Q25" i="25"/>
  <c r="P25" i="25"/>
  <c r="Q24" i="25"/>
  <c r="P24" i="25"/>
  <c r="Q23" i="25"/>
  <c r="P23" i="25"/>
  <c r="Q22" i="25"/>
  <c r="P22" i="25"/>
  <c r="Q21" i="25"/>
  <c r="P21" i="25"/>
  <c r="Q20" i="25"/>
  <c r="P20" i="25"/>
  <c r="Q19" i="25"/>
  <c r="P19" i="25"/>
  <c r="Q18" i="25"/>
  <c r="P18" i="25"/>
  <c r="Q17" i="25"/>
  <c r="P17" i="25"/>
  <c r="Q16" i="25"/>
  <c r="P16" i="25"/>
  <c r="Q15" i="25"/>
  <c r="P15" i="25"/>
  <c r="Q14" i="25"/>
  <c r="P14" i="25"/>
  <c r="Q13" i="25"/>
  <c r="P13" i="25"/>
  <c r="Q12" i="25"/>
  <c r="P12" i="25"/>
  <c r="Q11" i="25"/>
  <c r="P11" i="25"/>
  <c r="Q10" i="25"/>
  <c r="P10" i="25"/>
  <c r="Q9" i="25"/>
  <c r="P9" i="25"/>
  <c r="Q8" i="25"/>
  <c r="P8" i="25"/>
  <c r="Q7" i="25"/>
  <c r="P7" i="25"/>
  <c r="K8" i="25"/>
  <c r="L8" i="25"/>
  <c r="K9" i="25"/>
  <c r="L9" i="25"/>
  <c r="K10" i="25"/>
  <c r="L10" i="25"/>
  <c r="K11" i="25"/>
  <c r="L11" i="25"/>
  <c r="K12" i="25"/>
  <c r="L12" i="25"/>
  <c r="K13" i="25"/>
  <c r="L13" i="25"/>
  <c r="K14" i="25"/>
  <c r="L14" i="25"/>
  <c r="K15" i="25"/>
  <c r="L15" i="25"/>
  <c r="K16" i="25"/>
  <c r="L16" i="25"/>
  <c r="K17" i="25"/>
  <c r="L17" i="25"/>
  <c r="K18" i="25"/>
  <c r="L18" i="25"/>
  <c r="K19" i="25"/>
  <c r="L19" i="25"/>
  <c r="K20" i="25"/>
  <c r="L20" i="25"/>
  <c r="K21" i="25"/>
  <c r="L21" i="25"/>
  <c r="K22" i="25"/>
  <c r="L22" i="25"/>
  <c r="K23" i="25"/>
  <c r="L23" i="25"/>
  <c r="K24" i="25"/>
  <c r="L24" i="25"/>
  <c r="K25" i="25"/>
  <c r="L25" i="25"/>
  <c r="K26" i="25"/>
  <c r="L26" i="25"/>
  <c r="K27" i="25"/>
  <c r="L27" i="25"/>
  <c r="K28" i="25"/>
  <c r="L28" i="25"/>
  <c r="K29" i="25"/>
  <c r="L29" i="25"/>
  <c r="K30" i="25"/>
  <c r="L30" i="25"/>
  <c r="K31" i="25"/>
  <c r="L31" i="25"/>
  <c r="K32" i="25"/>
  <c r="L32" i="25"/>
  <c r="K33" i="25"/>
  <c r="L33" i="25"/>
  <c r="K34" i="25"/>
  <c r="L34" i="25"/>
  <c r="K35" i="25"/>
  <c r="L35" i="25"/>
  <c r="K36" i="25"/>
  <c r="L36" i="25"/>
  <c r="K37" i="25"/>
  <c r="L37" i="25"/>
  <c r="K38" i="25"/>
  <c r="L38" i="25"/>
  <c r="K39" i="25"/>
  <c r="L39" i="25"/>
  <c r="K40" i="25"/>
  <c r="L40" i="25"/>
  <c r="K41" i="25"/>
  <c r="L41" i="25"/>
  <c r="K42" i="25"/>
  <c r="L42" i="25"/>
  <c r="K43" i="25"/>
  <c r="L43" i="25"/>
  <c r="K44" i="25"/>
  <c r="L44" i="25"/>
  <c r="K45" i="25"/>
  <c r="L45" i="25"/>
  <c r="K46" i="25"/>
  <c r="L46" i="25"/>
  <c r="K47" i="25"/>
  <c r="L47" i="25"/>
  <c r="K48" i="25"/>
  <c r="L48" i="25"/>
  <c r="K49" i="25"/>
  <c r="L49" i="25"/>
  <c r="K50" i="25"/>
  <c r="L50" i="25"/>
  <c r="K51" i="25"/>
  <c r="L51" i="25"/>
  <c r="K52" i="25"/>
  <c r="L52" i="25"/>
  <c r="K53" i="25"/>
  <c r="L53" i="25"/>
  <c r="K54" i="25"/>
  <c r="L54" i="25"/>
  <c r="K55" i="25"/>
  <c r="L55" i="25"/>
  <c r="K56" i="25"/>
  <c r="L56" i="25"/>
  <c r="K57" i="25"/>
  <c r="L57" i="25"/>
  <c r="K58" i="25"/>
  <c r="L58" i="25"/>
  <c r="K59" i="25"/>
  <c r="L59" i="25"/>
  <c r="K60" i="25"/>
  <c r="L60" i="25"/>
  <c r="K61" i="25"/>
  <c r="L61" i="25"/>
  <c r="K62" i="25"/>
  <c r="L62" i="25"/>
  <c r="K63" i="25"/>
  <c r="L63" i="25"/>
  <c r="K64" i="25"/>
  <c r="L64" i="25"/>
  <c r="K65" i="25"/>
  <c r="L65" i="25"/>
  <c r="K66" i="25"/>
  <c r="L66" i="25"/>
  <c r="K67" i="25"/>
  <c r="L67" i="25"/>
  <c r="K68" i="25"/>
  <c r="L68" i="25"/>
  <c r="K69" i="25"/>
  <c r="L69" i="25"/>
  <c r="K70" i="25"/>
  <c r="L70" i="25"/>
  <c r="K71" i="25"/>
  <c r="L71" i="25"/>
  <c r="K72" i="25"/>
  <c r="L72" i="25"/>
  <c r="K73" i="25"/>
  <c r="L73" i="25"/>
  <c r="K74" i="25"/>
  <c r="L74" i="25"/>
  <c r="K75" i="25"/>
  <c r="L75" i="25"/>
  <c r="K76" i="25"/>
  <c r="L76" i="25"/>
  <c r="K77" i="25"/>
  <c r="L77" i="25"/>
  <c r="K78" i="25"/>
  <c r="L78" i="25"/>
  <c r="K79" i="25"/>
  <c r="L79" i="25"/>
  <c r="K80" i="25"/>
  <c r="L80" i="25"/>
  <c r="G8" i="25"/>
  <c r="H8" i="25"/>
  <c r="G9" i="25"/>
  <c r="H9" i="25"/>
  <c r="G10" i="25"/>
  <c r="H10" i="25"/>
  <c r="G11" i="25"/>
  <c r="H11" i="25"/>
  <c r="G12" i="25"/>
  <c r="H12" i="25"/>
  <c r="G13" i="25"/>
  <c r="H13" i="25"/>
  <c r="G14" i="25"/>
  <c r="H14" i="25"/>
  <c r="G15" i="25"/>
  <c r="H15" i="25"/>
  <c r="G16" i="25"/>
  <c r="H16" i="25"/>
  <c r="G17" i="25"/>
  <c r="H17" i="25"/>
  <c r="G18" i="25"/>
  <c r="H18" i="25"/>
  <c r="G19" i="25"/>
  <c r="H19" i="25"/>
  <c r="G20" i="25"/>
  <c r="H20" i="25"/>
  <c r="G21" i="25"/>
  <c r="H21" i="25"/>
  <c r="G22" i="25"/>
  <c r="H22" i="25"/>
  <c r="G23" i="25"/>
  <c r="H23" i="25"/>
  <c r="G24" i="25"/>
  <c r="H24" i="25"/>
  <c r="G25" i="25"/>
  <c r="H25" i="25"/>
  <c r="G26" i="25"/>
  <c r="H26" i="25"/>
  <c r="G27" i="25"/>
  <c r="H27" i="25"/>
  <c r="G28" i="25"/>
  <c r="H28" i="25"/>
  <c r="G29" i="25"/>
  <c r="H29" i="25"/>
  <c r="G30" i="25"/>
  <c r="H30" i="25"/>
  <c r="G31" i="25"/>
  <c r="H31" i="25"/>
  <c r="G32" i="25"/>
  <c r="H32" i="25"/>
  <c r="G33" i="25"/>
  <c r="H33" i="25"/>
  <c r="G34" i="25"/>
  <c r="H34" i="25"/>
  <c r="G35" i="25"/>
  <c r="H35" i="25"/>
  <c r="G36" i="25"/>
  <c r="H36" i="25"/>
  <c r="G37" i="25"/>
  <c r="H37" i="25"/>
  <c r="G38" i="25"/>
  <c r="H38" i="25"/>
  <c r="G39" i="25"/>
  <c r="H39" i="25"/>
  <c r="G40" i="25"/>
  <c r="H40" i="25"/>
  <c r="G41" i="25"/>
  <c r="H41" i="25"/>
  <c r="G42" i="25"/>
  <c r="H42" i="25"/>
  <c r="G43" i="25"/>
  <c r="H43" i="25"/>
  <c r="G44" i="25"/>
  <c r="H44" i="25"/>
  <c r="G45" i="25"/>
  <c r="H45" i="25"/>
  <c r="G46" i="25"/>
  <c r="H46" i="25"/>
  <c r="G47" i="25"/>
  <c r="H47" i="25"/>
  <c r="G48" i="25"/>
  <c r="H48" i="25"/>
  <c r="G49" i="25"/>
  <c r="H49" i="25"/>
  <c r="G50" i="25"/>
  <c r="H50" i="25"/>
  <c r="G51" i="25"/>
  <c r="H51" i="25"/>
  <c r="G52" i="25"/>
  <c r="H52" i="25"/>
  <c r="G53" i="25"/>
  <c r="H53" i="25"/>
  <c r="G54" i="25"/>
  <c r="H54" i="25"/>
  <c r="G55" i="25"/>
  <c r="H55" i="25"/>
  <c r="G56" i="25"/>
  <c r="H56" i="25"/>
  <c r="G57" i="25"/>
  <c r="H57" i="25"/>
  <c r="G58" i="25"/>
  <c r="H58" i="25"/>
  <c r="G59" i="25"/>
  <c r="H59" i="25"/>
  <c r="G60" i="25"/>
  <c r="H60" i="25"/>
  <c r="G61" i="25"/>
  <c r="H61" i="25"/>
  <c r="G62" i="25"/>
  <c r="H62" i="25"/>
  <c r="G63" i="25"/>
  <c r="H63" i="25"/>
  <c r="G64" i="25"/>
  <c r="H64" i="25"/>
  <c r="G65" i="25"/>
  <c r="H65" i="25"/>
  <c r="G66" i="25"/>
  <c r="H66" i="25"/>
  <c r="G67" i="25"/>
  <c r="H67" i="25"/>
  <c r="G68" i="25"/>
  <c r="H68" i="25"/>
  <c r="G69" i="25"/>
  <c r="H69" i="25"/>
  <c r="G70" i="25"/>
  <c r="H70" i="25"/>
  <c r="G71" i="25"/>
  <c r="H71" i="25"/>
  <c r="G72" i="25"/>
  <c r="H72" i="25"/>
  <c r="G73" i="25"/>
  <c r="H73" i="25"/>
  <c r="G74" i="25"/>
  <c r="H74" i="25"/>
  <c r="G75" i="25"/>
  <c r="H75" i="25"/>
  <c r="G76" i="25"/>
  <c r="H76" i="25"/>
  <c r="G77" i="25"/>
  <c r="H77" i="25"/>
  <c r="G78" i="25"/>
  <c r="H78" i="25"/>
  <c r="G79" i="25"/>
  <c r="H79" i="25"/>
  <c r="G80" i="25"/>
  <c r="H80" i="25"/>
  <c r="L7" i="25"/>
  <c r="K7" i="25"/>
  <c r="H7" i="25"/>
  <c r="G7" i="25"/>
  <c r="BJ15" i="50"/>
  <c r="BI15" i="50"/>
  <c r="BA15" i="50"/>
  <c r="AZ15" i="50"/>
  <c r="AR15" i="50"/>
  <c r="AQ15" i="50"/>
  <c r="AI15" i="50"/>
  <c r="AH15" i="50"/>
  <c r="Z15" i="50"/>
  <c r="Y15" i="50"/>
  <c r="Q15" i="50"/>
  <c r="P15" i="50"/>
  <c r="L15" i="50"/>
  <c r="K15" i="50"/>
  <c r="H15" i="50"/>
  <c r="G15" i="50"/>
  <c r="BT7" i="50"/>
  <c r="BM14" i="50"/>
  <c r="BN13" i="50"/>
  <c r="BM13" i="50"/>
  <c r="BN12" i="50"/>
  <c r="BM12" i="50"/>
  <c r="BN11" i="50"/>
  <c r="BM11" i="50"/>
  <c r="BN10" i="50"/>
  <c r="BM10" i="50"/>
  <c r="BN9" i="50"/>
  <c r="BM9" i="50"/>
  <c r="BN8" i="50"/>
  <c r="BM8" i="50"/>
  <c r="BN7" i="50"/>
  <c r="BM7" i="50"/>
  <c r="BE14" i="50"/>
  <c r="BD14" i="50"/>
  <c r="BE13" i="50"/>
  <c r="BD13" i="50"/>
  <c r="BE12" i="50"/>
  <c r="BD12" i="50"/>
  <c r="BE11" i="50"/>
  <c r="BD11" i="50"/>
  <c r="BE10" i="50"/>
  <c r="BD10" i="50"/>
  <c r="BE9" i="50"/>
  <c r="BD9" i="50"/>
  <c r="BE8" i="50"/>
  <c r="BD8" i="50"/>
  <c r="BE7" i="50"/>
  <c r="BD7" i="50"/>
  <c r="AV14" i="50"/>
  <c r="AU14" i="50"/>
  <c r="AV13" i="50"/>
  <c r="AU13" i="50"/>
  <c r="AV12" i="50"/>
  <c r="AU12" i="50"/>
  <c r="AV11" i="50"/>
  <c r="AU11" i="50"/>
  <c r="AV10" i="50"/>
  <c r="AU10" i="50"/>
  <c r="AV9" i="50"/>
  <c r="AU9" i="50"/>
  <c r="AV8" i="50"/>
  <c r="AU8" i="50"/>
  <c r="AV7" i="50"/>
  <c r="AU7" i="50"/>
  <c r="AM14" i="50"/>
  <c r="AL14" i="50"/>
  <c r="AM13" i="50"/>
  <c r="AL13" i="50"/>
  <c r="AM12" i="50"/>
  <c r="AL12" i="50"/>
  <c r="AM11" i="50"/>
  <c r="AL11" i="50"/>
  <c r="AM10" i="50"/>
  <c r="AL10" i="50"/>
  <c r="AM9" i="50"/>
  <c r="AL9" i="50"/>
  <c r="AM8" i="50"/>
  <c r="AL8" i="50"/>
  <c r="AM7" i="50"/>
  <c r="AL7" i="50"/>
  <c r="AD14" i="50"/>
  <c r="AC14" i="50"/>
  <c r="AD13" i="50"/>
  <c r="AC13" i="50"/>
  <c r="AD12" i="50"/>
  <c r="AC12" i="50"/>
  <c r="AD11" i="50"/>
  <c r="AC11" i="50"/>
  <c r="AD10" i="50"/>
  <c r="AC10" i="50"/>
  <c r="AD9" i="50"/>
  <c r="AC9" i="50"/>
  <c r="AD8" i="50"/>
  <c r="AC8" i="50"/>
  <c r="AD7" i="50"/>
  <c r="AC7" i="50"/>
  <c r="U14" i="50"/>
  <c r="T14" i="50"/>
  <c r="U13" i="50"/>
  <c r="T13" i="50"/>
  <c r="U12" i="50"/>
  <c r="T12" i="50"/>
  <c r="U11" i="50"/>
  <c r="T11" i="50"/>
  <c r="U10" i="50"/>
  <c r="T10" i="50"/>
  <c r="U9" i="50"/>
  <c r="T9" i="50"/>
  <c r="U8" i="50"/>
  <c r="T8" i="50"/>
  <c r="U7" i="50"/>
  <c r="T7" i="50"/>
  <c r="L8" i="50"/>
  <c r="L9" i="50"/>
  <c r="L10" i="50"/>
  <c r="L11" i="50"/>
  <c r="L12" i="50"/>
  <c r="L13" i="50"/>
  <c r="L14" i="50"/>
  <c r="L7" i="50"/>
  <c r="K8" i="50"/>
  <c r="K9" i="50"/>
  <c r="K10" i="50"/>
  <c r="K11" i="50"/>
  <c r="K12" i="50"/>
  <c r="K13" i="50"/>
  <c r="K14" i="50"/>
  <c r="K7" i="50"/>
  <c r="BJ14" i="50"/>
  <c r="BI14" i="50"/>
  <c r="BJ13" i="50"/>
  <c r="BI13" i="50"/>
  <c r="BJ12" i="50"/>
  <c r="BI12" i="50"/>
  <c r="BJ11" i="50"/>
  <c r="BI11" i="50"/>
  <c r="BJ10" i="50"/>
  <c r="BI10" i="50"/>
  <c r="BJ9" i="50"/>
  <c r="BI9" i="50"/>
  <c r="BJ8" i="50"/>
  <c r="BI8" i="50"/>
  <c r="BJ7" i="50"/>
  <c r="BI7" i="50"/>
  <c r="BA14" i="50"/>
  <c r="AZ14" i="50"/>
  <c r="BA13" i="50"/>
  <c r="AZ13" i="50"/>
  <c r="BA12" i="50"/>
  <c r="AZ12" i="50"/>
  <c r="BA11" i="50"/>
  <c r="AZ11" i="50"/>
  <c r="BA10" i="50"/>
  <c r="AZ10" i="50"/>
  <c r="BA9" i="50"/>
  <c r="AZ9" i="50"/>
  <c r="BA8" i="50"/>
  <c r="AZ8" i="50"/>
  <c r="BA7" i="50"/>
  <c r="AZ7" i="50"/>
  <c r="AR14" i="50"/>
  <c r="AQ14" i="50"/>
  <c r="AR13" i="50"/>
  <c r="AQ13" i="50"/>
  <c r="AR12" i="50"/>
  <c r="AQ12" i="50"/>
  <c r="AR11" i="50"/>
  <c r="AQ11" i="50"/>
  <c r="AR10" i="50"/>
  <c r="AQ10" i="50"/>
  <c r="AR9" i="50"/>
  <c r="AQ9" i="50"/>
  <c r="AR8" i="50"/>
  <c r="AQ8" i="50"/>
  <c r="AR7" i="50"/>
  <c r="AQ7" i="50"/>
  <c r="AI14" i="50"/>
  <c r="AH14" i="50"/>
  <c r="AI13" i="50"/>
  <c r="AH13" i="50"/>
  <c r="AI12" i="50"/>
  <c r="AH12" i="50"/>
  <c r="AI11" i="50"/>
  <c r="AH11" i="50"/>
  <c r="AI10" i="50"/>
  <c r="AH10" i="50"/>
  <c r="AI9" i="50"/>
  <c r="AH9" i="50"/>
  <c r="AI8" i="50"/>
  <c r="AH8" i="50"/>
  <c r="AI7" i="50"/>
  <c r="AH7" i="50"/>
  <c r="Z14" i="50"/>
  <c r="Y14" i="50"/>
  <c r="Z13" i="50"/>
  <c r="Y13" i="50"/>
  <c r="Z12" i="50"/>
  <c r="Y12" i="50"/>
  <c r="Z11" i="50"/>
  <c r="Y11" i="50"/>
  <c r="Z10" i="50"/>
  <c r="Y10" i="50"/>
  <c r="Z9" i="50"/>
  <c r="Y9" i="50"/>
  <c r="Z8" i="50"/>
  <c r="Y8" i="50"/>
  <c r="Z7" i="50"/>
  <c r="Y7" i="50"/>
  <c r="Q14" i="50"/>
  <c r="P14" i="50"/>
  <c r="Q13" i="50"/>
  <c r="P13" i="50"/>
  <c r="Q12" i="50"/>
  <c r="P12" i="50"/>
  <c r="Q11" i="50"/>
  <c r="P11" i="50"/>
  <c r="Q10" i="50"/>
  <c r="P10" i="50"/>
  <c r="Q9" i="50"/>
  <c r="P9" i="50"/>
  <c r="Q8" i="50"/>
  <c r="P8" i="50"/>
  <c r="Q7" i="50"/>
  <c r="P7" i="50"/>
  <c r="H8" i="50"/>
  <c r="H9" i="50"/>
  <c r="H10" i="50"/>
  <c r="H11" i="50"/>
  <c r="H12" i="50"/>
  <c r="H13" i="50"/>
  <c r="H14" i="50"/>
  <c r="H7" i="50"/>
  <c r="G8" i="50"/>
  <c r="G9" i="50"/>
  <c r="G10" i="50"/>
  <c r="G11" i="50"/>
  <c r="G12" i="50"/>
  <c r="G13" i="50"/>
  <c r="G14" i="50"/>
  <c r="G7" i="50"/>
  <c r="C47" i="54" l="1"/>
  <c r="C41" i="54"/>
  <c r="C35" i="54"/>
  <c r="C29" i="54"/>
  <c r="C23" i="54"/>
  <c r="C17" i="54"/>
  <c r="C11" i="54"/>
  <c r="H13" i="53" l="1"/>
  <c r="H79" i="48" s="1"/>
  <c r="F13" i="53"/>
  <c r="F79" i="48" s="1"/>
  <c r="E13" i="53"/>
  <c r="E79" i="48" s="1"/>
  <c r="D13" i="53"/>
  <c r="D79" i="48" s="1"/>
  <c r="AH58" i="54" l="1"/>
  <c r="AH57" i="54"/>
  <c r="AH56" i="54"/>
  <c r="AH55" i="54"/>
  <c r="AH54" i="54"/>
  <c r="AH53" i="54"/>
  <c r="AF53" i="54"/>
  <c r="AF449" i="82" s="1"/>
  <c r="AM12" i="54"/>
  <c r="AM11" i="54"/>
  <c r="AM10" i="54"/>
  <c r="AM9" i="54"/>
  <c r="AM8" i="54"/>
  <c r="AM7" i="54"/>
  <c r="AM6" i="54"/>
  <c r="AI54" i="54" l="1"/>
  <c r="AI450" i="82" s="1"/>
  <c r="AH450" i="82"/>
  <c r="AI53" i="54"/>
  <c r="AI449" i="82" s="1"/>
  <c r="AH449" i="82"/>
  <c r="AI55" i="54"/>
  <c r="AI451" i="82" s="1"/>
  <c r="AH451" i="82"/>
  <c r="AI56" i="54"/>
  <c r="AI452" i="82" s="1"/>
  <c r="AH452" i="82"/>
  <c r="AH453" i="82"/>
  <c r="AI57" i="54"/>
  <c r="AI453" i="82" s="1"/>
  <c r="AH454" i="82"/>
  <c r="AI58" i="54"/>
  <c r="AP7" i="54"/>
  <c r="AO7" i="54" s="1"/>
  <c r="AP10" i="54"/>
  <c r="AO10" i="54" s="1"/>
  <c r="AP8" i="54"/>
  <c r="AO8" i="54" s="1"/>
  <c r="AP5" i="54"/>
  <c r="AO5" i="54" s="1"/>
  <c r="AP6" i="54"/>
  <c r="AO6" i="54" s="1"/>
  <c r="AP11" i="54"/>
  <c r="AO11" i="54" s="1"/>
  <c r="AP9" i="54"/>
  <c r="AO9" i="54" s="1"/>
  <c r="AP12" i="54"/>
  <c r="AO12" i="54" s="1"/>
  <c r="I453" i="47"/>
  <c r="AI454" i="82" l="1"/>
  <c r="AR10" i="54"/>
  <c r="AR6" i="54"/>
  <c r="AR12" i="54"/>
  <c r="AR7" i="54"/>
  <c r="AR11" i="54"/>
  <c r="AR8" i="54"/>
  <c r="AR5" i="54"/>
  <c r="AR9" i="54"/>
  <c r="D15" i="50"/>
  <c r="AR6" i="82" l="1"/>
  <c r="AR12" i="82"/>
  <c r="AR18" i="82"/>
  <c r="AR24" i="82"/>
  <c r="AR30" i="82"/>
  <c r="AR36" i="82"/>
  <c r="AR42" i="82"/>
  <c r="AR48" i="82"/>
  <c r="AR54" i="82"/>
  <c r="AR60" i="82"/>
  <c r="AR66" i="82"/>
  <c r="AR72" i="82"/>
  <c r="AR78" i="82"/>
  <c r="AR8" i="82"/>
  <c r="AR32" i="82"/>
  <c r="AR44" i="82"/>
  <c r="AR56" i="82"/>
  <c r="AR68" i="82"/>
  <c r="AR15" i="82"/>
  <c r="AR21" i="82"/>
  <c r="AR27" i="82"/>
  <c r="AR39" i="82"/>
  <c r="AR45" i="82"/>
  <c r="AR57" i="82"/>
  <c r="AR69" i="82"/>
  <c r="AR7" i="82"/>
  <c r="AR13" i="82"/>
  <c r="AR19" i="82"/>
  <c r="AR25" i="82"/>
  <c r="AR31" i="82"/>
  <c r="AR37" i="82"/>
  <c r="AR43" i="82"/>
  <c r="AR49" i="82"/>
  <c r="AR55" i="82"/>
  <c r="AR61" i="82"/>
  <c r="AR67" i="82"/>
  <c r="AR73" i="82"/>
  <c r="AR5" i="82"/>
  <c r="AR14" i="82"/>
  <c r="AR20" i="82"/>
  <c r="AR26" i="82"/>
  <c r="AR38" i="82"/>
  <c r="AR50" i="82"/>
  <c r="AR62" i="82"/>
  <c r="AR74" i="82"/>
  <c r="AR9" i="82"/>
  <c r="AR33" i="82"/>
  <c r="AR51" i="82"/>
  <c r="AR63" i="82"/>
  <c r="AR75" i="82"/>
  <c r="AR10" i="82"/>
  <c r="AR16" i="82"/>
  <c r="AR22" i="82"/>
  <c r="AR28" i="82"/>
  <c r="AR34" i="82"/>
  <c r="AR40" i="82"/>
  <c r="AR46" i="82"/>
  <c r="AR52" i="82"/>
  <c r="AR58" i="82"/>
  <c r="AR64" i="82"/>
  <c r="AR70" i="82"/>
  <c r="AR76" i="82"/>
  <c r="AR11" i="82"/>
  <c r="AR17" i="82"/>
  <c r="AR23" i="82"/>
  <c r="AR29" i="82"/>
  <c r="AR35" i="82"/>
  <c r="AR41" i="82"/>
  <c r="AR47" i="82"/>
  <c r="AR53" i="82"/>
  <c r="AR59" i="82"/>
  <c r="AR65" i="82"/>
  <c r="AR71" i="82"/>
  <c r="AR77" i="82"/>
  <c r="I453" i="74"/>
  <c r="G453" i="74"/>
  <c r="E449" i="74"/>
  <c r="F449" i="74"/>
  <c r="G449" i="74"/>
  <c r="I449" i="74"/>
  <c r="E450" i="74"/>
  <c r="F450" i="74"/>
  <c r="G450" i="74"/>
  <c r="I450" i="74"/>
  <c r="E451" i="74"/>
  <c r="F451" i="74"/>
  <c r="G451" i="74"/>
  <c r="I451" i="74"/>
  <c r="E452" i="74"/>
  <c r="F452" i="74"/>
  <c r="G452" i="74"/>
  <c r="I452" i="74"/>
  <c r="F448" i="74"/>
  <c r="G448" i="74"/>
  <c r="I448" i="74"/>
  <c r="E448" i="74"/>
  <c r="I453" i="73"/>
  <c r="G453" i="73"/>
  <c r="F448" i="73"/>
  <c r="G448" i="73"/>
  <c r="I448" i="73"/>
  <c r="J448" i="73" s="1"/>
  <c r="F449" i="73"/>
  <c r="G449" i="73"/>
  <c r="I449" i="73"/>
  <c r="F450" i="73"/>
  <c r="G450" i="73"/>
  <c r="I450" i="73"/>
  <c r="J450" i="73" s="1"/>
  <c r="F451" i="73"/>
  <c r="G451" i="73"/>
  <c r="I451" i="73"/>
  <c r="F452" i="73"/>
  <c r="G452" i="73"/>
  <c r="I452" i="73"/>
  <c r="J452" i="73" s="1"/>
  <c r="E449" i="73"/>
  <c r="E450" i="73"/>
  <c r="E451" i="73"/>
  <c r="E452" i="73"/>
  <c r="E448" i="73"/>
  <c r="BL81" i="41"/>
  <c r="BK81" i="41"/>
  <c r="BH81" i="41"/>
  <c r="BG81" i="41"/>
  <c r="BF81" i="41"/>
  <c r="BC81" i="41"/>
  <c r="BB81" i="41"/>
  <c r="AY81" i="41"/>
  <c r="AX81" i="41"/>
  <c r="AW81" i="41"/>
  <c r="AT81" i="41"/>
  <c r="AS81" i="41"/>
  <c r="AP81" i="41"/>
  <c r="AO81" i="41"/>
  <c r="AN81" i="41"/>
  <c r="AK81" i="41"/>
  <c r="AJ81" i="41"/>
  <c r="AG81" i="41"/>
  <c r="AF81" i="41"/>
  <c r="AE81" i="41"/>
  <c r="AB81" i="41"/>
  <c r="AA81" i="41"/>
  <c r="X81" i="41"/>
  <c r="W81" i="41"/>
  <c r="V81" i="41"/>
  <c r="S81" i="41"/>
  <c r="R81" i="41"/>
  <c r="O81" i="41"/>
  <c r="N81" i="41"/>
  <c r="M81" i="41"/>
  <c r="J81" i="41"/>
  <c r="I81" i="41"/>
  <c r="F81" i="41"/>
  <c r="E81" i="41"/>
  <c r="D81" i="41"/>
  <c r="BL15" i="51"/>
  <c r="BK15" i="51"/>
  <c r="BH15" i="51"/>
  <c r="BG15" i="51"/>
  <c r="BF15" i="51"/>
  <c r="BC15" i="51"/>
  <c r="BB15" i="51"/>
  <c r="AY15" i="51"/>
  <c r="AX15" i="51"/>
  <c r="AW15" i="51"/>
  <c r="AT15" i="51"/>
  <c r="AS15" i="51"/>
  <c r="AP15" i="51"/>
  <c r="AO15" i="51"/>
  <c r="AN15" i="51"/>
  <c r="AK15" i="51"/>
  <c r="AJ15" i="51"/>
  <c r="AG15" i="51"/>
  <c r="AF15" i="51"/>
  <c r="AE15" i="51"/>
  <c r="AB15" i="51"/>
  <c r="AA15" i="51"/>
  <c r="X15" i="51"/>
  <c r="W15" i="51"/>
  <c r="V15" i="51"/>
  <c r="S15" i="51"/>
  <c r="R15" i="51"/>
  <c r="O15" i="51"/>
  <c r="N15" i="51"/>
  <c r="M15" i="51"/>
  <c r="J15" i="51"/>
  <c r="I15" i="51"/>
  <c r="F15" i="51"/>
  <c r="E15" i="51"/>
  <c r="D15" i="51"/>
  <c r="BL81" i="25"/>
  <c r="BK81" i="25"/>
  <c r="BH81" i="25"/>
  <c r="BG81" i="25"/>
  <c r="BF81" i="25"/>
  <c r="BC81" i="25"/>
  <c r="BB81" i="25"/>
  <c r="AY81" i="25"/>
  <c r="AX81" i="25"/>
  <c r="AW81" i="25"/>
  <c r="AT81" i="25"/>
  <c r="AS81" i="25"/>
  <c r="AP81" i="25"/>
  <c r="AO81" i="25"/>
  <c r="AN81" i="25"/>
  <c r="AK81" i="25"/>
  <c r="AJ81" i="25"/>
  <c r="AG81" i="25"/>
  <c r="AF81" i="25"/>
  <c r="AE81" i="25"/>
  <c r="AB81" i="25"/>
  <c r="AA81" i="25"/>
  <c r="X81" i="25"/>
  <c r="W81" i="25"/>
  <c r="V81" i="25"/>
  <c r="S81" i="25"/>
  <c r="R81" i="25"/>
  <c r="O81" i="25"/>
  <c r="N81" i="25"/>
  <c r="M81" i="25"/>
  <c r="J81" i="25"/>
  <c r="I81" i="25"/>
  <c r="F81" i="25"/>
  <c r="E81" i="25"/>
  <c r="D81" i="25"/>
  <c r="BL15" i="50"/>
  <c r="BK15" i="50"/>
  <c r="BH15" i="50"/>
  <c r="BG15" i="50"/>
  <c r="BF15" i="50"/>
  <c r="BC15" i="50"/>
  <c r="BB15" i="50"/>
  <c r="AY15" i="50"/>
  <c r="AX15" i="50"/>
  <c r="AW15" i="50"/>
  <c r="AT15" i="50"/>
  <c r="AS15" i="50"/>
  <c r="AP15" i="50"/>
  <c r="AO15" i="50"/>
  <c r="AN15" i="50"/>
  <c r="AK15" i="50"/>
  <c r="AJ15" i="50"/>
  <c r="AG15" i="50"/>
  <c r="AF15" i="50"/>
  <c r="AE15" i="50"/>
  <c r="AB15" i="50"/>
  <c r="AA15" i="50"/>
  <c r="X15" i="50"/>
  <c r="W15" i="50"/>
  <c r="V15" i="50"/>
  <c r="S15" i="50"/>
  <c r="R15" i="50"/>
  <c r="O15" i="50"/>
  <c r="N15" i="50"/>
  <c r="M15" i="50"/>
  <c r="J15" i="50"/>
  <c r="I15" i="50"/>
  <c r="F15" i="50"/>
  <c r="E15" i="50"/>
  <c r="J451" i="74" l="1"/>
  <c r="K453" i="74"/>
  <c r="J451" i="73"/>
  <c r="J449" i="73"/>
  <c r="K453" i="73"/>
  <c r="J450" i="74"/>
  <c r="K448" i="74"/>
  <c r="H448" i="74"/>
  <c r="J448" i="74"/>
  <c r="H450" i="74"/>
  <c r="K450" i="74"/>
  <c r="K450" i="73"/>
  <c r="H450" i="73"/>
  <c r="K448" i="73"/>
  <c r="H448" i="73"/>
  <c r="J452" i="74"/>
  <c r="J449" i="74"/>
  <c r="H452" i="73"/>
  <c r="K452" i="73"/>
  <c r="K451" i="74"/>
  <c r="H451" i="74"/>
  <c r="H451" i="73"/>
  <c r="K451" i="73"/>
  <c r="K449" i="73"/>
  <c r="H449" i="73"/>
  <c r="K452" i="74"/>
  <c r="H452" i="74"/>
  <c r="H449" i="74"/>
  <c r="K449" i="74"/>
  <c r="G453" i="47"/>
  <c r="K453" i="47" s="1"/>
  <c r="E449" i="47"/>
  <c r="F449" i="47"/>
  <c r="G449" i="47"/>
  <c r="I449" i="47"/>
  <c r="J449" i="47" s="1"/>
  <c r="E450" i="47"/>
  <c r="F450" i="47"/>
  <c r="G450" i="47"/>
  <c r="I450" i="47"/>
  <c r="J450" i="47" s="1"/>
  <c r="E451" i="47"/>
  <c r="F451" i="47"/>
  <c r="G451" i="47"/>
  <c r="I451" i="47"/>
  <c r="J451" i="47" s="1"/>
  <c r="E452" i="47"/>
  <c r="F452" i="47"/>
  <c r="G452" i="47"/>
  <c r="I452" i="47"/>
  <c r="J452" i="47" s="1"/>
  <c r="I448" i="47"/>
  <c r="J448" i="47" s="1"/>
  <c r="G448" i="47"/>
  <c r="F448" i="47"/>
  <c r="E448" i="47"/>
  <c r="H451" i="47" l="1"/>
  <c r="K451" i="47"/>
  <c r="H448" i="47"/>
  <c r="K448" i="47"/>
  <c r="K450" i="47"/>
  <c r="H450" i="47"/>
  <c r="H452" i="47"/>
  <c r="K452" i="47"/>
  <c r="H449" i="47"/>
  <c r="K449" i="47"/>
  <c r="C13" i="38"/>
  <c r="C3" i="69"/>
  <c r="C7" i="69"/>
  <c r="BO81" i="41" l="1"/>
  <c r="BO15" i="51"/>
  <c r="BU80" i="41" l="1"/>
  <c r="BW80" i="41" s="1"/>
  <c r="BT80" i="41"/>
  <c r="BQ80" i="41"/>
  <c r="BP80" i="41"/>
  <c r="BO80" i="41"/>
  <c r="BU79" i="41"/>
  <c r="BW79" i="41" s="1"/>
  <c r="BT79" i="41"/>
  <c r="BV79" i="41" s="1"/>
  <c r="BQ79" i="41"/>
  <c r="BP79" i="41"/>
  <c r="BO79" i="41"/>
  <c r="BU78" i="41"/>
  <c r="BT78" i="41"/>
  <c r="BV78" i="41" s="1"/>
  <c r="BQ78" i="41"/>
  <c r="BS78" i="41" s="1"/>
  <c r="BP78" i="41"/>
  <c r="BO78" i="41"/>
  <c r="BU77" i="41"/>
  <c r="BT77" i="41"/>
  <c r="BQ77" i="41"/>
  <c r="BS77" i="41" s="1"/>
  <c r="BP77" i="41"/>
  <c r="BO77" i="41"/>
  <c r="BU76" i="41"/>
  <c r="BT76" i="41"/>
  <c r="BQ76" i="41"/>
  <c r="BP76" i="41"/>
  <c r="BO76" i="41"/>
  <c r="BU75" i="41"/>
  <c r="BT75" i="41"/>
  <c r="BQ75" i="41"/>
  <c r="BP75" i="41"/>
  <c r="BO75" i="41"/>
  <c r="BU74" i="41"/>
  <c r="BW74" i="41" s="1"/>
  <c r="BT74" i="41"/>
  <c r="BQ74" i="41"/>
  <c r="BP74" i="41"/>
  <c r="BO74" i="41"/>
  <c r="BU73" i="41"/>
  <c r="BW73" i="41" s="1"/>
  <c r="BT73" i="41"/>
  <c r="BV73" i="41" s="1"/>
  <c r="BQ73" i="41"/>
  <c r="BP73" i="41"/>
  <c r="BO73" i="41"/>
  <c r="BU72" i="41"/>
  <c r="BT72" i="41"/>
  <c r="BV72" i="41" s="1"/>
  <c r="BQ72" i="41"/>
  <c r="BS72" i="41" s="1"/>
  <c r="BP72" i="41"/>
  <c r="BO72" i="41"/>
  <c r="BU71" i="41"/>
  <c r="BT71" i="41"/>
  <c r="BQ71" i="41"/>
  <c r="BS71" i="41" s="1"/>
  <c r="BP71" i="41"/>
  <c r="BO71" i="41"/>
  <c r="BU70" i="41"/>
  <c r="BT70" i="41"/>
  <c r="BQ70" i="41"/>
  <c r="BP70" i="41"/>
  <c r="BO70" i="41"/>
  <c r="BU69" i="41"/>
  <c r="BT69" i="41"/>
  <c r="BQ69" i="41"/>
  <c r="BP69" i="41"/>
  <c r="BO69" i="41"/>
  <c r="BU68" i="41"/>
  <c r="BW68" i="41" s="1"/>
  <c r="BT68" i="41"/>
  <c r="BQ68" i="41"/>
  <c r="BP68" i="41"/>
  <c r="BO68" i="41"/>
  <c r="BU67" i="41"/>
  <c r="BW67" i="41" s="1"/>
  <c r="BT67" i="41"/>
  <c r="BV67" i="41" s="1"/>
  <c r="BQ67" i="41"/>
  <c r="BP67" i="41"/>
  <c r="BO67" i="41"/>
  <c r="BU66" i="41"/>
  <c r="BT66" i="41"/>
  <c r="BV66" i="41" s="1"/>
  <c r="BQ66" i="41"/>
  <c r="BS66" i="41" s="1"/>
  <c r="BP66" i="41"/>
  <c r="BO66" i="41"/>
  <c r="BU65" i="41"/>
  <c r="BT65" i="41"/>
  <c r="BQ65" i="41"/>
  <c r="BS65" i="41" s="1"/>
  <c r="BP65" i="41"/>
  <c r="BO65" i="41"/>
  <c r="BU64" i="41"/>
  <c r="BT64" i="41"/>
  <c r="BQ64" i="41"/>
  <c r="BP64" i="41"/>
  <c r="BO64" i="41"/>
  <c r="BU63" i="41"/>
  <c r="BT63" i="41"/>
  <c r="BQ63" i="41"/>
  <c r="BP63" i="41"/>
  <c r="BO63" i="41"/>
  <c r="BU62" i="41"/>
  <c r="BW62" i="41" s="1"/>
  <c r="BT62" i="41"/>
  <c r="BQ62" i="41"/>
  <c r="BP62" i="41"/>
  <c r="BO62" i="41"/>
  <c r="BU61" i="41"/>
  <c r="BW61" i="41" s="1"/>
  <c r="BT61" i="41"/>
  <c r="BV61" i="41" s="1"/>
  <c r="BQ61" i="41"/>
  <c r="BP61" i="41"/>
  <c r="BO61" i="41"/>
  <c r="BU60" i="41"/>
  <c r="BT60" i="41"/>
  <c r="BV60" i="41" s="1"/>
  <c r="BQ60" i="41"/>
  <c r="BS60" i="41" s="1"/>
  <c r="BP60" i="41"/>
  <c r="BO60" i="41"/>
  <c r="BU59" i="41"/>
  <c r="BT59" i="41"/>
  <c r="BQ59" i="41"/>
  <c r="BS59" i="41" s="1"/>
  <c r="BP59" i="41"/>
  <c r="BO59" i="41"/>
  <c r="BU58" i="41"/>
  <c r="BT58" i="41"/>
  <c r="BQ58" i="41"/>
  <c r="BP58" i="41"/>
  <c r="BO58" i="41"/>
  <c r="BU57" i="41"/>
  <c r="BT57" i="41"/>
  <c r="BQ57" i="41"/>
  <c r="BP57" i="41"/>
  <c r="BO57" i="41"/>
  <c r="BU56" i="41"/>
  <c r="BW56" i="41" s="1"/>
  <c r="BT56" i="41"/>
  <c r="BQ56" i="41"/>
  <c r="BP56" i="41"/>
  <c r="BO56" i="41"/>
  <c r="BU55" i="41"/>
  <c r="BW55" i="41" s="1"/>
  <c r="BT55" i="41"/>
  <c r="BV55" i="41" s="1"/>
  <c r="BQ55" i="41"/>
  <c r="BP55" i="41"/>
  <c r="BO55" i="41"/>
  <c r="BU54" i="41"/>
  <c r="BT54" i="41"/>
  <c r="BV54" i="41" s="1"/>
  <c r="BQ54" i="41"/>
  <c r="BS54" i="41" s="1"/>
  <c r="BP54" i="41"/>
  <c r="BO54" i="41"/>
  <c r="BU53" i="41"/>
  <c r="BT53" i="41"/>
  <c r="BQ53" i="41"/>
  <c r="BS53" i="41" s="1"/>
  <c r="BP53" i="41"/>
  <c r="BO53" i="41"/>
  <c r="BU52" i="41"/>
  <c r="BT52" i="41"/>
  <c r="BQ52" i="41"/>
  <c r="BP52" i="41"/>
  <c r="BO52" i="41"/>
  <c r="BU51" i="41"/>
  <c r="BT51" i="41"/>
  <c r="BQ51" i="41"/>
  <c r="BP51" i="41"/>
  <c r="BO51" i="41"/>
  <c r="BU50" i="41"/>
  <c r="BW50" i="41" s="1"/>
  <c r="BT50" i="41"/>
  <c r="BQ50" i="41"/>
  <c r="BP50" i="41"/>
  <c r="BO50" i="41"/>
  <c r="BU49" i="41"/>
  <c r="BW49" i="41" s="1"/>
  <c r="BT49" i="41"/>
  <c r="BV49" i="41" s="1"/>
  <c r="BQ49" i="41"/>
  <c r="BP49" i="41"/>
  <c r="BO49" i="41"/>
  <c r="BU48" i="41"/>
  <c r="BT48" i="41"/>
  <c r="BV48" i="41" s="1"/>
  <c r="BQ48" i="41"/>
  <c r="BS48" i="41" s="1"/>
  <c r="BP48" i="41"/>
  <c r="BO48" i="41"/>
  <c r="BU47" i="41"/>
  <c r="BT47" i="41"/>
  <c r="BQ47" i="41"/>
  <c r="BS47" i="41" s="1"/>
  <c r="BP47" i="41"/>
  <c r="BO47" i="41"/>
  <c r="BU46" i="41"/>
  <c r="BT46" i="41"/>
  <c r="BQ46" i="41"/>
  <c r="BP46" i="41"/>
  <c r="BO46" i="41"/>
  <c r="BU45" i="41"/>
  <c r="BT45" i="41"/>
  <c r="BQ45" i="41"/>
  <c r="BP45" i="41"/>
  <c r="BO45" i="41"/>
  <c r="BU44" i="41"/>
  <c r="BW44" i="41" s="1"/>
  <c r="BT44" i="41"/>
  <c r="BQ44" i="41"/>
  <c r="BP44" i="41"/>
  <c r="BO44" i="41"/>
  <c r="BU43" i="41"/>
  <c r="BW43" i="41" s="1"/>
  <c r="BT43" i="41"/>
  <c r="BV43" i="41" s="1"/>
  <c r="BQ43" i="41"/>
  <c r="BP43" i="41"/>
  <c r="BO43" i="41"/>
  <c r="BU42" i="41"/>
  <c r="BT42" i="41"/>
  <c r="BV42" i="41" s="1"/>
  <c r="BQ42" i="41"/>
  <c r="BS42" i="41" s="1"/>
  <c r="BP42" i="41"/>
  <c r="BO42" i="41"/>
  <c r="BU41" i="41"/>
  <c r="BT41" i="41"/>
  <c r="BQ41" i="41"/>
  <c r="BS41" i="41" s="1"/>
  <c r="BP41" i="41"/>
  <c r="BO41" i="41"/>
  <c r="BU40" i="41"/>
  <c r="BT40" i="41"/>
  <c r="BQ40" i="41"/>
  <c r="BP40" i="41"/>
  <c r="BO40" i="41"/>
  <c r="BU39" i="41"/>
  <c r="BT39" i="41"/>
  <c r="BQ39" i="41"/>
  <c r="BP39" i="41"/>
  <c r="BO39" i="41"/>
  <c r="BU38" i="41"/>
  <c r="BW38" i="41" s="1"/>
  <c r="BT38" i="41"/>
  <c r="BQ38" i="41"/>
  <c r="BP38" i="41"/>
  <c r="BO38" i="41"/>
  <c r="BU37" i="41"/>
  <c r="BW37" i="41" s="1"/>
  <c r="BT37" i="41"/>
  <c r="BV37" i="41" s="1"/>
  <c r="BQ37" i="41"/>
  <c r="BP37" i="41"/>
  <c r="BO37" i="41"/>
  <c r="BU36" i="41"/>
  <c r="BT36" i="41"/>
  <c r="BV36" i="41" s="1"/>
  <c r="BQ36" i="41"/>
  <c r="BS36" i="41" s="1"/>
  <c r="BP36" i="41"/>
  <c r="BR36" i="41" s="1"/>
  <c r="BO36" i="41"/>
  <c r="BU35" i="41"/>
  <c r="BT35" i="41"/>
  <c r="BQ35" i="41"/>
  <c r="BS35" i="41" s="1"/>
  <c r="BP35" i="41"/>
  <c r="BO35" i="41"/>
  <c r="BU34" i="41"/>
  <c r="BT34" i="41"/>
  <c r="BQ34" i="41"/>
  <c r="BP34" i="41"/>
  <c r="BO34" i="41"/>
  <c r="BU33" i="41"/>
  <c r="BT33" i="41"/>
  <c r="BQ33" i="41"/>
  <c r="BP33" i="41"/>
  <c r="BO33" i="41"/>
  <c r="BU32" i="41"/>
  <c r="BW32" i="41" s="1"/>
  <c r="BT32" i="41"/>
  <c r="BQ32" i="41"/>
  <c r="BP32" i="41"/>
  <c r="BO32" i="41"/>
  <c r="BU31" i="41"/>
  <c r="BW31" i="41" s="1"/>
  <c r="BT31" i="41"/>
  <c r="BV31" i="41" s="1"/>
  <c r="BQ31" i="41"/>
  <c r="BP31" i="41"/>
  <c r="BO31" i="41"/>
  <c r="BU30" i="41"/>
  <c r="BT30" i="41"/>
  <c r="BV30" i="41" s="1"/>
  <c r="BQ30" i="41"/>
  <c r="BS30" i="41" s="1"/>
  <c r="BP30" i="41"/>
  <c r="BO30" i="41"/>
  <c r="BU29" i="41"/>
  <c r="BT29" i="41"/>
  <c r="BQ29" i="41"/>
  <c r="BS29" i="41" s="1"/>
  <c r="BP29" i="41"/>
  <c r="BO29" i="41"/>
  <c r="BU28" i="41"/>
  <c r="BT28" i="41"/>
  <c r="BQ28" i="41"/>
  <c r="BP28" i="41"/>
  <c r="BO28" i="41"/>
  <c r="BU27" i="41"/>
  <c r="BT27" i="41"/>
  <c r="BQ27" i="41"/>
  <c r="BP27" i="41"/>
  <c r="BO27" i="41"/>
  <c r="BU26" i="41"/>
  <c r="BW26" i="41" s="1"/>
  <c r="BT26" i="41"/>
  <c r="BV26" i="41" s="1"/>
  <c r="BQ26" i="41"/>
  <c r="BP26" i="41"/>
  <c r="BO26" i="41"/>
  <c r="BU25" i="41"/>
  <c r="BW25" i="41" s="1"/>
  <c r="BT25" i="41"/>
  <c r="BV25" i="41" s="1"/>
  <c r="BQ25" i="41"/>
  <c r="BS25" i="41" s="1"/>
  <c r="BP25" i="41"/>
  <c r="BR25" i="41" s="1"/>
  <c r="BO25" i="41"/>
  <c r="BU24" i="41"/>
  <c r="BT24" i="41"/>
  <c r="BV24" i="41" s="1"/>
  <c r="BQ24" i="41"/>
  <c r="BS24" i="41" s="1"/>
  <c r="BP24" i="41"/>
  <c r="BO24" i="41"/>
  <c r="BU23" i="41"/>
  <c r="BT23" i="41"/>
  <c r="BQ23" i="41"/>
  <c r="BS23" i="41" s="1"/>
  <c r="BP23" i="41"/>
  <c r="BO23" i="41"/>
  <c r="BU22" i="41"/>
  <c r="BT22" i="41"/>
  <c r="BQ22" i="41"/>
  <c r="BP22" i="41"/>
  <c r="BO22" i="41"/>
  <c r="BU21" i="41"/>
  <c r="BW21" i="41" s="1"/>
  <c r="BT21" i="41"/>
  <c r="BQ21" i="41"/>
  <c r="BP21" i="41"/>
  <c r="BO21" i="41"/>
  <c r="BU20" i="41"/>
  <c r="BW20" i="41" s="1"/>
  <c r="BT20" i="41"/>
  <c r="BV20" i="41" s="1"/>
  <c r="BQ20" i="41"/>
  <c r="BP20" i="41"/>
  <c r="BO20" i="41"/>
  <c r="BU19" i="41"/>
  <c r="BW19" i="41" s="1"/>
  <c r="BT19" i="41"/>
  <c r="BV19" i="41" s="1"/>
  <c r="BQ19" i="41"/>
  <c r="BP19" i="41"/>
  <c r="BR19" i="41" s="1"/>
  <c r="BO19" i="41"/>
  <c r="BU18" i="41"/>
  <c r="BT18" i="41"/>
  <c r="BV18" i="41" s="1"/>
  <c r="BQ18" i="41"/>
  <c r="BS18" i="41" s="1"/>
  <c r="BP18" i="41"/>
  <c r="BR18" i="41" s="1"/>
  <c r="BO18" i="41"/>
  <c r="BU17" i="41"/>
  <c r="BT17" i="41"/>
  <c r="BQ17" i="41"/>
  <c r="BS17" i="41" s="1"/>
  <c r="BP17" i="41"/>
  <c r="BO17" i="41"/>
  <c r="BU16" i="41"/>
  <c r="BT16" i="41"/>
  <c r="BQ16" i="41"/>
  <c r="BP16" i="41"/>
  <c r="BO16" i="41"/>
  <c r="BU15" i="41"/>
  <c r="BW15" i="41" s="1"/>
  <c r="BT15" i="41"/>
  <c r="BQ15" i="41"/>
  <c r="BP15" i="41"/>
  <c r="BO15" i="41"/>
  <c r="BU14" i="41"/>
  <c r="BW14" i="41" s="1"/>
  <c r="BT14" i="41"/>
  <c r="BV14" i="41" s="1"/>
  <c r="BQ14" i="41"/>
  <c r="BP14" i="41"/>
  <c r="BO14" i="41"/>
  <c r="BU13" i="41"/>
  <c r="BW13" i="41" s="1"/>
  <c r="BT13" i="41"/>
  <c r="BV13" i="41" s="1"/>
  <c r="BQ13" i="41"/>
  <c r="BS13" i="41" s="1"/>
  <c r="BP13" i="41"/>
  <c r="BR13" i="41" s="1"/>
  <c r="BO13" i="41"/>
  <c r="BU12" i="41"/>
  <c r="BT12" i="41"/>
  <c r="BV12" i="41" s="1"/>
  <c r="BQ12" i="41"/>
  <c r="BS12" i="41" s="1"/>
  <c r="BP12" i="41"/>
  <c r="BR12" i="41" s="1"/>
  <c r="BO12" i="41"/>
  <c r="BU11" i="41"/>
  <c r="BT11" i="41"/>
  <c r="BQ11" i="41"/>
  <c r="BS11" i="41" s="1"/>
  <c r="BP11" i="41"/>
  <c r="BO11" i="41"/>
  <c r="BU10" i="41"/>
  <c r="BT10" i="41"/>
  <c r="BQ10" i="41"/>
  <c r="BP10" i="41"/>
  <c r="BO10" i="41"/>
  <c r="BU9" i="41"/>
  <c r="BW9" i="41" s="1"/>
  <c r="BT9" i="41"/>
  <c r="BQ9" i="41"/>
  <c r="BP9" i="41"/>
  <c r="BO9" i="41"/>
  <c r="BU8" i="41"/>
  <c r="BW8" i="41" s="1"/>
  <c r="BT8" i="41"/>
  <c r="BQ8" i="41"/>
  <c r="BP8" i="41"/>
  <c r="BO8" i="41"/>
  <c r="BU7" i="41"/>
  <c r="BW7" i="41" s="1"/>
  <c r="BT7" i="41"/>
  <c r="BV7" i="41" s="1"/>
  <c r="BQ7" i="41"/>
  <c r="BP7" i="41"/>
  <c r="BR7" i="41" s="1"/>
  <c r="BO7" i="41"/>
  <c r="BU14" i="51"/>
  <c r="BT14" i="51"/>
  <c r="BV14" i="51" s="1"/>
  <c r="BQ14" i="51"/>
  <c r="BS14" i="51" s="1"/>
  <c r="BP14" i="51"/>
  <c r="BO14" i="51"/>
  <c r="BU13" i="51"/>
  <c r="BT13" i="51"/>
  <c r="BQ13" i="51"/>
  <c r="BS13" i="51" s="1"/>
  <c r="BP13" i="51"/>
  <c r="BO13" i="51"/>
  <c r="BU12" i="51"/>
  <c r="BT12" i="51"/>
  <c r="BQ12" i="51"/>
  <c r="BP12" i="51"/>
  <c r="BO12" i="51"/>
  <c r="BU11" i="51"/>
  <c r="BW11" i="51" s="1"/>
  <c r="BT11" i="51"/>
  <c r="BQ11" i="51"/>
  <c r="BP11" i="51"/>
  <c r="BO11" i="51"/>
  <c r="BU10" i="51"/>
  <c r="BW10" i="51" s="1"/>
  <c r="BT10" i="51"/>
  <c r="BV10" i="51" s="1"/>
  <c r="BQ10" i="51"/>
  <c r="BP10" i="51"/>
  <c r="BO10" i="51"/>
  <c r="BU9" i="51"/>
  <c r="BW9" i="51" s="1"/>
  <c r="BT9" i="51"/>
  <c r="BV9" i="51" s="1"/>
  <c r="BQ9" i="51"/>
  <c r="BS9" i="51" s="1"/>
  <c r="BP9" i="51"/>
  <c r="BR9" i="51" s="1"/>
  <c r="BO9" i="51"/>
  <c r="BU8" i="51"/>
  <c r="BT8" i="51"/>
  <c r="BV8" i="51" s="1"/>
  <c r="BQ8" i="51"/>
  <c r="BS8" i="51" s="1"/>
  <c r="BP8" i="51"/>
  <c r="BR8" i="51" s="1"/>
  <c r="BO8" i="51"/>
  <c r="BU7" i="51"/>
  <c r="BT7" i="51"/>
  <c r="BQ7" i="51"/>
  <c r="BS7" i="51" s="1"/>
  <c r="BP7" i="51"/>
  <c r="BO7" i="51"/>
  <c r="BR43" i="41" l="1"/>
  <c r="BR24" i="41"/>
  <c r="BW39" i="41"/>
  <c r="BR42" i="41"/>
  <c r="BS43" i="41"/>
  <c r="BR10" i="51"/>
  <c r="BR8" i="41"/>
  <c r="BR14" i="41"/>
  <c r="BR20" i="41"/>
  <c r="BR26" i="41"/>
  <c r="BR32" i="41"/>
  <c r="BR38" i="41"/>
  <c r="BS10" i="51"/>
  <c r="CB9" i="51" s="1"/>
  <c r="CA9" i="51" s="1"/>
  <c r="BV11" i="51"/>
  <c r="BW12" i="51"/>
  <c r="BS8" i="41"/>
  <c r="BV9" i="41"/>
  <c r="BW10" i="41"/>
  <c r="BS14" i="41"/>
  <c r="BV15" i="41"/>
  <c r="BW16" i="41"/>
  <c r="BS20" i="41"/>
  <c r="BV21" i="41"/>
  <c r="BW22" i="41"/>
  <c r="BS26" i="41"/>
  <c r="BV27" i="41"/>
  <c r="BW28" i="41"/>
  <c r="BV39" i="41"/>
  <c r="BR7" i="51"/>
  <c r="BR13" i="51"/>
  <c r="BR11" i="41"/>
  <c r="BR17" i="41"/>
  <c r="BR23" i="41"/>
  <c r="BR29" i="41"/>
  <c r="BR35" i="41"/>
  <c r="BR41" i="41"/>
  <c r="BR47" i="41"/>
  <c r="BR53" i="41"/>
  <c r="BR59" i="41"/>
  <c r="BR65" i="41"/>
  <c r="BR71" i="41"/>
  <c r="BR77" i="41"/>
  <c r="BR12" i="51"/>
  <c r="BR10" i="41"/>
  <c r="BR16" i="41"/>
  <c r="BR22" i="41"/>
  <c r="BR28" i="41"/>
  <c r="BR34" i="41"/>
  <c r="BR40" i="41"/>
  <c r="BR46" i="41"/>
  <c r="BR52" i="41"/>
  <c r="BR58" i="41"/>
  <c r="BR64" i="41"/>
  <c r="BR70" i="41"/>
  <c r="BR76" i="41"/>
  <c r="BV7" i="51"/>
  <c r="BW8" i="51"/>
  <c r="BR11" i="51"/>
  <c r="BS12" i="51"/>
  <c r="BV13" i="51"/>
  <c r="BW14" i="51"/>
  <c r="BR9" i="41"/>
  <c r="BS10" i="41"/>
  <c r="BV11" i="41"/>
  <c r="BW12" i="41"/>
  <c r="BR15" i="41"/>
  <c r="BS16" i="41"/>
  <c r="BV17" i="41"/>
  <c r="BW18" i="41"/>
  <c r="BR21" i="41"/>
  <c r="BS22" i="41"/>
  <c r="BV23" i="41"/>
  <c r="BW24" i="41"/>
  <c r="BR27" i="41"/>
  <c r="BS28" i="41"/>
  <c r="BV29" i="41"/>
  <c r="BW30" i="41"/>
  <c r="BR33" i="41"/>
  <c r="BS34" i="41"/>
  <c r="BV35" i="41"/>
  <c r="BW36" i="41"/>
  <c r="BR39" i="41"/>
  <c r="BS40" i="41"/>
  <c r="BV41" i="41"/>
  <c r="BW42" i="41"/>
  <c r="BR45" i="41"/>
  <c r="BS46" i="41"/>
  <c r="BV47" i="41"/>
  <c r="BW48" i="41"/>
  <c r="BR51" i="41"/>
  <c r="BS52" i="41"/>
  <c r="BV53" i="41"/>
  <c r="BW54" i="41"/>
  <c r="BR57" i="41"/>
  <c r="BS58" i="41"/>
  <c r="BV59" i="41"/>
  <c r="BW60" i="41"/>
  <c r="BR63" i="41"/>
  <c r="BS64" i="41"/>
  <c r="BV65" i="41"/>
  <c r="BW66" i="41"/>
  <c r="BR69" i="41"/>
  <c r="BS70" i="41"/>
  <c r="BV71" i="41"/>
  <c r="BW72" i="41"/>
  <c r="BR75" i="41"/>
  <c r="BS76" i="41"/>
  <c r="BV77" i="41"/>
  <c r="BW78" i="41"/>
  <c r="BW7" i="51"/>
  <c r="BS11" i="51"/>
  <c r="BV12" i="51"/>
  <c r="BW13" i="51"/>
  <c r="BS9" i="41"/>
  <c r="BV10" i="41"/>
  <c r="BW11" i="41"/>
  <c r="BS15" i="41"/>
  <c r="BV16" i="41"/>
  <c r="BW17" i="41"/>
  <c r="BS21" i="41"/>
  <c r="BV22" i="41"/>
  <c r="BW23" i="41"/>
  <c r="BS27" i="41"/>
  <c r="BV28" i="41"/>
  <c r="BW29" i="41"/>
  <c r="BS33" i="41"/>
  <c r="BV34" i="41"/>
  <c r="BW35" i="41"/>
  <c r="BS39" i="41"/>
  <c r="BV40" i="41"/>
  <c r="BW41" i="41"/>
  <c r="BR44" i="41"/>
  <c r="BS45" i="41"/>
  <c r="BV46" i="41"/>
  <c r="BW47" i="41"/>
  <c r="BR50" i="41"/>
  <c r="BS51" i="41"/>
  <c r="BV52" i="41"/>
  <c r="BW53" i="41"/>
  <c r="BR56" i="41"/>
  <c r="BS57" i="41"/>
  <c r="BV58" i="41"/>
  <c r="BW59" i="41"/>
  <c r="BR62" i="41"/>
  <c r="BS63" i="41"/>
  <c r="BV64" i="41"/>
  <c r="BW65" i="41"/>
  <c r="BR68" i="41"/>
  <c r="BS69" i="41"/>
  <c r="BV70" i="41"/>
  <c r="BW71" i="41"/>
  <c r="BR74" i="41"/>
  <c r="BS75" i="41"/>
  <c r="BV76" i="41"/>
  <c r="BW77" i="41"/>
  <c r="BR80" i="41"/>
  <c r="BR31" i="41"/>
  <c r="BS32" i="41"/>
  <c r="BV33" i="41"/>
  <c r="BW34" i="41"/>
  <c r="BR37" i="41"/>
  <c r="BS38" i="41"/>
  <c r="BW40" i="41"/>
  <c r="BS44" i="41"/>
  <c r="BV45" i="41"/>
  <c r="BW46" i="41"/>
  <c r="BR49" i="41"/>
  <c r="BS50" i="41"/>
  <c r="BV51" i="41"/>
  <c r="BW52" i="41"/>
  <c r="BR55" i="41"/>
  <c r="BS56" i="41"/>
  <c r="BV57" i="41"/>
  <c r="BW58" i="41"/>
  <c r="BR61" i="41"/>
  <c r="BS62" i="41"/>
  <c r="BV63" i="41"/>
  <c r="BW64" i="41"/>
  <c r="BR67" i="41"/>
  <c r="BS68" i="41"/>
  <c r="BV69" i="41"/>
  <c r="BW70" i="41"/>
  <c r="BR73" i="41"/>
  <c r="BS74" i="41"/>
  <c r="BV75" i="41"/>
  <c r="BW76" i="41"/>
  <c r="BR79" i="41"/>
  <c r="BS80" i="41"/>
  <c r="BR14" i="51"/>
  <c r="BS7" i="41"/>
  <c r="BV8" i="41"/>
  <c r="BS19" i="41"/>
  <c r="BW27" i="41"/>
  <c r="BR30" i="41"/>
  <c r="BS31" i="41"/>
  <c r="BV32" i="41"/>
  <c r="BW33" i="41"/>
  <c r="BS37" i="41"/>
  <c r="BV38" i="41"/>
  <c r="BV44" i="41"/>
  <c r="BW45" i="41"/>
  <c r="BR48" i="41"/>
  <c r="BS49" i="41"/>
  <c r="BV50" i="41"/>
  <c r="BW51" i="41"/>
  <c r="BR54" i="41"/>
  <c r="BS55" i="41"/>
  <c r="BV56" i="41"/>
  <c r="BW57" i="41"/>
  <c r="BR60" i="41"/>
  <c r="BS61" i="41"/>
  <c r="BV62" i="41"/>
  <c r="BW63" i="41"/>
  <c r="BR66" i="41"/>
  <c r="BS67" i="41"/>
  <c r="BV68" i="41"/>
  <c r="BW69" i="41"/>
  <c r="BR72" i="41"/>
  <c r="BS73" i="41"/>
  <c r="BV74" i="41"/>
  <c r="BW75" i="41"/>
  <c r="BR78" i="41"/>
  <c r="BS79" i="41"/>
  <c r="BV80" i="41"/>
  <c r="CB14" i="51" l="1"/>
  <c r="CA14" i="51" s="1"/>
  <c r="CB7" i="51"/>
  <c r="CA7" i="51" s="1"/>
  <c r="CB12" i="51"/>
  <c r="CA12" i="51" s="1"/>
  <c r="BZ37" i="41"/>
  <c r="BY37" i="41" s="1"/>
  <c r="CB11" i="51"/>
  <c r="CA11" i="51" s="1"/>
  <c r="BZ19" i="41"/>
  <c r="BY19" i="41" s="1"/>
  <c r="BZ8" i="51"/>
  <c r="BY8" i="51" s="1"/>
  <c r="BZ42" i="41"/>
  <c r="BY42" i="41" s="1"/>
  <c r="BZ65" i="41"/>
  <c r="BY65" i="41" s="1"/>
  <c r="CB8" i="51"/>
  <c r="CA8" i="51" s="1"/>
  <c r="BZ10" i="51"/>
  <c r="BY10" i="51" s="1"/>
  <c r="BZ28" i="41"/>
  <c r="BY28" i="41" s="1"/>
  <c r="BZ13" i="41"/>
  <c r="BY13" i="41" s="1"/>
  <c r="BZ31" i="41"/>
  <c r="BY31" i="41" s="1"/>
  <c r="BZ14" i="41"/>
  <c r="BY14" i="41" s="1"/>
  <c r="BZ32" i="41"/>
  <c r="BY32" i="41" s="1"/>
  <c r="BZ50" i="41"/>
  <c r="BY50" i="41" s="1"/>
  <c r="BZ68" i="41"/>
  <c r="BY68" i="41" s="1"/>
  <c r="BZ25" i="41"/>
  <c r="BY25" i="41" s="1"/>
  <c r="BZ46" i="41"/>
  <c r="BY46" i="41" s="1"/>
  <c r="BZ18" i="41"/>
  <c r="BY18" i="41" s="1"/>
  <c r="BZ36" i="41"/>
  <c r="BY36" i="41" s="1"/>
  <c r="BZ54" i="41"/>
  <c r="BY54" i="41" s="1"/>
  <c r="BZ72" i="41"/>
  <c r="BY72" i="41" s="1"/>
  <c r="BZ49" i="41"/>
  <c r="BY49" i="41" s="1"/>
  <c r="BZ11" i="51"/>
  <c r="BY11" i="51" s="1"/>
  <c r="BZ52" i="41"/>
  <c r="BY52" i="41" s="1"/>
  <c r="BZ40" i="41"/>
  <c r="BY40" i="41" s="1"/>
  <c r="BZ58" i="41"/>
  <c r="BY58" i="41" s="1"/>
  <c r="BZ21" i="41"/>
  <c r="BY21" i="41" s="1"/>
  <c r="BZ39" i="41"/>
  <c r="BY39" i="41" s="1"/>
  <c r="BZ57" i="41"/>
  <c r="BY57" i="41" s="1"/>
  <c r="BZ75" i="41"/>
  <c r="BY75" i="41" s="1"/>
  <c r="BZ67" i="41"/>
  <c r="BY67" i="41" s="1"/>
  <c r="BZ14" i="51"/>
  <c r="BY14" i="51" s="1"/>
  <c r="BZ17" i="41"/>
  <c r="BY17" i="41" s="1"/>
  <c r="BZ43" i="41"/>
  <c r="BY43" i="41" s="1"/>
  <c r="BZ74" i="41"/>
  <c r="BY74" i="41" s="1"/>
  <c r="BZ70" i="41"/>
  <c r="BY70" i="41" s="1"/>
  <c r="BZ60" i="41"/>
  <c r="BY60" i="41" s="1"/>
  <c r="BZ78" i="41"/>
  <c r="BY78" i="41" s="1"/>
  <c r="BZ9" i="51"/>
  <c r="BY9" i="51" s="1"/>
  <c r="BZ53" i="41"/>
  <c r="BY53" i="41" s="1"/>
  <c r="BZ64" i="41"/>
  <c r="BY64" i="41" s="1"/>
  <c r="BZ56" i="41"/>
  <c r="BY56" i="41" s="1"/>
  <c r="BZ24" i="41"/>
  <c r="BY24" i="41" s="1"/>
  <c r="BZ61" i="41"/>
  <c r="BY61" i="41" s="1"/>
  <c r="BZ76" i="41"/>
  <c r="BY76" i="41" s="1"/>
  <c r="BZ23" i="41"/>
  <c r="BY23" i="41" s="1"/>
  <c r="BZ41" i="41"/>
  <c r="BY41" i="41" s="1"/>
  <c r="BZ59" i="41"/>
  <c r="BY59" i="41" s="1"/>
  <c r="BZ77" i="41"/>
  <c r="BY77" i="41" s="1"/>
  <c r="BZ73" i="41"/>
  <c r="BY73" i="41" s="1"/>
  <c r="BZ9" i="41"/>
  <c r="BY9" i="41" s="1"/>
  <c r="BZ27" i="41"/>
  <c r="BY27" i="41" s="1"/>
  <c r="BZ45" i="41"/>
  <c r="BY45" i="41" s="1"/>
  <c r="BZ63" i="41"/>
  <c r="BY63" i="41" s="1"/>
  <c r="BZ7" i="41"/>
  <c r="BY7" i="41" s="1"/>
  <c r="CB10" i="51"/>
  <c r="CA10" i="51" s="1"/>
  <c r="BZ12" i="51"/>
  <c r="BY12" i="51" s="1"/>
  <c r="BZ35" i="41"/>
  <c r="BY35" i="41" s="1"/>
  <c r="BZ20" i="41"/>
  <c r="BY20" i="41" s="1"/>
  <c r="BZ55" i="41"/>
  <c r="BY55" i="41" s="1"/>
  <c r="BZ79" i="41"/>
  <c r="BY79" i="41" s="1"/>
  <c r="BZ8" i="41"/>
  <c r="BY8" i="41" s="1"/>
  <c r="BZ26" i="41"/>
  <c r="BY26" i="41" s="1"/>
  <c r="BZ44" i="41"/>
  <c r="BY44" i="41" s="1"/>
  <c r="BZ62" i="41"/>
  <c r="BY62" i="41" s="1"/>
  <c r="BZ80" i="41"/>
  <c r="BY80" i="41" s="1"/>
  <c r="BZ22" i="41"/>
  <c r="BY22" i="41" s="1"/>
  <c r="BZ12" i="41"/>
  <c r="BY12" i="41" s="1"/>
  <c r="BZ30" i="41"/>
  <c r="BY30" i="41" s="1"/>
  <c r="BZ48" i="41"/>
  <c r="BY48" i="41" s="1"/>
  <c r="BZ66" i="41"/>
  <c r="BY66" i="41" s="1"/>
  <c r="BZ16" i="41"/>
  <c r="BY16" i="41" s="1"/>
  <c r="CB13" i="51"/>
  <c r="CA13" i="51" s="1"/>
  <c r="BZ13" i="51"/>
  <c r="BY13" i="51" s="1"/>
  <c r="BZ7" i="51"/>
  <c r="BY7" i="51" s="1"/>
  <c r="BZ71" i="41"/>
  <c r="BY71" i="41" s="1"/>
  <c r="CB7" i="41"/>
  <c r="CA7" i="41" s="1"/>
  <c r="CB78" i="41"/>
  <c r="CA78" i="41" s="1"/>
  <c r="CB75" i="41"/>
  <c r="CA75" i="41" s="1"/>
  <c r="CB72" i="41"/>
  <c r="CA72" i="41" s="1"/>
  <c r="CB69" i="41"/>
  <c r="CA69" i="41" s="1"/>
  <c r="CB66" i="41"/>
  <c r="CA66" i="41" s="1"/>
  <c r="CB63" i="41"/>
  <c r="CA63" i="41" s="1"/>
  <c r="CB60" i="41"/>
  <c r="CA60" i="41" s="1"/>
  <c r="CB57" i="41"/>
  <c r="CA57" i="41" s="1"/>
  <c r="CB54" i="41"/>
  <c r="CA54" i="41" s="1"/>
  <c r="CB51" i="41"/>
  <c r="CA51" i="41" s="1"/>
  <c r="CB48" i="41"/>
  <c r="CA48" i="41" s="1"/>
  <c r="CB45" i="41"/>
  <c r="CA45" i="41" s="1"/>
  <c r="CB42" i="41"/>
  <c r="CA42" i="41" s="1"/>
  <c r="CB39" i="41"/>
  <c r="CA39" i="41" s="1"/>
  <c r="CB36" i="41"/>
  <c r="CA36" i="41" s="1"/>
  <c r="CB33" i="41"/>
  <c r="CA33" i="41" s="1"/>
  <c r="CB30" i="41"/>
  <c r="CA30" i="41" s="1"/>
  <c r="CB27" i="41"/>
  <c r="CA27" i="41" s="1"/>
  <c r="CB24" i="41"/>
  <c r="CA24" i="41" s="1"/>
  <c r="CB21" i="41"/>
  <c r="CA21" i="41" s="1"/>
  <c r="CB18" i="41"/>
  <c r="CA18" i="41" s="1"/>
  <c r="CB15" i="41"/>
  <c r="CA15" i="41" s="1"/>
  <c r="CB12" i="41"/>
  <c r="CA12" i="41" s="1"/>
  <c r="CB9" i="41"/>
  <c r="CA9" i="41" s="1"/>
  <c r="CB80" i="41"/>
  <c r="CA80" i="41" s="1"/>
  <c r="CB77" i="41"/>
  <c r="CA77" i="41" s="1"/>
  <c r="CB74" i="41"/>
  <c r="CA74" i="41" s="1"/>
  <c r="CB71" i="41"/>
  <c r="CA71" i="41" s="1"/>
  <c r="CB68" i="41"/>
  <c r="CA68" i="41" s="1"/>
  <c r="CB65" i="41"/>
  <c r="CA65" i="41" s="1"/>
  <c r="CB62" i="41"/>
  <c r="CA62" i="41" s="1"/>
  <c r="CB59" i="41"/>
  <c r="CA59" i="41" s="1"/>
  <c r="CB56" i="41"/>
  <c r="CA56" i="41" s="1"/>
  <c r="CB53" i="41"/>
  <c r="CA53" i="41" s="1"/>
  <c r="CB50" i="41"/>
  <c r="CA50" i="41" s="1"/>
  <c r="CB47" i="41"/>
  <c r="CA47" i="41" s="1"/>
  <c r="CB44" i="41"/>
  <c r="CA44" i="41" s="1"/>
  <c r="CB41" i="41"/>
  <c r="CA41" i="41" s="1"/>
  <c r="CB38" i="41"/>
  <c r="CA38" i="41" s="1"/>
  <c r="CB35" i="41"/>
  <c r="CA35" i="41" s="1"/>
  <c r="CB32" i="41"/>
  <c r="CA32" i="41" s="1"/>
  <c r="CB29" i="41"/>
  <c r="CA29" i="41" s="1"/>
  <c r="CB26" i="41"/>
  <c r="CA26" i="41" s="1"/>
  <c r="CB23" i="41"/>
  <c r="CA23" i="41" s="1"/>
  <c r="CB20" i="41"/>
  <c r="CA20" i="41" s="1"/>
  <c r="CB17" i="41"/>
  <c r="CA17" i="41" s="1"/>
  <c r="CB14" i="41"/>
  <c r="CA14" i="41" s="1"/>
  <c r="CB11" i="41"/>
  <c r="CA11" i="41" s="1"/>
  <c r="CB8" i="41"/>
  <c r="CA8" i="41" s="1"/>
  <c r="CB79" i="41"/>
  <c r="CA79" i="41" s="1"/>
  <c r="CB76" i="41"/>
  <c r="CA76" i="41" s="1"/>
  <c r="CB73" i="41"/>
  <c r="CA73" i="41" s="1"/>
  <c r="CB70" i="41"/>
  <c r="CA70" i="41" s="1"/>
  <c r="CB67" i="41"/>
  <c r="CA67" i="41" s="1"/>
  <c r="CB64" i="41"/>
  <c r="CA64" i="41" s="1"/>
  <c r="CB61" i="41"/>
  <c r="CA61" i="41" s="1"/>
  <c r="CB58" i="41"/>
  <c r="CA58" i="41" s="1"/>
  <c r="CB55" i="41"/>
  <c r="CA55" i="41" s="1"/>
  <c r="CB52" i="41"/>
  <c r="CA52" i="41" s="1"/>
  <c r="CB49" i="41"/>
  <c r="CA49" i="41" s="1"/>
  <c r="CB46" i="41"/>
  <c r="CA46" i="41" s="1"/>
  <c r="CB43" i="41"/>
  <c r="CA43" i="41" s="1"/>
  <c r="CB40" i="41"/>
  <c r="CA40" i="41" s="1"/>
  <c r="CB37" i="41"/>
  <c r="CA37" i="41" s="1"/>
  <c r="CB34" i="41"/>
  <c r="CA34" i="41" s="1"/>
  <c r="CB31" i="41"/>
  <c r="CA31" i="41" s="1"/>
  <c r="CB28" i="41"/>
  <c r="CA28" i="41" s="1"/>
  <c r="CB25" i="41"/>
  <c r="CA25" i="41" s="1"/>
  <c r="CB22" i="41"/>
  <c r="CA22" i="41" s="1"/>
  <c r="CB19" i="41"/>
  <c r="CA19" i="41" s="1"/>
  <c r="CB16" i="41"/>
  <c r="CA16" i="41" s="1"/>
  <c r="CB13" i="41"/>
  <c r="CA13" i="41" s="1"/>
  <c r="CB10" i="41"/>
  <c r="CA10" i="41" s="1"/>
  <c r="BZ38" i="41"/>
  <c r="BY38" i="41" s="1"/>
  <c r="BZ11" i="41"/>
  <c r="BY11" i="41" s="1"/>
  <c r="BZ29" i="41"/>
  <c r="BY29" i="41" s="1"/>
  <c r="BZ47" i="41"/>
  <c r="BY47" i="41" s="1"/>
  <c r="BZ10" i="41"/>
  <c r="BY10" i="41" s="1"/>
  <c r="BZ34" i="41"/>
  <c r="BY34" i="41" s="1"/>
  <c r="BZ15" i="41"/>
  <c r="BY15" i="41" s="1"/>
  <c r="BZ33" i="41"/>
  <c r="BY33" i="41" s="1"/>
  <c r="BZ51" i="41"/>
  <c r="BY51" i="41" s="1"/>
  <c r="BZ69" i="41"/>
  <c r="BY69" i="41" s="1"/>
  <c r="BU7" i="25"/>
  <c r="BT11" i="25"/>
  <c r="BT10" i="25"/>
  <c r="BT9" i="25"/>
  <c r="BT8" i="25"/>
  <c r="BT7" i="25"/>
  <c r="BQ7" i="25"/>
  <c r="BP7" i="25"/>
  <c r="BO14" i="25"/>
  <c r="BO13" i="25"/>
  <c r="BO12" i="25"/>
  <c r="BO11" i="25"/>
  <c r="BO10" i="25"/>
  <c r="BO9" i="25"/>
  <c r="BO8" i="25"/>
  <c r="BO7" i="25"/>
  <c r="BU7" i="50"/>
  <c r="BT8" i="50"/>
  <c r="BT9" i="50"/>
  <c r="BT10" i="50"/>
  <c r="BT11" i="50"/>
  <c r="BT12" i="50"/>
  <c r="BT13" i="50"/>
  <c r="BT14" i="50"/>
  <c r="BR7" i="25" l="1"/>
  <c r="BS7" i="25"/>
  <c r="BW7" i="25"/>
  <c r="BV7" i="25"/>
  <c r="I13" i="39"/>
  <c r="H13" i="39"/>
  <c r="P81" i="25" l="1"/>
  <c r="G81" i="25"/>
  <c r="H81" i="25"/>
  <c r="BT81" i="25"/>
  <c r="BT15" i="50"/>
  <c r="BM81" i="25"/>
  <c r="BN81" i="25"/>
  <c r="K81" i="25"/>
  <c r="AH81" i="25"/>
  <c r="AI81" i="25"/>
  <c r="T81" i="25"/>
  <c r="U81" i="25"/>
  <c r="Z81" i="25"/>
  <c r="AR81" i="25"/>
  <c r="AZ81" i="25"/>
  <c r="BA81" i="25"/>
  <c r="AL81" i="25"/>
  <c r="AM81" i="25"/>
  <c r="Q81" i="25"/>
  <c r="L81" i="25"/>
  <c r="AQ81" i="25"/>
  <c r="AD81" i="25"/>
  <c r="BI81" i="25"/>
  <c r="AU81" i="25"/>
  <c r="AV81" i="25"/>
  <c r="BU81" i="25"/>
  <c r="BU15" i="50"/>
  <c r="Y81" i="25"/>
  <c r="AC81" i="25"/>
  <c r="BJ81" i="25"/>
  <c r="BD81" i="25"/>
  <c r="BE81" i="25"/>
  <c r="C13" i="39"/>
  <c r="BO81" i="25" l="1"/>
  <c r="BO15" i="50"/>
  <c r="C12" i="69" l="1"/>
  <c r="C11" i="69"/>
  <c r="C10" i="69"/>
  <c r="C9" i="69"/>
  <c r="C8" i="69"/>
  <c r="D12" i="69" l="1"/>
  <c r="D7" i="69"/>
  <c r="D9" i="69"/>
  <c r="D8" i="69"/>
  <c r="D10" i="69"/>
  <c r="D11" i="69"/>
  <c r="BU14" i="50" l="1"/>
  <c r="BQ14" i="50"/>
  <c r="BP14" i="50"/>
  <c r="BO14" i="50"/>
  <c r="BU13" i="50"/>
  <c r="BQ13" i="50"/>
  <c r="BS13" i="50" s="1"/>
  <c r="BP13" i="50"/>
  <c r="BO13" i="50"/>
  <c r="BU12" i="50"/>
  <c r="BQ12" i="50"/>
  <c r="BP12" i="50"/>
  <c r="BO12" i="50"/>
  <c r="BU11" i="50"/>
  <c r="BQ11" i="50"/>
  <c r="BP11" i="50"/>
  <c r="BO11" i="50"/>
  <c r="BU10" i="50"/>
  <c r="BQ10" i="50"/>
  <c r="BS10" i="50" s="1"/>
  <c r="BP10" i="50"/>
  <c r="BO10" i="50"/>
  <c r="BU9" i="50"/>
  <c r="BQ9" i="50"/>
  <c r="BP9" i="50"/>
  <c r="BO9" i="50"/>
  <c r="BU8" i="50"/>
  <c r="BQ8" i="50"/>
  <c r="BP8" i="50"/>
  <c r="BO8" i="50"/>
  <c r="BQ7" i="50"/>
  <c r="BW7" i="50" s="1"/>
  <c r="BP7" i="50"/>
  <c r="BO7" i="50"/>
  <c r="BU80" i="25"/>
  <c r="BT80" i="25"/>
  <c r="BQ80" i="25"/>
  <c r="BP80" i="25"/>
  <c r="BO80" i="25"/>
  <c r="BU79" i="25"/>
  <c r="BT79" i="25"/>
  <c r="BQ79" i="25"/>
  <c r="BP79" i="25"/>
  <c r="BO79" i="25"/>
  <c r="BU78" i="25"/>
  <c r="BW78" i="25" s="1"/>
  <c r="BT78" i="25"/>
  <c r="BQ78" i="25"/>
  <c r="BP78" i="25"/>
  <c r="BO78" i="25"/>
  <c r="BU77" i="25"/>
  <c r="BW77" i="25" s="1"/>
  <c r="BT77" i="25"/>
  <c r="BV77" i="25" s="1"/>
  <c r="BQ77" i="25"/>
  <c r="BP77" i="25"/>
  <c r="BO77" i="25"/>
  <c r="BU76" i="25"/>
  <c r="BT76" i="25"/>
  <c r="BV76" i="25" s="1"/>
  <c r="BQ76" i="25"/>
  <c r="BS76" i="25" s="1"/>
  <c r="BP76" i="25"/>
  <c r="BO76" i="25"/>
  <c r="BU75" i="25"/>
  <c r="BT75" i="25"/>
  <c r="BQ75" i="25"/>
  <c r="BS75" i="25" s="1"/>
  <c r="BP75" i="25"/>
  <c r="BR75" i="25" s="1"/>
  <c r="BO75" i="25"/>
  <c r="BU74" i="25"/>
  <c r="BT74" i="25"/>
  <c r="BQ74" i="25"/>
  <c r="BP74" i="25"/>
  <c r="BO74" i="25"/>
  <c r="BU73" i="25"/>
  <c r="BT73" i="25"/>
  <c r="BQ73" i="25"/>
  <c r="BP73" i="25"/>
  <c r="BO73" i="25"/>
  <c r="BU72" i="25"/>
  <c r="BW72" i="25" s="1"/>
  <c r="BT72" i="25"/>
  <c r="BQ72" i="25"/>
  <c r="BP72" i="25"/>
  <c r="BO72" i="25"/>
  <c r="BU71" i="25"/>
  <c r="BW71" i="25" s="1"/>
  <c r="BT71" i="25"/>
  <c r="BV71" i="25" s="1"/>
  <c r="BQ71" i="25"/>
  <c r="BP71" i="25"/>
  <c r="BO71" i="25"/>
  <c r="BU70" i="25"/>
  <c r="BT70" i="25"/>
  <c r="BV70" i="25" s="1"/>
  <c r="BQ70" i="25"/>
  <c r="BS70" i="25" s="1"/>
  <c r="BP70" i="25"/>
  <c r="BO70" i="25"/>
  <c r="BU69" i="25"/>
  <c r="BT69" i="25"/>
  <c r="BQ69" i="25"/>
  <c r="BS69" i="25" s="1"/>
  <c r="BP69" i="25"/>
  <c r="BR69" i="25" s="1"/>
  <c r="BO69" i="25"/>
  <c r="BU68" i="25"/>
  <c r="BT68" i="25"/>
  <c r="BQ68" i="25"/>
  <c r="BP68" i="25"/>
  <c r="BO68" i="25"/>
  <c r="BU67" i="25"/>
  <c r="BT67" i="25"/>
  <c r="BQ67" i="25"/>
  <c r="BP67" i="25"/>
  <c r="BO67" i="25"/>
  <c r="BU66" i="25"/>
  <c r="BW66" i="25" s="1"/>
  <c r="BT66" i="25"/>
  <c r="BQ66" i="25"/>
  <c r="BP66" i="25"/>
  <c r="BO66" i="25"/>
  <c r="BU65" i="25"/>
  <c r="BW65" i="25" s="1"/>
  <c r="BT65" i="25"/>
  <c r="BV65" i="25" s="1"/>
  <c r="BQ65" i="25"/>
  <c r="BP65" i="25"/>
  <c r="BO65" i="25"/>
  <c r="BU64" i="25"/>
  <c r="BT64" i="25"/>
  <c r="BV64" i="25" s="1"/>
  <c r="BQ64" i="25"/>
  <c r="BS64" i="25" s="1"/>
  <c r="BP64" i="25"/>
  <c r="BO64" i="25"/>
  <c r="BU63" i="25"/>
  <c r="BT63" i="25"/>
  <c r="BQ63" i="25"/>
  <c r="BS63" i="25" s="1"/>
  <c r="BP63" i="25"/>
  <c r="BR63" i="25" s="1"/>
  <c r="BO63" i="25"/>
  <c r="BU62" i="25"/>
  <c r="BT62" i="25"/>
  <c r="BQ62" i="25"/>
  <c r="BP62" i="25"/>
  <c r="BO62" i="25"/>
  <c r="BU61" i="25"/>
  <c r="BT61" i="25"/>
  <c r="BQ61" i="25"/>
  <c r="BP61" i="25"/>
  <c r="BO61" i="25"/>
  <c r="BU60" i="25"/>
  <c r="BW60" i="25" s="1"/>
  <c r="BT60" i="25"/>
  <c r="BQ60" i="25"/>
  <c r="BP60" i="25"/>
  <c r="BO60" i="25"/>
  <c r="BU59" i="25"/>
  <c r="BW59" i="25" s="1"/>
  <c r="BT59" i="25"/>
  <c r="BV59" i="25" s="1"/>
  <c r="BQ59" i="25"/>
  <c r="BP59" i="25"/>
  <c r="BO59" i="25"/>
  <c r="BU58" i="25"/>
  <c r="BT58" i="25"/>
  <c r="BV58" i="25" s="1"/>
  <c r="BQ58" i="25"/>
  <c r="BS58" i="25" s="1"/>
  <c r="BP58" i="25"/>
  <c r="BO58" i="25"/>
  <c r="BU57" i="25"/>
  <c r="BT57" i="25"/>
  <c r="BQ57" i="25"/>
  <c r="BS57" i="25" s="1"/>
  <c r="BP57" i="25"/>
  <c r="BR57" i="25" s="1"/>
  <c r="BO57" i="25"/>
  <c r="BU56" i="25"/>
  <c r="BT56" i="25"/>
  <c r="BQ56" i="25"/>
  <c r="BP56" i="25"/>
  <c r="BO56" i="25"/>
  <c r="BU55" i="25"/>
  <c r="BT55" i="25"/>
  <c r="BQ55" i="25"/>
  <c r="BP55" i="25"/>
  <c r="BO55" i="25"/>
  <c r="BU54" i="25"/>
  <c r="BW54" i="25" s="1"/>
  <c r="BT54" i="25"/>
  <c r="BQ54" i="25"/>
  <c r="BP54" i="25"/>
  <c r="BO54" i="25"/>
  <c r="BU53" i="25"/>
  <c r="BW53" i="25" s="1"/>
  <c r="BT53" i="25"/>
  <c r="BV53" i="25" s="1"/>
  <c r="BQ53" i="25"/>
  <c r="BP53" i="25"/>
  <c r="BO53" i="25"/>
  <c r="BU52" i="25"/>
  <c r="BT52" i="25"/>
  <c r="BV52" i="25" s="1"/>
  <c r="BQ52" i="25"/>
  <c r="BS52" i="25" s="1"/>
  <c r="BP52" i="25"/>
  <c r="BO52" i="25"/>
  <c r="BU51" i="25"/>
  <c r="BT51" i="25"/>
  <c r="BQ51" i="25"/>
  <c r="BS51" i="25" s="1"/>
  <c r="BP51" i="25"/>
  <c r="BR51" i="25" s="1"/>
  <c r="BO51" i="25"/>
  <c r="BU50" i="25"/>
  <c r="BT50" i="25"/>
  <c r="BQ50" i="25"/>
  <c r="BP50" i="25"/>
  <c r="BO50" i="25"/>
  <c r="BU49" i="25"/>
  <c r="BT49" i="25"/>
  <c r="BQ49" i="25"/>
  <c r="BP49" i="25"/>
  <c r="BO49" i="25"/>
  <c r="BU48" i="25"/>
  <c r="BW48" i="25" s="1"/>
  <c r="BT48" i="25"/>
  <c r="BQ48" i="25"/>
  <c r="BP48" i="25"/>
  <c r="BO48" i="25"/>
  <c r="BU47" i="25"/>
  <c r="BW47" i="25" s="1"/>
  <c r="BT47" i="25"/>
  <c r="BV47" i="25" s="1"/>
  <c r="BQ47" i="25"/>
  <c r="BP47" i="25"/>
  <c r="BO47" i="25"/>
  <c r="BU46" i="25"/>
  <c r="BT46" i="25"/>
  <c r="BV46" i="25" s="1"/>
  <c r="BQ46" i="25"/>
  <c r="BS46" i="25" s="1"/>
  <c r="BP46" i="25"/>
  <c r="BO46" i="25"/>
  <c r="BU45" i="25"/>
  <c r="BT45" i="25"/>
  <c r="BQ45" i="25"/>
  <c r="BS45" i="25" s="1"/>
  <c r="BP45" i="25"/>
  <c r="BR45" i="25" s="1"/>
  <c r="BO45" i="25"/>
  <c r="BU44" i="25"/>
  <c r="BT44" i="25"/>
  <c r="BQ44" i="25"/>
  <c r="BP44" i="25"/>
  <c r="BO44" i="25"/>
  <c r="BU43" i="25"/>
  <c r="BT43" i="25"/>
  <c r="BQ43" i="25"/>
  <c r="BP43" i="25"/>
  <c r="BO43" i="25"/>
  <c r="BU42" i="25"/>
  <c r="BW42" i="25" s="1"/>
  <c r="BT42" i="25"/>
  <c r="BQ42" i="25"/>
  <c r="BP42" i="25"/>
  <c r="BO42" i="25"/>
  <c r="BU41" i="25"/>
  <c r="BW41" i="25" s="1"/>
  <c r="BT41" i="25"/>
  <c r="BV41" i="25" s="1"/>
  <c r="BQ41" i="25"/>
  <c r="BP41" i="25"/>
  <c r="BO41" i="25"/>
  <c r="BU40" i="25"/>
  <c r="BT40" i="25"/>
  <c r="BV40" i="25" s="1"/>
  <c r="BQ40" i="25"/>
  <c r="BS40" i="25" s="1"/>
  <c r="BP40" i="25"/>
  <c r="BO40" i="25"/>
  <c r="BU39" i="25"/>
  <c r="BT39" i="25"/>
  <c r="BQ39" i="25"/>
  <c r="BS39" i="25" s="1"/>
  <c r="BP39" i="25"/>
  <c r="BR39" i="25" s="1"/>
  <c r="BO39" i="25"/>
  <c r="BU38" i="25"/>
  <c r="BT38" i="25"/>
  <c r="BQ38" i="25"/>
  <c r="BP38" i="25"/>
  <c r="BO38" i="25"/>
  <c r="BU37" i="25"/>
  <c r="BT37" i="25"/>
  <c r="BQ37" i="25"/>
  <c r="BP37" i="25"/>
  <c r="BO37" i="25"/>
  <c r="BU36" i="25"/>
  <c r="BW36" i="25" s="1"/>
  <c r="BT36" i="25"/>
  <c r="BQ36" i="25"/>
  <c r="BP36" i="25"/>
  <c r="BO36" i="25"/>
  <c r="BU35" i="25"/>
  <c r="BW35" i="25" s="1"/>
  <c r="BT35" i="25"/>
  <c r="BV35" i="25" s="1"/>
  <c r="BQ35" i="25"/>
  <c r="BP35" i="25"/>
  <c r="BO35" i="25"/>
  <c r="BU34" i="25"/>
  <c r="BT34" i="25"/>
  <c r="BV34" i="25" s="1"/>
  <c r="BQ34" i="25"/>
  <c r="BS34" i="25" s="1"/>
  <c r="BP34" i="25"/>
  <c r="BO34" i="25"/>
  <c r="BU33" i="25"/>
  <c r="BT33" i="25"/>
  <c r="BQ33" i="25"/>
  <c r="BS33" i="25" s="1"/>
  <c r="BP33" i="25"/>
  <c r="BR33" i="25" s="1"/>
  <c r="BO33" i="25"/>
  <c r="BU32" i="25"/>
  <c r="BT32" i="25"/>
  <c r="BQ32" i="25"/>
  <c r="BP32" i="25"/>
  <c r="BO32" i="25"/>
  <c r="BU31" i="25"/>
  <c r="BT31" i="25"/>
  <c r="BQ31" i="25"/>
  <c r="BP31" i="25"/>
  <c r="BO31" i="25"/>
  <c r="BU30" i="25"/>
  <c r="BW30" i="25" s="1"/>
  <c r="BT30" i="25"/>
  <c r="BQ30" i="25"/>
  <c r="BP30" i="25"/>
  <c r="BO30" i="25"/>
  <c r="BU29" i="25"/>
  <c r="BW29" i="25" s="1"/>
  <c r="BT29" i="25"/>
  <c r="BV29" i="25" s="1"/>
  <c r="BQ29" i="25"/>
  <c r="BP29" i="25"/>
  <c r="BO29" i="25"/>
  <c r="BU28" i="25"/>
  <c r="BT28" i="25"/>
  <c r="BV28" i="25" s="1"/>
  <c r="BQ28" i="25"/>
  <c r="BS28" i="25" s="1"/>
  <c r="BP28" i="25"/>
  <c r="BO28" i="25"/>
  <c r="BU27" i="25"/>
  <c r="BT27" i="25"/>
  <c r="BQ27" i="25"/>
  <c r="BS27" i="25" s="1"/>
  <c r="BP27" i="25"/>
  <c r="BR27" i="25" s="1"/>
  <c r="BO27" i="25"/>
  <c r="BU26" i="25"/>
  <c r="BT26" i="25"/>
  <c r="BQ26" i="25"/>
  <c r="BP26" i="25"/>
  <c r="BO26" i="25"/>
  <c r="BU25" i="25"/>
  <c r="BT25" i="25"/>
  <c r="BQ25" i="25"/>
  <c r="BP25" i="25"/>
  <c r="BO25" i="25"/>
  <c r="BU24" i="25"/>
  <c r="BW24" i="25" s="1"/>
  <c r="BT24" i="25"/>
  <c r="BQ24" i="25"/>
  <c r="BP24" i="25"/>
  <c r="BO24" i="25"/>
  <c r="BU23" i="25"/>
  <c r="BW23" i="25" s="1"/>
  <c r="BT23" i="25"/>
  <c r="BV23" i="25" s="1"/>
  <c r="BQ23" i="25"/>
  <c r="BP23" i="25"/>
  <c r="BO23" i="25"/>
  <c r="BU22" i="25"/>
  <c r="BT22" i="25"/>
  <c r="BV22" i="25" s="1"/>
  <c r="BQ22" i="25"/>
  <c r="BS22" i="25" s="1"/>
  <c r="BP22" i="25"/>
  <c r="BO22" i="25"/>
  <c r="BU21" i="25"/>
  <c r="BT21" i="25"/>
  <c r="BQ21" i="25"/>
  <c r="BS21" i="25" s="1"/>
  <c r="BP21" i="25"/>
  <c r="BR21" i="25" s="1"/>
  <c r="BO21" i="25"/>
  <c r="BU20" i="25"/>
  <c r="BT20" i="25"/>
  <c r="BQ20" i="25"/>
  <c r="BP20" i="25"/>
  <c r="BO20" i="25"/>
  <c r="BU19" i="25"/>
  <c r="BT19" i="25"/>
  <c r="BQ19" i="25"/>
  <c r="BP19" i="25"/>
  <c r="BO19" i="25"/>
  <c r="BU18" i="25"/>
  <c r="BW18" i="25" s="1"/>
  <c r="BT18" i="25"/>
  <c r="BQ18" i="25"/>
  <c r="BP18" i="25"/>
  <c r="BO18" i="25"/>
  <c r="BU17" i="25"/>
  <c r="BW17" i="25" s="1"/>
  <c r="BT17" i="25"/>
  <c r="BV17" i="25" s="1"/>
  <c r="BQ17" i="25"/>
  <c r="BP17" i="25"/>
  <c r="BO17" i="25"/>
  <c r="BU16" i="25"/>
  <c r="BT16" i="25"/>
  <c r="BV16" i="25" s="1"/>
  <c r="BQ16" i="25"/>
  <c r="BS16" i="25" s="1"/>
  <c r="BP16" i="25"/>
  <c r="BO16" i="25"/>
  <c r="BU15" i="25"/>
  <c r="BT15" i="25"/>
  <c r="BQ15" i="25"/>
  <c r="BS15" i="25" s="1"/>
  <c r="BP15" i="25"/>
  <c r="BR15" i="25" s="1"/>
  <c r="BO15" i="25"/>
  <c r="BU14" i="25"/>
  <c r="BT14" i="25"/>
  <c r="BQ14" i="25"/>
  <c r="BS14" i="25" s="1"/>
  <c r="BP14" i="25"/>
  <c r="BR14" i="25" s="1"/>
  <c r="BU13" i="25"/>
  <c r="BW13" i="25" s="1"/>
  <c r="BT13" i="25"/>
  <c r="BQ13" i="25"/>
  <c r="BS13" i="25" s="1"/>
  <c r="BP13" i="25"/>
  <c r="BR13" i="25" s="1"/>
  <c r="BU12" i="25"/>
  <c r="BT12" i="25"/>
  <c r="BV12" i="25" s="1"/>
  <c r="BQ12" i="25"/>
  <c r="BS12" i="25" s="1"/>
  <c r="BP12" i="25"/>
  <c r="BR12" i="25" s="1"/>
  <c r="BU11" i="25"/>
  <c r="BQ11" i="25"/>
  <c r="BS11" i="25" s="1"/>
  <c r="BP11" i="25"/>
  <c r="BU10" i="25"/>
  <c r="BQ10" i="25"/>
  <c r="BS10" i="25" s="1"/>
  <c r="BP10" i="25"/>
  <c r="BU9" i="25"/>
  <c r="BQ9" i="25"/>
  <c r="BS9" i="25" s="1"/>
  <c r="BP9" i="25"/>
  <c r="BU8" i="25"/>
  <c r="BQ8" i="25"/>
  <c r="BS8" i="25" s="1"/>
  <c r="BP8" i="25"/>
  <c r="BR20" i="25" l="1"/>
  <c r="BR26" i="25"/>
  <c r="BR32" i="25"/>
  <c r="BR68" i="25"/>
  <c r="BR74" i="25"/>
  <c r="BR80" i="25"/>
  <c r="BW12" i="25"/>
  <c r="BR19" i="25"/>
  <c r="BV21" i="25"/>
  <c r="BR25" i="25"/>
  <c r="BS26" i="25"/>
  <c r="BV27" i="25"/>
  <c r="BW28" i="25"/>
  <c r="BR31" i="25"/>
  <c r="BS32" i="25"/>
  <c r="BV33" i="25"/>
  <c r="BW34" i="25"/>
  <c r="BR37" i="25"/>
  <c r="BS38" i="25"/>
  <c r="BV39" i="25"/>
  <c r="BW40" i="25"/>
  <c r="BR43" i="25"/>
  <c r="BS44" i="25"/>
  <c r="BV45" i="25"/>
  <c r="BW46" i="25"/>
  <c r="BR49" i="25"/>
  <c r="BS50" i="25"/>
  <c r="BV51" i="25"/>
  <c r="BW52" i="25"/>
  <c r="BR55" i="25"/>
  <c r="BS56" i="25"/>
  <c r="BV57" i="25"/>
  <c r="BW58" i="25"/>
  <c r="BR61" i="25"/>
  <c r="BS62" i="25"/>
  <c r="BV63" i="25"/>
  <c r="BW64" i="25"/>
  <c r="BR67" i="25"/>
  <c r="BS68" i="25"/>
  <c r="BV69" i="25"/>
  <c r="BW70" i="25"/>
  <c r="BR73" i="25"/>
  <c r="BS74" i="25"/>
  <c r="BV75" i="25"/>
  <c r="BW76" i="25"/>
  <c r="BR79" i="25"/>
  <c r="BS80" i="25"/>
  <c r="BS9" i="50"/>
  <c r="BS12" i="50"/>
  <c r="BW10" i="25"/>
  <c r="BR62" i="25"/>
  <c r="BW10" i="50"/>
  <c r="BR11" i="25"/>
  <c r="BV11" i="25"/>
  <c r="BW16" i="25"/>
  <c r="BV14" i="25"/>
  <c r="BW15" i="25"/>
  <c r="BR18" i="25"/>
  <c r="BS19" i="25"/>
  <c r="BV20" i="25"/>
  <c r="BW21" i="25"/>
  <c r="BR24" i="25"/>
  <c r="BS25" i="25"/>
  <c r="BV26" i="25"/>
  <c r="BW27" i="25"/>
  <c r="BR30" i="25"/>
  <c r="BS31" i="25"/>
  <c r="BV32" i="25"/>
  <c r="BW33" i="25"/>
  <c r="BR36" i="25"/>
  <c r="BS37" i="25"/>
  <c r="BV38" i="25"/>
  <c r="BW39" i="25"/>
  <c r="BR42" i="25"/>
  <c r="BS43" i="25"/>
  <c r="BV44" i="25"/>
  <c r="BW45" i="25"/>
  <c r="BR48" i="25"/>
  <c r="BS49" i="25"/>
  <c r="BV50" i="25"/>
  <c r="BW51" i="25"/>
  <c r="BR54" i="25"/>
  <c r="BS55" i="25"/>
  <c r="BV56" i="25"/>
  <c r="BW57" i="25"/>
  <c r="BR60" i="25"/>
  <c r="BS61" i="25"/>
  <c r="BV62" i="25"/>
  <c r="BW63" i="25"/>
  <c r="BR66" i="25"/>
  <c r="BS67" i="25"/>
  <c r="BV68" i="25"/>
  <c r="BW69" i="25"/>
  <c r="BR72" i="25"/>
  <c r="BS73" i="25"/>
  <c r="BV74" i="25"/>
  <c r="BW75" i="25"/>
  <c r="BR78" i="25"/>
  <c r="BS79" i="25"/>
  <c r="BV80" i="25"/>
  <c r="BW9" i="50"/>
  <c r="BW12" i="50"/>
  <c r="BW8" i="25"/>
  <c r="BR38" i="25"/>
  <c r="BR44" i="25"/>
  <c r="BR56" i="25"/>
  <c r="BR9" i="25"/>
  <c r="BV9" i="25"/>
  <c r="BV15" i="25"/>
  <c r="BS20" i="25"/>
  <c r="BW11" i="25"/>
  <c r="BW14" i="25"/>
  <c r="BR17" i="25"/>
  <c r="BS18" i="25"/>
  <c r="BV19" i="25"/>
  <c r="BW20" i="25"/>
  <c r="BR23" i="25"/>
  <c r="BS24" i="25"/>
  <c r="BV25" i="25"/>
  <c r="BW26" i="25"/>
  <c r="BR29" i="25"/>
  <c r="BS30" i="25"/>
  <c r="BV31" i="25"/>
  <c r="BW32" i="25"/>
  <c r="BR35" i="25"/>
  <c r="BS36" i="25"/>
  <c r="BV37" i="25"/>
  <c r="BW38" i="25"/>
  <c r="BR41" i="25"/>
  <c r="BS42" i="25"/>
  <c r="BV43" i="25"/>
  <c r="BW44" i="25"/>
  <c r="BR47" i="25"/>
  <c r="BS48" i="25"/>
  <c r="BV49" i="25"/>
  <c r="BW50" i="25"/>
  <c r="BR53" i="25"/>
  <c r="BS54" i="25"/>
  <c r="BV55" i="25"/>
  <c r="BW56" i="25"/>
  <c r="BR59" i="25"/>
  <c r="BS60" i="25"/>
  <c r="BV61" i="25"/>
  <c r="BW62" i="25"/>
  <c r="BR65" i="25"/>
  <c r="BS66" i="25"/>
  <c r="BV67" i="25"/>
  <c r="BW68" i="25"/>
  <c r="BR71" i="25"/>
  <c r="BS72" i="25"/>
  <c r="BV73" i="25"/>
  <c r="BW74" i="25"/>
  <c r="BR77" i="25"/>
  <c r="BS78" i="25"/>
  <c r="BV79" i="25"/>
  <c r="BW80" i="25"/>
  <c r="BS8" i="50"/>
  <c r="BS11" i="50"/>
  <c r="BR50" i="25"/>
  <c r="BW13" i="50"/>
  <c r="BW22" i="25"/>
  <c r="BW9" i="25"/>
  <c r="BR8" i="25"/>
  <c r="BV8" i="25"/>
  <c r="BR10" i="25"/>
  <c r="BV10" i="25"/>
  <c r="BV13" i="25"/>
  <c r="BR16" i="25"/>
  <c r="BS17" i="25"/>
  <c r="CB8" i="25" s="1"/>
  <c r="CA8" i="25" s="1"/>
  <c r="BV18" i="25"/>
  <c r="BW19" i="25"/>
  <c r="BR22" i="25"/>
  <c r="BS23" i="25"/>
  <c r="BV24" i="25"/>
  <c r="BW25" i="25"/>
  <c r="BR28" i="25"/>
  <c r="BS29" i="25"/>
  <c r="BV30" i="25"/>
  <c r="BW31" i="25"/>
  <c r="BR34" i="25"/>
  <c r="BS35" i="25"/>
  <c r="BV36" i="25"/>
  <c r="BW37" i="25"/>
  <c r="BR40" i="25"/>
  <c r="BS41" i="25"/>
  <c r="BV42" i="25"/>
  <c r="BW43" i="25"/>
  <c r="BR46" i="25"/>
  <c r="BS47" i="25"/>
  <c r="BV48" i="25"/>
  <c r="BW49" i="25"/>
  <c r="BR52" i="25"/>
  <c r="BS53" i="25"/>
  <c r="BV54" i="25"/>
  <c r="BW55" i="25"/>
  <c r="BR58" i="25"/>
  <c r="BS59" i="25"/>
  <c r="BV60" i="25"/>
  <c r="BW61" i="25"/>
  <c r="BR64" i="25"/>
  <c r="BS65" i="25"/>
  <c r="BV66" i="25"/>
  <c r="BW67" i="25"/>
  <c r="BR70" i="25"/>
  <c r="BS71" i="25"/>
  <c r="BV72" i="25"/>
  <c r="BW73" i="25"/>
  <c r="BR76" i="25"/>
  <c r="BS77" i="25"/>
  <c r="BV78" i="25"/>
  <c r="BW79" i="25"/>
  <c r="BW8" i="50"/>
  <c r="BW11" i="50"/>
  <c r="BW14" i="50"/>
  <c r="BV7" i="50"/>
  <c r="BR7" i="50"/>
  <c r="BS14" i="50"/>
  <c r="BS7" i="50"/>
  <c r="BR8" i="50"/>
  <c r="BV8" i="50"/>
  <c r="BR9" i="50"/>
  <c r="BV9" i="50"/>
  <c r="BR10" i="50"/>
  <c r="BV10" i="50"/>
  <c r="BR11" i="50"/>
  <c r="BV11" i="50"/>
  <c r="BR12" i="50"/>
  <c r="BV12" i="50"/>
  <c r="BR13" i="50"/>
  <c r="BV13" i="50"/>
  <c r="BR14" i="50"/>
  <c r="BV14" i="50"/>
  <c r="CB35" i="25" l="1"/>
  <c r="CA35" i="25" s="1"/>
  <c r="CB38" i="25"/>
  <c r="CA38" i="25" s="1"/>
  <c r="CB67" i="25"/>
  <c r="CA67" i="25" s="1"/>
  <c r="CB26" i="25"/>
  <c r="CA26" i="25" s="1"/>
  <c r="CB31" i="25"/>
  <c r="CA31" i="25" s="1"/>
  <c r="CB9" i="25"/>
  <c r="CA9" i="25" s="1"/>
  <c r="CB78" i="25"/>
  <c r="CA78" i="25" s="1"/>
  <c r="CB7" i="25"/>
  <c r="CA7" i="25" s="1"/>
  <c r="CB70" i="25"/>
  <c r="CA70" i="25" s="1"/>
  <c r="CB57" i="25"/>
  <c r="CA57" i="25" s="1"/>
  <c r="CB25" i="25"/>
  <c r="CA25" i="25" s="1"/>
  <c r="CB33" i="25"/>
  <c r="CA33" i="25" s="1"/>
  <c r="CB24" i="25"/>
  <c r="CA24" i="25" s="1"/>
  <c r="CB61" i="25"/>
  <c r="CA61" i="25" s="1"/>
  <c r="CB19" i="25"/>
  <c r="CA19" i="25" s="1"/>
  <c r="CB49" i="25"/>
  <c r="CA49" i="25" s="1"/>
  <c r="CB32" i="25"/>
  <c r="CA32" i="25" s="1"/>
  <c r="CB79" i="25"/>
  <c r="CA79" i="25" s="1"/>
  <c r="CB39" i="25"/>
  <c r="CA39" i="25" s="1"/>
  <c r="CB10" i="50"/>
  <c r="CA10" i="50" s="1"/>
  <c r="CB11" i="50"/>
  <c r="CA11" i="50" s="1"/>
  <c r="CB9" i="50"/>
  <c r="CA9" i="50" s="1"/>
  <c r="CB12" i="50"/>
  <c r="CA12" i="50" s="1"/>
  <c r="CB13" i="50"/>
  <c r="CA13" i="50" s="1"/>
  <c r="CB8" i="50"/>
  <c r="CA8" i="50" s="1"/>
  <c r="CB14" i="50"/>
  <c r="CA14" i="50" s="1"/>
  <c r="CB7" i="50"/>
  <c r="CA7" i="50" s="1"/>
  <c r="CB44" i="25"/>
  <c r="CA44" i="25" s="1"/>
  <c r="CB30" i="25"/>
  <c r="CA30" i="25" s="1"/>
  <c r="CB71" i="25"/>
  <c r="CA71" i="25" s="1"/>
  <c r="CB22" i="25"/>
  <c r="CA22" i="25" s="1"/>
  <c r="CB29" i="25"/>
  <c r="CA29" i="25" s="1"/>
  <c r="CB65" i="25"/>
  <c r="CA65" i="25" s="1"/>
  <c r="CB23" i="25"/>
  <c r="CA23" i="25" s="1"/>
  <c r="CB54" i="25"/>
  <c r="CA54" i="25" s="1"/>
  <c r="CB40" i="25"/>
  <c r="CA40" i="25" s="1"/>
  <c r="CB62" i="25"/>
  <c r="CA62" i="25" s="1"/>
  <c r="CB17" i="25"/>
  <c r="CA17" i="25" s="1"/>
  <c r="CB52" i="25"/>
  <c r="CA52" i="25" s="1"/>
  <c r="CB18" i="25"/>
  <c r="CA18" i="25" s="1"/>
  <c r="CB50" i="25"/>
  <c r="CA50" i="25" s="1"/>
  <c r="BZ31" i="25"/>
  <c r="BY31" i="25" s="1"/>
  <c r="BZ8" i="25"/>
  <c r="BY8" i="25" s="1"/>
  <c r="BZ53" i="25"/>
  <c r="BY53" i="25" s="1"/>
  <c r="BZ32" i="25"/>
  <c r="BY32" i="25" s="1"/>
  <c r="BZ80" i="25"/>
  <c r="BY80" i="25" s="1"/>
  <c r="BZ35" i="25"/>
  <c r="BY35" i="25" s="1"/>
  <c r="BZ27" i="25"/>
  <c r="BY27" i="25" s="1"/>
  <c r="BZ54" i="25"/>
  <c r="BY54" i="25" s="1"/>
  <c r="BZ7" i="25"/>
  <c r="BY7" i="25" s="1"/>
  <c r="BZ68" i="25"/>
  <c r="BY68" i="25" s="1"/>
  <c r="BZ18" i="25"/>
  <c r="BY18" i="25" s="1"/>
  <c r="BZ19" i="25"/>
  <c r="BY19" i="25" s="1"/>
  <c r="BZ52" i="25"/>
  <c r="BY52" i="25" s="1"/>
  <c r="BZ48" i="25"/>
  <c r="BY48" i="25" s="1"/>
  <c r="BZ58" i="25"/>
  <c r="BY58" i="25" s="1"/>
  <c r="BZ79" i="25"/>
  <c r="BY79" i="25" s="1"/>
  <c r="BZ46" i="25"/>
  <c r="BY46" i="25" s="1"/>
  <c r="BZ42" i="25"/>
  <c r="BY42" i="25" s="1"/>
  <c r="BZ64" i="25"/>
  <c r="BY64" i="25" s="1"/>
  <c r="BZ28" i="25"/>
  <c r="BY28" i="25" s="1"/>
  <c r="BZ57" i="25"/>
  <c r="BY57" i="25" s="1"/>
  <c r="BZ67" i="25"/>
  <c r="BY67" i="25" s="1"/>
  <c r="BZ72" i="25"/>
  <c r="BY72" i="25" s="1"/>
  <c r="BZ25" i="25"/>
  <c r="BY25" i="25" s="1"/>
  <c r="BZ17" i="25"/>
  <c r="BY17" i="25" s="1"/>
  <c r="BZ13" i="25"/>
  <c r="BY13" i="25" s="1"/>
  <c r="BZ61" i="25"/>
  <c r="BY61" i="25" s="1"/>
  <c r="BZ40" i="25"/>
  <c r="BY40" i="25" s="1"/>
  <c r="BZ76" i="25"/>
  <c r="BY76" i="25" s="1"/>
  <c r="BZ11" i="25"/>
  <c r="BY11" i="25" s="1"/>
  <c r="BZ50" i="25"/>
  <c r="BY50" i="25" s="1"/>
  <c r="BZ30" i="25"/>
  <c r="BY30" i="25" s="1"/>
  <c r="BZ51" i="25"/>
  <c r="BY51" i="25" s="1"/>
  <c r="BZ70" i="25"/>
  <c r="BY70" i="25" s="1"/>
  <c r="BZ44" i="25"/>
  <c r="BY44" i="25" s="1"/>
  <c r="BZ66" i="25"/>
  <c r="BY66" i="25" s="1"/>
  <c r="BZ62" i="25"/>
  <c r="BY62" i="25" s="1"/>
  <c r="BZ21" i="25"/>
  <c r="BY21" i="25" s="1"/>
  <c r="BZ69" i="25"/>
  <c r="BY69" i="25" s="1"/>
  <c r="BZ36" i="25"/>
  <c r="BY36" i="25" s="1"/>
  <c r="BZ73" i="25"/>
  <c r="BY73" i="25" s="1"/>
  <c r="BZ74" i="25"/>
  <c r="BY74" i="25" s="1"/>
  <c r="BZ20" i="25"/>
  <c r="BY20" i="25" s="1"/>
  <c r="BZ38" i="25"/>
  <c r="BY38" i="25" s="1"/>
  <c r="BZ37" i="25"/>
  <c r="BY37" i="25" s="1"/>
  <c r="BZ49" i="25"/>
  <c r="BY49" i="25" s="1"/>
  <c r="BZ9" i="25"/>
  <c r="BY9" i="25" s="1"/>
  <c r="BZ71" i="25"/>
  <c r="BY71" i="25" s="1"/>
  <c r="BZ63" i="25"/>
  <c r="BY63" i="25" s="1"/>
  <c r="BZ10" i="25"/>
  <c r="BY10" i="25" s="1"/>
  <c r="BZ59" i="25"/>
  <c r="BY59" i="25" s="1"/>
  <c r="BZ78" i="25"/>
  <c r="BY78" i="25" s="1"/>
  <c r="BZ47" i="25"/>
  <c r="BY47" i="25" s="1"/>
  <c r="BZ39" i="25"/>
  <c r="BY39" i="25" s="1"/>
  <c r="BZ29" i="25"/>
  <c r="BY29" i="25" s="1"/>
  <c r="BZ77" i="25"/>
  <c r="BY77" i="25" s="1"/>
  <c r="BZ56" i="25"/>
  <c r="BY56" i="25" s="1"/>
  <c r="BZ12" i="25"/>
  <c r="BY12" i="25" s="1"/>
  <c r="BZ34" i="25"/>
  <c r="BY34" i="25" s="1"/>
  <c r="BZ33" i="25"/>
  <c r="BY33" i="25" s="1"/>
  <c r="BZ55" i="25"/>
  <c r="BY55" i="25" s="1"/>
  <c r="BZ23" i="25"/>
  <c r="BY23" i="25" s="1"/>
  <c r="BZ22" i="25"/>
  <c r="BY22" i="25" s="1"/>
  <c r="BZ65" i="25"/>
  <c r="BY65" i="25" s="1"/>
  <c r="BZ15" i="25"/>
  <c r="BY15" i="25" s="1"/>
  <c r="BZ14" i="25"/>
  <c r="BY14" i="25" s="1"/>
  <c r="BZ16" i="25"/>
  <c r="BY16" i="25" s="1"/>
  <c r="BZ26" i="25"/>
  <c r="BY26" i="25" s="1"/>
  <c r="BZ41" i="25"/>
  <c r="BY41" i="25" s="1"/>
  <c r="BZ45" i="25"/>
  <c r="BY45" i="25" s="1"/>
  <c r="BZ24" i="25"/>
  <c r="BY24" i="25" s="1"/>
  <c r="BZ75" i="25"/>
  <c r="BY75" i="25" s="1"/>
  <c r="BZ60" i="25"/>
  <c r="BY60" i="25" s="1"/>
  <c r="BZ43" i="25"/>
  <c r="BY43" i="25" s="1"/>
  <c r="CB73" i="25"/>
  <c r="CA73" i="25" s="1"/>
  <c r="CB48" i="25"/>
  <c r="CA48" i="25" s="1"/>
  <c r="CB15" i="25"/>
  <c r="CA15" i="25" s="1"/>
  <c r="CB76" i="25"/>
  <c r="CA76" i="25" s="1"/>
  <c r="CB55" i="25"/>
  <c r="CA55" i="25" s="1"/>
  <c r="CB56" i="25"/>
  <c r="CA56" i="25" s="1"/>
  <c r="CB37" i="25"/>
  <c r="CA37" i="25" s="1"/>
  <c r="CB80" i="25"/>
  <c r="CA80" i="25" s="1"/>
  <c r="CB34" i="25"/>
  <c r="CA34" i="25" s="1"/>
  <c r="CB68" i="25"/>
  <c r="CA68" i="25" s="1"/>
  <c r="CB13" i="25"/>
  <c r="CA13" i="25" s="1"/>
  <c r="CB64" i="25"/>
  <c r="CA64" i="25" s="1"/>
  <c r="CB21" i="25"/>
  <c r="CA21" i="25" s="1"/>
  <c r="CB46" i="25"/>
  <c r="CA46" i="25" s="1"/>
  <c r="CB47" i="25"/>
  <c r="CA47" i="25" s="1"/>
  <c r="CB41" i="25"/>
  <c r="CA41" i="25" s="1"/>
  <c r="CB36" i="25"/>
  <c r="CA36" i="25" s="1"/>
  <c r="CB53" i="25"/>
  <c r="CA53" i="25" s="1"/>
  <c r="CB28" i="25"/>
  <c r="CA28" i="25" s="1"/>
  <c r="CB16" i="25"/>
  <c r="CA16" i="25" s="1"/>
  <c r="CB14" i="25"/>
  <c r="CA14" i="25" s="1"/>
  <c r="CB63" i="25"/>
  <c r="CA63" i="25" s="1"/>
  <c r="CB60" i="25"/>
  <c r="CA60" i="25" s="1"/>
  <c r="CB59" i="25"/>
  <c r="CA59" i="25" s="1"/>
  <c r="CB10" i="25"/>
  <c r="CA10" i="25" s="1"/>
  <c r="CB43" i="25"/>
  <c r="CA43" i="25" s="1"/>
  <c r="CB42" i="25"/>
  <c r="CA42" i="25" s="1"/>
  <c r="CB58" i="25"/>
  <c r="CA58" i="25" s="1"/>
  <c r="CB27" i="25"/>
  <c r="CA27" i="25" s="1"/>
  <c r="CB51" i="25"/>
  <c r="CA51" i="25" s="1"/>
  <c r="CB74" i="25"/>
  <c r="CA74" i="25" s="1"/>
  <c r="CB75" i="25"/>
  <c r="CA75" i="25" s="1"/>
  <c r="CB66" i="25"/>
  <c r="CA66" i="25" s="1"/>
  <c r="CB69" i="25"/>
  <c r="CA69" i="25" s="1"/>
  <c r="CB20" i="25"/>
  <c r="CA20" i="25" s="1"/>
  <c r="CB77" i="25"/>
  <c r="CA77" i="25" s="1"/>
  <c r="CB12" i="25"/>
  <c r="CA12" i="25" s="1"/>
  <c r="CB11" i="25"/>
  <c r="CA11" i="25" s="1"/>
  <c r="CB45" i="25"/>
  <c r="CA45" i="25" s="1"/>
  <c r="CB72" i="25"/>
  <c r="CA72" i="25" s="1"/>
  <c r="BZ13" i="50"/>
  <c r="BY13" i="50" s="1"/>
  <c r="BZ10" i="50"/>
  <c r="BY10" i="50" s="1"/>
  <c r="BZ14" i="50"/>
  <c r="BY14" i="50" s="1"/>
  <c r="BZ11" i="50"/>
  <c r="BY11" i="50" s="1"/>
  <c r="BZ8" i="50"/>
  <c r="BY8" i="50" s="1"/>
  <c r="BZ12" i="50"/>
  <c r="BY12" i="50" s="1"/>
  <c r="BZ7" i="50"/>
  <c r="BY7" i="50" s="1"/>
  <c r="BZ9" i="50"/>
  <c r="BY9" i="50" s="1"/>
  <c r="I13" i="38" l="1"/>
  <c r="H13" i="38"/>
  <c r="E13" i="38"/>
  <c r="D13" i="38"/>
  <c r="F13" i="38" s="1"/>
  <c r="K12" i="38"/>
  <c r="J12" i="38"/>
  <c r="G12" i="38"/>
  <c r="F12" i="38"/>
  <c r="K11" i="38"/>
  <c r="J11" i="38"/>
  <c r="G11" i="38"/>
  <c r="F11" i="38"/>
  <c r="K10" i="38"/>
  <c r="J10" i="38"/>
  <c r="G10" i="38"/>
  <c r="F10" i="38"/>
  <c r="K9" i="38"/>
  <c r="J9" i="38"/>
  <c r="G9" i="38"/>
  <c r="F9" i="38"/>
  <c r="K8" i="38"/>
  <c r="J8" i="38"/>
  <c r="G8" i="38"/>
  <c r="F8" i="38"/>
  <c r="K7" i="38"/>
  <c r="J7" i="38"/>
  <c r="G7" i="38"/>
  <c r="F7" i="38"/>
  <c r="K6" i="38"/>
  <c r="J6" i="38"/>
  <c r="G6" i="38"/>
  <c r="F6" i="38"/>
  <c r="E13" i="39"/>
  <c r="D13" i="39"/>
  <c r="F13" i="39" l="1"/>
  <c r="BR15" i="50" s="1"/>
  <c r="CD7" i="50" s="1"/>
  <c r="J13" i="39"/>
  <c r="BV15" i="50" s="1"/>
  <c r="G13" i="39"/>
  <c r="BS15" i="50" s="1"/>
  <c r="CE7" i="50" s="1"/>
  <c r="K13" i="39"/>
  <c r="BW15" i="50" s="1"/>
  <c r="BP81" i="25"/>
  <c r="BP15" i="50"/>
  <c r="BQ81" i="25"/>
  <c r="BQ15" i="50"/>
  <c r="U81" i="41"/>
  <c r="U15" i="51"/>
  <c r="AM81" i="41"/>
  <c r="AM15" i="51"/>
  <c r="BE81" i="41"/>
  <c r="BE15" i="51"/>
  <c r="BT81" i="41"/>
  <c r="BT15" i="51"/>
  <c r="G81" i="41"/>
  <c r="G15" i="51"/>
  <c r="K13" i="38"/>
  <c r="BU81" i="41"/>
  <c r="BU15" i="51"/>
  <c r="Z81" i="41"/>
  <c r="Z15" i="51"/>
  <c r="AR81" i="41"/>
  <c r="AR15" i="51"/>
  <c r="BJ81" i="41"/>
  <c r="BJ15" i="51"/>
  <c r="J13" i="38"/>
  <c r="K81" i="41"/>
  <c r="K15" i="51"/>
  <c r="AC81" i="41"/>
  <c r="AC15" i="51"/>
  <c r="AU81" i="41"/>
  <c r="AU15" i="51"/>
  <c r="BM81" i="41"/>
  <c r="BM15" i="51"/>
  <c r="AL81" i="41"/>
  <c r="AL15" i="51"/>
  <c r="BD81" i="41"/>
  <c r="BD15" i="51"/>
  <c r="BI81" i="41"/>
  <c r="BI15" i="51"/>
  <c r="AV81" i="41"/>
  <c r="AV15" i="51"/>
  <c r="T81" i="41"/>
  <c r="T15" i="51"/>
  <c r="BR81" i="41"/>
  <c r="BR15" i="51"/>
  <c r="Y81" i="41"/>
  <c r="Y15" i="51"/>
  <c r="AQ81" i="41"/>
  <c r="AQ15" i="51"/>
  <c r="H81" i="41"/>
  <c r="H15" i="51"/>
  <c r="L81" i="41"/>
  <c r="L15" i="51"/>
  <c r="AD81" i="41"/>
  <c r="AD15" i="51"/>
  <c r="BN81" i="41"/>
  <c r="BN15" i="51"/>
  <c r="P15" i="51"/>
  <c r="P81" i="41"/>
  <c r="AH15" i="51"/>
  <c r="AH81" i="41"/>
  <c r="AZ81" i="41"/>
  <c r="AZ15" i="51"/>
  <c r="BP81" i="41"/>
  <c r="BP15" i="51"/>
  <c r="Q81" i="41"/>
  <c r="Q15" i="51"/>
  <c r="AI81" i="41"/>
  <c r="AI15" i="51"/>
  <c r="BA81" i="41"/>
  <c r="BA15" i="51"/>
  <c r="G13" i="38"/>
  <c r="BQ81" i="41"/>
  <c r="BQ15" i="51"/>
  <c r="BW81" i="41" l="1"/>
  <c r="BW15" i="51"/>
  <c r="CD8" i="51"/>
  <c r="CD13" i="51"/>
  <c r="CD7" i="51"/>
  <c r="CD9" i="51"/>
  <c r="CD12" i="51"/>
  <c r="CD11" i="51"/>
  <c r="CD14" i="51"/>
  <c r="CD10" i="51"/>
  <c r="BW81" i="25"/>
  <c r="BS81" i="41"/>
  <c r="BS15" i="51"/>
  <c r="CD77" i="41"/>
  <c r="CD72" i="41"/>
  <c r="CD68" i="41"/>
  <c r="CD64" i="41"/>
  <c r="CD60" i="41"/>
  <c r="CD56" i="41"/>
  <c r="CD52" i="41"/>
  <c r="CD48" i="41"/>
  <c r="CD44" i="41"/>
  <c r="CD40" i="41"/>
  <c r="CD36" i="41"/>
  <c r="CD32" i="41"/>
  <c r="CD28" i="41"/>
  <c r="CD24" i="41"/>
  <c r="CD20" i="41"/>
  <c r="CD16" i="41"/>
  <c r="CD12" i="41"/>
  <c r="CD8" i="41"/>
  <c r="CD70" i="41"/>
  <c r="CD50" i="41"/>
  <c r="CD26" i="41"/>
  <c r="CD73" i="41"/>
  <c r="CD49" i="41"/>
  <c r="CD25" i="41"/>
  <c r="CD76" i="41"/>
  <c r="CD15" i="41"/>
  <c r="CD11" i="41"/>
  <c r="CD7" i="41"/>
  <c r="CD62" i="41"/>
  <c r="CD38" i="41"/>
  <c r="CD22" i="41"/>
  <c r="CD10" i="41"/>
  <c r="CD69" i="41"/>
  <c r="CD57" i="41"/>
  <c r="CD45" i="41"/>
  <c r="CD33" i="41"/>
  <c r="CD21" i="41"/>
  <c r="CD71" i="41"/>
  <c r="CD67" i="41"/>
  <c r="CD63" i="41"/>
  <c r="CD59" i="41"/>
  <c r="CD55" i="41"/>
  <c r="CD51" i="41"/>
  <c r="CD47" i="41"/>
  <c r="CD43" i="41"/>
  <c r="CD39" i="41"/>
  <c r="CD35" i="41"/>
  <c r="CD31" i="41"/>
  <c r="CD27" i="41"/>
  <c r="CD23" i="41"/>
  <c r="CD19" i="41"/>
  <c r="CD58" i="41"/>
  <c r="CD34" i="41"/>
  <c r="CD14" i="41"/>
  <c r="CD79" i="41"/>
  <c r="CD65" i="41"/>
  <c r="CD41" i="41"/>
  <c r="CD17" i="41"/>
  <c r="CD75" i="41"/>
  <c r="CD80" i="41"/>
  <c r="CD66" i="41"/>
  <c r="CD46" i="41"/>
  <c r="CD18" i="41"/>
  <c r="CD53" i="41"/>
  <c r="CD29" i="41"/>
  <c r="CD9" i="41"/>
  <c r="CD74" i="41"/>
  <c r="CD54" i="41"/>
  <c r="CD42" i="41"/>
  <c r="CD30" i="41"/>
  <c r="CD78" i="41"/>
  <c r="CD61" i="41"/>
  <c r="CD37" i="41"/>
  <c r="CD13" i="41"/>
  <c r="BS81" i="25"/>
  <c r="BV81" i="41"/>
  <c r="BV15" i="51"/>
  <c r="BV81" i="25"/>
  <c r="BR81" i="25"/>
  <c r="CD12" i="50" l="1"/>
  <c r="CD9" i="50"/>
  <c r="CD8" i="50"/>
  <c r="CD10" i="50"/>
  <c r="CD11" i="50"/>
  <c r="CD14" i="50"/>
  <c r="CD13" i="50"/>
  <c r="CE73" i="41"/>
  <c r="CE57" i="41"/>
  <c r="CE33" i="41"/>
  <c r="CE9" i="41"/>
  <c r="CE71" i="41"/>
  <c r="CE67" i="41"/>
  <c r="CE63" i="41"/>
  <c r="CE59" i="41"/>
  <c r="CE55" i="41"/>
  <c r="CE51" i="41"/>
  <c r="CE47" i="41"/>
  <c r="CE43" i="41"/>
  <c r="CE39" i="41"/>
  <c r="CE35" i="41"/>
  <c r="CE31" i="41"/>
  <c r="CE27" i="41"/>
  <c r="CE23" i="41"/>
  <c r="CE19" i="41"/>
  <c r="CE15" i="41"/>
  <c r="CE11" i="41"/>
  <c r="CE7" i="41"/>
  <c r="CE26" i="41"/>
  <c r="CE18" i="41"/>
  <c r="CE10" i="41"/>
  <c r="CE69" i="41"/>
  <c r="CE65" i="41"/>
  <c r="CE53" i="41"/>
  <c r="CE37" i="41"/>
  <c r="CE29" i="41"/>
  <c r="CE13" i="41"/>
  <c r="CE75" i="41"/>
  <c r="CE14" i="41"/>
  <c r="CE61" i="41"/>
  <c r="CE41" i="41"/>
  <c r="CE25" i="41"/>
  <c r="CE80" i="41"/>
  <c r="CE70" i="41"/>
  <c r="CE66" i="41"/>
  <c r="CE62" i="41"/>
  <c r="CE58" i="41"/>
  <c r="CE54" i="41"/>
  <c r="CE50" i="41"/>
  <c r="CE46" i="41"/>
  <c r="CE42" i="41"/>
  <c r="CE38" i="41"/>
  <c r="CE34" i="41"/>
  <c r="CE30" i="41"/>
  <c r="CE22" i="41"/>
  <c r="CE45" i="41"/>
  <c r="CE17" i="41"/>
  <c r="CE77" i="41"/>
  <c r="CE72" i="41"/>
  <c r="CE68" i="41"/>
  <c r="CE64" i="41"/>
  <c r="CE60" i="41"/>
  <c r="CE56" i="41"/>
  <c r="CE52" i="41"/>
  <c r="CE48" i="41"/>
  <c r="CE44" i="41"/>
  <c r="CE40" i="41"/>
  <c r="CE36" i="41"/>
  <c r="CE32" i="41"/>
  <c r="CE28" i="41"/>
  <c r="CE24" i="41"/>
  <c r="CE20" i="41"/>
  <c r="CE16" i="41"/>
  <c r="CE12" i="41"/>
  <c r="CE8" i="41"/>
  <c r="CE49" i="41"/>
  <c r="CE21" i="41"/>
  <c r="CE79" i="41"/>
  <c r="CE74" i="41"/>
  <c r="CE76" i="41"/>
  <c r="CE78" i="41"/>
  <c r="CE12" i="51"/>
  <c r="CE14" i="51"/>
  <c r="CE13" i="51"/>
  <c r="CE8" i="51"/>
  <c r="CE10" i="51"/>
  <c r="CE9" i="51"/>
  <c r="CE11" i="51"/>
  <c r="CE7" i="51"/>
  <c r="CD13" i="25"/>
  <c r="CD29" i="25"/>
  <c r="CD45" i="25"/>
  <c r="CD61" i="25"/>
  <c r="CD77" i="25"/>
  <c r="CD20" i="25"/>
  <c r="CD36" i="25"/>
  <c r="CD52" i="25"/>
  <c r="CD68" i="25"/>
  <c r="CD17" i="25"/>
  <c r="CD49" i="25"/>
  <c r="CD40" i="25"/>
  <c r="CD56" i="25"/>
  <c r="CD21" i="25"/>
  <c r="CD44" i="25"/>
  <c r="CD60" i="25"/>
  <c r="CD14" i="25"/>
  <c r="CD15" i="25"/>
  <c r="CD31" i="25"/>
  <c r="CD47" i="25"/>
  <c r="CD63" i="25"/>
  <c r="CD79" i="25"/>
  <c r="CD22" i="25"/>
  <c r="CD38" i="25"/>
  <c r="CD54" i="25"/>
  <c r="CD70" i="25"/>
  <c r="CD33" i="25"/>
  <c r="CD8" i="25"/>
  <c r="CD72" i="25"/>
  <c r="CD69" i="25"/>
  <c r="CD7" i="25"/>
  <c r="CD46" i="25"/>
  <c r="CD19" i="25"/>
  <c r="CD35" i="25"/>
  <c r="CD51" i="25"/>
  <c r="CD67" i="25"/>
  <c r="CD10" i="25"/>
  <c r="CD26" i="25"/>
  <c r="CD42" i="25"/>
  <c r="CD58" i="25"/>
  <c r="CD74" i="25"/>
  <c r="CD37" i="25"/>
  <c r="CD28" i="25"/>
  <c r="CD76" i="25"/>
  <c r="CD39" i="25"/>
  <c r="CD30" i="25"/>
  <c r="CD9" i="25"/>
  <c r="CD25" i="25"/>
  <c r="CD41" i="25"/>
  <c r="CD57" i="25"/>
  <c r="CD73" i="25"/>
  <c r="CD16" i="25"/>
  <c r="CD32" i="25"/>
  <c r="CD48" i="25"/>
  <c r="CD64" i="25"/>
  <c r="CD80" i="25"/>
  <c r="CD24" i="25"/>
  <c r="CD53" i="25"/>
  <c r="CD55" i="25"/>
  <c r="CD62" i="25"/>
  <c r="CD11" i="25"/>
  <c r="CD27" i="25"/>
  <c r="CD43" i="25"/>
  <c r="CD59" i="25"/>
  <c r="CD75" i="25"/>
  <c r="CD18" i="25"/>
  <c r="CD34" i="25"/>
  <c r="CD50" i="25"/>
  <c r="CD66" i="25"/>
  <c r="CD65" i="25"/>
  <c r="CD12" i="25"/>
  <c r="CD23" i="25"/>
  <c r="CD71" i="25"/>
  <c r="CD78" i="25"/>
  <c r="CE8" i="50"/>
  <c r="CE10" i="50"/>
  <c r="CE9" i="50"/>
  <c r="CE11" i="50"/>
  <c r="CE13" i="50"/>
  <c r="CE12" i="50"/>
  <c r="CE14" i="50"/>
  <c r="CE10" i="25"/>
  <c r="CE26" i="25"/>
  <c r="CE42" i="25"/>
  <c r="CE58" i="25"/>
  <c r="CE74" i="25"/>
  <c r="CE15" i="25"/>
  <c r="CE31" i="25"/>
  <c r="CE47" i="25"/>
  <c r="CE63" i="25"/>
  <c r="CE79" i="25"/>
  <c r="CE12" i="25"/>
  <c r="CE44" i="25"/>
  <c r="CE76" i="25"/>
  <c r="CE17" i="25"/>
  <c r="CE33" i="25"/>
  <c r="CE65" i="25"/>
  <c r="CE14" i="25"/>
  <c r="CE62" i="25"/>
  <c r="CE19" i="25"/>
  <c r="CE67" i="25"/>
  <c r="CE18" i="25"/>
  <c r="CE7" i="25"/>
  <c r="CE39" i="25"/>
  <c r="CE20" i="25"/>
  <c r="CE52" i="25"/>
  <c r="CE41" i="25"/>
  <c r="CE73" i="25"/>
  <c r="CE28" i="25"/>
  <c r="CE60" i="25"/>
  <c r="CE49" i="25"/>
  <c r="CE78" i="25"/>
  <c r="CE50" i="25"/>
  <c r="CE9" i="25"/>
  <c r="CE16" i="25"/>
  <c r="CE32" i="25"/>
  <c r="CE48" i="25"/>
  <c r="CE64" i="25"/>
  <c r="CE80" i="25"/>
  <c r="CE21" i="25"/>
  <c r="CE37" i="25"/>
  <c r="CE53" i="25"/>
  <c r="CE69" i="25"/>
  <c r="CE23" i="25"/>
  <c r="CE36" i="25"/>
  <c r="CE57" i="25"/>
  <c r="CE22" i="25"/>
  <c r="CE38" i="25"/>
  <c r="CE54" i="25"/>
  <c r="CE70" i="25"/>
  <c r="CE11" i="25"/>
  <c r="CE27" i="25"/>
  <c r="CE43" i="25"/>
  <c r="CE59" i="25"/>
  <c r="CE75" i="25"/>
  <c r="CE46" i="25"/>
  <c r="CE35" i="25"/>
  <c r="CE34" i="25"/>
  <c r="CE55" i="25"/>
  <c r="CE68" i="25"/>
  <c r="CE8" i="25"/>
  <c r="CE24" i="25"/>
  <c r="CE40" i="25"/>
  <c r="CE56" i="25"/>
  <c r="CE72" i="25"/>
  <c r="CE13" i="25"/>
  <c r="CE29" i="25"/>
  <c r="CE45" i="25"/>
  <c r="CE61" i="25"/>
  <c r="CE77" i="25"/>
  <c r="CE30" i="25"/>
  <c r="CE51" i="25"/>
  <c r="CE66" i="25"/>
  <c r="CE71" i="25"/>
  <c r="CE25" i="25"/>
</calcChain>
</file>

<file path=xl/sharedStrings.xml><?xml version="1.0" encoding="utf-8"?>
<sst xmlns="http://schemas.openxmlformats.org/spreadsheetml/2006/main" count="8803" uniqueCount="318">
  <si>
    <t>市区町村</t>
    <phoneticPr fontId="3"/>
  </si>
  <si>
    <t>広域連合全体</t>
  </si>
  <si>
    <t>豊能医療圏</t>
    <rPh sb="0" eb="2">
      <t>トヨノ</t>
    </rPh>
    <rPh sb="2" eb="4">
      <t>イリョウ</t>
    </rPh>
    <rPh sb="4" eb="5">
      <t>ケン</t>
    </rPh>
    <phoneticPr fontId="30"/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</si>
  <si>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</si>
  <si>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</si>
  <si>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</si>
  <si>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</si>
  <si>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</si>
  <si>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</si>
  <si>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</si>
  <si>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</si>
  <si>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</si>
  <si>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</si>
  <si>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</si>
  <si>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</si>
  <si>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</si>
  <si>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</si>
  <si>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</si>
  <si>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</si>
  <si>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</si>
  <si>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</si>
  <si>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</si>
  <si>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</si>
  <si>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</si>
  <si>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</si>
  <si>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</si>
  <si>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</si>
  <si>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</si>
  <si>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</si>
  <si>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</si>
  <si>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</si>
  <si>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</si>
  <si>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</si>
  <si>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</si>
  <si>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</si>
  <si>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</si>
  <si>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</si>
  <si>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</si>
  <si>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</si>
  <si>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</si>
  <si>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</si>
  <si>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</si>
  <si>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</si>
  <si>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</si>
  <si>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</si>
  <si>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</si>
  <si>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</si>
  <si>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</si>
  <si>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</si>
  <si>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</si>
  <si>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</si>
  <si>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</si>
  <si>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</si>
  <si>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</si>
  <si>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</si>
  <si>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</si>
  <si>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</si>
  <si>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</si>
  <si>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</si>
  <si>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</si>
  <si>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</si>
  <si>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</si>
  <si>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</si>
  <si>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</si>
  <si>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</si>
  <si>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</si>
  <si>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</si>
  <si>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</si>
  <si>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</si>
  <si>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</si>
  <si>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</si>
  <si>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</si>
  <si>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</si>
  <si>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合計</t>
    <rPh sb="0" eb="2">
      <t>ゴウケイ</t>
    </rPh>
    <phoneticPr fontId="3"/>
  </si>
  <si>
    <t>地区</t>
    <rPh sb="0" eb="2">
      <t>チク</t>
    </rPh>
    <phoneticPr fontId="3"/>
  </si>
  <si>
    <t>在宅</t>
    <rPh sb="0" eb="2">
      <t>ザイタク</t>
    </rPh>
    <phoneticPr fontId="3"/>
  </si>
  <si>
    <t>70歳～74歳</t>
  </si>
  <si>
    <t>80歳～84歳</t>
  </si>
  <si>
    <t>85歳～89歳</t>
  </si>
  <si>
    <t>90歳～94歳</t>
  </si>
  <si>
    <t>95歳～</t>
  </si>
  <si>
    <t>年齢階層別</t>
    <rPh sb="0" eb="2">
      <t>ネンレイ</t>
    </rPh>
    <rPh sb="2" eb="4">
      <t>カイソウ</t>
    </rPh>
    <rPh sb="4" eb="5">
      <t>ベツ</t>
    </rPh>
    <phoneticPr fontId="37"/>
  </si>
  <si>
    <t>65歳～69歳</t>
  </si>
  <si>
    <t>75歳～79歳</t>
  </si>
  <si>
    <t>資格確認日…1日でも資格がある者を対象とする。</t>
    <rPh sb="0" eb="2">
      <t>シカク</t>
    </rPh>
    <rPh sb="2" eb="4">
      <t>カクニン</t>
    </rPh>
    <rPh sb="4" eb="5">
      <t>ビ</t>
    </rPh>
    <rPh sb="7" eb="8">
      <t>ニチ</t>
    </rPh>
    <rPh sb="10" eb="12">
      <t>シカク</t>
    </rPh>
    <rPh sb="15" eb="16">
      <t>モノ</t>
    </rPh>
    <rPh sb="17" eb="19">
      <t>タイショウ</t>
    </rPh>
    <phoneticPr fontId="37"/>
  </si>
  <si>
    <t>訪問診療…在宅患者訪問診療料を算定している者。</t>
    <rPh sb="0" eb="2">
      <t>ホウモン</t>
    </rPh>
    <rPh sb="2" eb="4">
      <t>シンリョウ</t>
    </rPh>
    <rPh sb="15" eb="17">
      <t>サンテイ</t>
    </rPh>
    <rPh sb="21" eb="22">
      <t>モノ</t>
    </rPh>
    <phoneticPr fontId="37"/>
  </si>
  <si>
    <t>順位</t>
    <rPh sb="0" eb="2">
      <t>ジュンイ</t>
    </rPh>
    <phoneticPr fontId="3"/>
  </si>
  <si>
    <t>認知症</t>
    <rPh sb="0" eb="3">
      <t>ニンチショウ</t>
    </rPh>
    <phoneticPr fontId="3"/>
  </si>
  <si>
    <t>脳血管疾患</t>
    <rPh sb="0" eb="1">
      <t>ノウ</t>
    </rPh>
    <rPh sb="1" eb="3">
      <t>ケッカン</t>
    </rPh>
    <rPh sb="3" eb="5">
      <t>シッカン</t>
    </rPh>
    <phoneticPr fontId="3"/>
  </si>
  <si>
    <t>関節疾患</t>
    <rPh sb="0" eb="2">
      <t>カンセツ</t>
    </rPh>
    <rPh sb="2" eb="4">
      <t>シッカン</t>
    </rPh>
    <phoneticPr fontId="3"/>
  </si>
  <si>
    <t>骨折</t>
    <rPh sb="0" eb="2">
      <t>コッセツ</t>
    </rPh>
    <phoneticPr fontId="3"/>
  </si>
  <si>
    <t>心疾患</t>
    <rPh sb="0" eb="3">
      <t>シンシッカン</t>
    </rPh>
    <phoneticPr fontId="3"/>
  </si>
  <si>
    <t>被保険者数(人)</t>
    <rPh sb="0" eb="4">
      <t>ヒホケンシャ</t>
    </rPh>
    <rPh sb="4" eb="5">
      <t>スウ</t>
    </rPh>
    <rPh sb="6" eb="7">
      <t>ニン</t>
    </rPh>
    <phoneticPr fontId="3"/>
  </si>
  <si>
    <t>疾病分類(中分類)</t>
  </si>
  <si>
    <t>患者数(人)</t>
    <rPh sb="0" eb="3">
      <t>カンジャスウ</t>
    </rPh>
    <phoneticPr fontId="3"/>
  </si>
  <si>
    <t>0402</t>
  </si>
  <si>
    <t>糖尿病</t>
  </si>
  <si>
    <t>0901</t>
  </si>
  <si>
    <t>高血圧性疾患</t>
  </si>
  <si>
    <t>0904</t>
  </si>
  <si>
    <t>くも膜下出血</t>
  </si>
  <si>
    <t>-</t>
    <phoneticPr fontId="3"/>
  </si>
  <si>
    <t xml:space="preserve">    市区町村別</t>
    <phoneticPr fontId="3"/>
  </si>
  <si>
    <t>市区町村</t>
    <rPh sb="0" eb="2">
      <t>シク</t>
    </rPh>
    <rPh sb="2" eb="3">
      <t>マチ</t>
    </rPh>
    <rPh sb="3" eb="4">
      <t>ムラ</t>
    </rPh>
    <phoneticPr fontId="3"/>
  </si>
  <si>
    <t>患者数(人)</t>
    <rPh sb="0" eb="3">
      <t>カンジャスウ</t>
    </rPh>
    <rPh sb="4" eb="5">
      <t>ニン</t>
    </rPh>
    <phoneticPr fontId="3"/>
  </si>
  <si>
    <t>医療費(円)</t>
    <rPh sb="0" eb="2">
      <t>イリョウ</t>
    </rPh>
    <rPh sb="2" eb="3">
      <t>ヒ</t>
    </rPh>
    <rPh sb="4" eb="5">
      <t>エン</t>
    </rPh>
    <phoneticPr fontId="3"/>
  </si>
  <si>
    <t>うち訪問診療</t>
    <rPh sb="2" eb="4">
      <t>ホウモン</t>
    </rPh>
    <rPh sb="4" eb="6">
      <t>シンリョウ</t>
    </rPh>
    <phoneticPr fontId="3"/>
  </si>
  <si>
    <t>在宅…在宅医療診療行為を算定している者。</t>
    <rPh sb="0" eb="2">
      <t>ザイタク</t>
    </rPh>
    <rPh sb="5" eb="7">
      <t>イリョウ</t>
    </rPh>
    <rPh sb="7" eb="9">
      <t>シンリョウ</t>
    </rPh>
    <rPh sb="9" eb="11">
      <t>コウイ</t>
    </rPh>
    <rPh sb="12" eb="14">
      <t>サンテイ</t>
    </rPh>
    <rPh sb="18" eb="19">
      <t>モノ</t>
    </rPh>
    <phoneticPr fontId="37"/>
  </si>
  <si>
    <t>　　広域連合全体</t>
    <rPh sb="2" eb="4">
      <t>コウイキ</t>
    </rPh>
    <rPh sb="4" eb="6">
      <t>レンゴウ</t>
    </rPh>
    <rPh sb="6" eb="8">
      <t>ゼンタイ</t>
    </rPh>
    <phoneticPr fontId="37"/>
  </si>
  <si>
    <t>データ化範囲(分析対象)…医科(入院外)の電子レセプトのみ。対象診療年月は平成30年4月～平成31年3月診療分(12カ月分)。</t>
    <rPh sb="16" eb="18">
      <t>ニュウイン</t>
    </rPh>
    <rPh sb="18" eb="19">
      <t>ガイ</t>
    </rPh>
    <phoneticPr fontId="37"/>
  </si>
  <si>
    <t>年齢確認日…平成31年3月31日時点。</t>
    <rPh sb="0" eb="2">
      <t>ネンレイ</t>
    </rPh>
    <rPh sb="2" eb="4">
      <t>カクニン</t>
    </rPh>
    <rPh sb="4" eb="5">
      <t>ビ</t>
    </rPh>
    <rPh sb="6" eb="8">
      <t>ヘイセイ</t>
    </rPh>
    <rPh sb="10" eb="11">
      <t>ネン</t>
    </rPh>
    <rPh sb="12" eb="13">
      <t>ツキ</t>
    </rPh>
    <rPh sb="15" eb="16">
      <t>ニチ</t>
    </rPh>
    <rPh sb="16" eb="18">
      <t>ジテン</t>
    </rPh>
    <phoneticPr fontId="37"/>
  </si>
  <si>
    <t>大阪市</t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</si>
  <si>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</si>
  <si>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</si>
  <si>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</si>
  <si>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</si>
  <si>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</si>
  <si>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</si>
  <si>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</si>
  <si>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</si>
  <si>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</si>
  <si>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</si>
  <si>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</si>
  <si>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</si>
  <si>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</si>
  <si>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</si>
  <si>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</si>
  <si>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</si>
  <si>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</si>
  <si>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</si>
  <si>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在宅…在宅医療診療行為(歯科)を算定している者。</t>
    <rPh sb="0" eb="2">
      <t>ザイタク</t>
    </rPh>
    <rPh sb="5" eb="7">
      <t>イリョウ</t>
    </rPh>
    <rPh sb="7" eb="9">
      <t>シンリョウ</t>
    </rPh>
    <rPh sb="9" eb="11">
      <t>コウイ</t>
    </rPh>
    <rPh sb="12" eb="14">
      <t>シカ</t>
    </rPh>
    <rPh sb="16" eb="18">
      <t>サンテイ</t>
    </rPh>
    <rPh sb="22" eb="23">
      <t>モノ</t>
    </rPh>
    <phoneticPr fontId="37"/>
  </si>
  <si>
    <t>歯科医療費(円)</t>
    <rPh sb="0" eb="2">
      <t>シカ</t>
    </rPh>
    <rPh sb="2" eb="4">
      <t>イリョウ</t>
    </rPh>
    <rPh sb="4" eb="5">
      <t>ヒ</t>
    </rPh>
    <rPh sb="6" eb="7">
      <t>エン</t>
    </rPh>
    <phoneticPr fontId="3"/>
  </si>
  <si>
    <t>　　在宅医療患者数(歯科)</t>
    <rPh sb="2" eb="4">
      <t>ザイタク</t>
    </rPh>
    <rPh sb="4" eb="6">
      <t>イリョウ</t>
    </rPh>
    <rPh sb="6" eb="8">
      <t>カンジャ</t>
    </rPh>
    <rPh sb="8" eb="9">
      <t>スウ</t>
    </rPh>
    <rPh sb="10" eb="12">
      <t>シカ</t>
    </rPh>
    <phoneticPr fontId="3"/>
  </si>
  <si>
    <t>　　市区町村別</t>
    <phoneticPr fontId="3"/>
  </si>
  <si>
    <t>市区町村</t>
    <rPh sb="0" eb="2">
      <t>シク</t>
    </rPh>
    <rPh sb="2" eb="4">
      <t>チョウソン</t>
    </rPh>
    <phoneticPr fontId="3"/>
  </si>
  <si>
    <t>豊能医療圏</t>
    <phoneticPr fontId="3"/>
  </si>
  <si>
    <t>北河内医療圏</t>
    <phoneticPr fontId="3"/>
  </si>
  <si>
    <t>　　地区別</t>
    <rPh sb="2" eb="4">
      <t>チク</t>
    </rPh>
    <phoneticPr fontId="3"/>
  </si>
  <si>
    <t>被保険者(人)</t>
    <rPh sb="0" eb="4">
      <t>ヒホケンシャ</t>
    </rPh>
    <rPh sb="5" eb="6">
      <t>ニン</t>
    </rPh>
    <phoneticPr fontId="3"/>
  </si>
  <si>
    <t>疾病名</t>
    <rPh sb="0" eb="2">
      <t>シッペイ</t>
    </rPh>
    <rPh sb="2" eb="3">
      <t>メイ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</si>
  <si>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</si>
  <si>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【グラフ用】</t>
    <rPh sb="4" eb="5">
      <t>ヨウ</t>
    </rPh>
    <phoneticPr fontId="3"/>
  </si>
  <si>
    <t>うち訪問
診療</t>
    <rPh sb="2" eb="4">
      <t>ホウモン</t>
    </rPh>
    <rPh sb="5" eb="7">
      <t>シンリョウ</t>
    </rPh>
    <phoneticPr fontId="3"/>
  </si>
  <si>
    <t>データ化範囲(分析対象)…歯科の電子レセプトのみ。対象診療年月は平成30年4月～平成31年3月診療分(12カ月分)。</t>
    <rPh sb="13" eb="14">
      <t>ハ</t>
    </rPh>
    <phoneticPr fontId="37"/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</si>
  <si>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</si>
  <si>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-</t>
    <phoneticPr fontId="3"/>
  </si>
  <si>
    <t>-</t>
    <phoneticPr fontId="3"/>
  </si>
  <si>
    <t>その他</t>
    <rPh sb="2" eb="3">
      <t>タ</t>
    </rPh>
    <phoneticPr fontId="3"/>
  </si>
  <si>
    <t>三島医療圏</t>
  </si>
  <si>
    <t>中河内医療圏</t>
    <rPh sb="0" eb="1">
      <t>ナカ</t>
    </rPh>
    <phoneticPr fontId="3"/>
  </si>
  <si>
    <t>南河内医療圏</t>
  </si>
  <si>
    <t>堺市医療圏</t>
  </si>
  <si>
    <t>泉州医療圏</t>
  </si>
  <si>
    <t>大阪市医療圏</t>
  </si>
  <si>
    <t>-</t>
    <phoneticPr fontId="3"/>
  </si>
  <si>
    <t>訪問診療…歯科訪問診療料を算定している者。</t>
    <rPh sb="0" eb="2">
      <t>ホウモン</t>
    </rPh>
    <rPh sb="2" eb="4">
      <t>シンリョウ</t>
    </rPh>
    <rPh sb="5" eb="7">
      <t>シカ</t>
    </rPh>
    <rPh sb="13" eb="15">
      <t>サンテイ</t>
    </rPh>
    <rPh sb="19" eb="20">
      <t>モノ</t>
    </rPh>
    <phoneticPr fontId="37"/>
  </si>
  <si>
    <t>豊能医療圏</t>
    <rPh sb="0" eb="2">
      <t>トヨノ</t>
    </rPh>
    <rPh sb="2" eb="4">
      <t>イリョウ</t>
    </rPh>
    <rPh sb="4" eb="5">
      <t>ケン</t>
    </rPh>
    <phoneticPr fontId="3"/>
  </si>
  <si>
    <t>三島医療圏</t>
    <rPh sb="0" eb="1">
      <t>ミシマ</t>
    </rPh>
    <rPh sb="1" eb="3">
      <t>イリョウ</t>
    </rPh>
    <rPh sb="3" eb="4">
      <t>ケン</t>
    </rPh>
    <phoneticPr fontId="3"/>
  </si>
  <si>
    <t>北河内医療圏</t>
    <rPh sb="0" eb="2">
      <t>キタカワチ</t>
    </rPh>
    <rPh sb="2" eb="4">
      <t>イリョウ</t>
    </rPh>
    <rPh sb="4" eb="5">
      <t>ケン</t>
    </rPh>
    <phoneticPr fontId="3"/>
  </si>
  <si>
    <t>中河内医療圏</t>
    <rPh sb="0" eb="2">
      <t>ナカガウチ</t>
    </rPh>
    <rPh sb="2" eb="4">
      <t>イリョウ</t>
    </rPh>
    <rPh sb="4" eb="5">
      <t>ケン</t>
    </rPh>
    <phoneticPr fontId="3"/>
  </si>
  <si>
    <t>南河内医療圏</t>
    <rPh sb="0" eb="2">
      <t>カワチ</t>
    </rPh>
    <rPh sb="2" eb="4">
      <t>イリョウ</t>
    </rPh>
    <rPh sb="4" eb="5">
      <t>ケン</t>
    </rPh>
    <phoneticPr fontId="3"/>
  </si>
  <si>
    <t>堺市医療圏</t>
    <rPh sb="0" eb="2">
      <t>サカイシ</t>
    </rPh>
    <rPh sb="2" eb="4">
      <t>イリョウ</t>
    </rPh>
    <rPh sb="4" eb="5">
      <t>ケン</t>
    </rPh>
    <phoneticPr fontId="3"/>
  </si>
  <si>
    <t>泉州医療圏</t>
    <rPh sb="0" eb="1">
      <t>センシュウ</t>
    </rPh>
    <rPh sb="1" eb="3">
      <t>イリョウ</t>
    </rPh>
    <rPh sb="3" eb="4">
      <t>ケン</t>
    </rPh>
    <phoneticPr fontId="3"/>
  </si>
  <si>
    <t>大阪市医療圏</t>
    <rPh sb="0" eb="2">
      <t>オオサカシ</t>
    </rPh>
    <rPh sb="2" eb="4">
      <t>イリョウ</t>
    </rPh>
    <rPh sb="4" eb="5">
      <t>ケン</t>
    </rPh>
    <phoneticPr fontId="3"/>
  </si>
  <si>
    <t>在宅合計</t>
    <rPh sb="0" eb="2">
      <t>ザイタク</t>
    </rPh>
    <rPh sb="2" eb="4">
      <t>ゴウケイ</t>
    </rPh>
    <phoneticPr fontId="3"/>
  </si>
  <si>
    <t>1113</t>
  </si>
  <si>
    <t>その他の消化器系の疾患</t>
  </si>
  <si>
    <t>0903</t>
  </si>
  <si>
    <t>その他の心疾患</t>
  </si>
  <si>
    <t>0602</t>
  </si>
  <si>
    <t>アルツハイマー病</t>
  </si>
  <si>
    <t>0606</t>
  </si>
  <si>
    <t>その他の神経系の疾患</t>
  </si>
  <si>
    <t>1309</t>
  </si>
  <si>
    <t>骨の密度及び構造の障害</t>
  </si>
  <si>
    <t>1800</t>
  </si>
  <si>
    <t>症状，徴候及び異常臨床所見・異常検査所見で他に分類されないもの</t>
  </si>
  <si>
    <t>0601</t>
  </si>
  <si>
    <t>パーキンソン病</t>
  </si>
  <si>
    <t>1402</t>
  </si>
  <si>
    <t>腎不全</t>
  </si>
  <si>
    <t>0209</t>
  </si>
  <si>
    <t>白血病</t>
  </si>
  <si>
    <t>1009</t>
  </si>
  <si>
    <t>慢性閉塞性肺疾患</t>
  </si>
  <si>
    <t>0205</t>
  </si>
  <si>
    <t>気管，気管支及び肺の悪性新生物＜腫瘍＞</t>
  </si>
  <si>
    <t>0203</t>
  </si>
  <si>
    <t>直腸S状結腸移行部及び直腸の悪性新生物＜腫瘍＞</t>
  </si>
  <si>
    <t>0208</t>
  </si>
  <si>
    <t>悪性リンパ腫</t>
  </si>
  <si>
    <t>0207</t>
  </si>
  <si>
    <t>子宮の悪性新生物＜腫瘍＞</t>
  </si>
  <si>
    <t>0206</t>
  </si>
  <si>
    <t>乳房の悪性新生物＜腫瘍＞</t>
  </si>
  <si>
    <t>0210</t>
  </si>
  <si>
    <t>その他の悪性新生物＜腫瘍＞</t>
  </si>
  <si>
    <t>1203</t>
  </si>
  <si>
    <t>その他の皮膚及び皮下組織の疾患</t>
  </si>
  <si>
    <t>1202</t>
  </si>
  <si>
    <t>皮膚炎及び湿疹</t>
  </si>
  <si>
    <t>その他の消化器系の疾患</t>
    <phoneticPr fontId="3"/>
  </si>
  <si>
    <t>0603</t>
  </si>
  <si>
    <t>てんかん</t>
  </si>
  <si>
    <t>0506</t>
  </si>
  <si>
    <t>知的障害＜精神遅滞＞</t>
  </si>
  <si>
    <t>1010</t>
  </si>
  <si>
    <t>喘息</t>
  </si>
  <si>
    <t>0605</t>
  </si>
  <si>
    <t>自律神経系の障害</t>
  </si>
  <si>
    <t>0907</t>
  </si>
  <si>
    <t>1304</t>
  </si>
  <si>
    <t>椎間板障害</t>
  </si>
  <si>
    <t>0803</t>
  </si>
  <si>
    <t>中耳炎</t>
  </si>
  <si>
    <t>0502</t>
  </si>
  <si>
    <t>精神作用物質使用による精神及び行動の障害</t>
  </si>
  <si>
    <t>0106</t>
  </si>
  <si>
    <t>その他のウイルス性疾患</t>
  </si>
  <si>
    <t>0201</t>
  </si>
  <si>
    <t>胃の悪性新生物＜腫瘍＞</t>
  </si>
  <si>
    <t>0202</t>
  </si>
  <si>
    <t>結腸の悪性新生物＜腫瘍＞</t>
  </si>
  <si>
    <t>0911</t>
  </si>
  <si>
    <t>0108</t>
  </si>
  <si>
    <t>感染症及び寄生虫症の続発・後遺症</t>
  </si>
  <si>
    <t>1701</t>
  </si>
  <si>
    <t>心臓の先天奇形</t>
  </si>
  <si>
    <t>9999</t>
  </si>
  <si>
    <t>分類外</t>
  </si>
  <si>
    <t>0204</t>
  </si>
  <si>
    <t>肝及び肝内胆管の悪性新生物＜腫瘍＞</t>
  </si>
  <si>
    <t>0105</t>
  </si>
  <si>
    <t>ウイルス性肝炎</t>
  </si>
  <si>
    <t>0604</t>
  </si>
  <si>
    <t>脳性麻痺及びその他の麻痺性症候群</t>
  </si>
  <si>
    <t>1109</t>
  </si>
  <si>
    <t>0211</t>
  </si>
  <si>
    <t>良性新生物＜腫瘍＞及びその他の新生物＜腫瘍＞</t>
  </si>
  <si>
    <t>1111</t>
  </si>
  <si>
    <t>胆石症及び胆のう炎</t>
  </si>
  <si>
    <t>0104</t>
  </si>
  <si>
    <t>皮膚及び粘膜の病変を伴うウイルス性疾患</t>
  </si>
  <si>
    <t>0507</t>
  </si>
  <si>
    <t>その他の精神及び行動の障害</t>
  </si>
  <si>
    <t>0504</t>
  </si>
  <si>
    <t>年齢階層</t>
    <rPh sb="0" eb="2">
      <t>ネンレイ</t>
    </rPh>
    <rPh sb="2" eb="4">
      <t>カイソウ</t>
    </rPh>
    <phoneticPr fontId="37"/>
  </si>
  <si>
    <t>　　在宅医療患者数(医科)</t>
    <rPh sb="2" eb="4">
      <t>ザイタク</t>
    </rPh>
    <rPh sb="4" eb="6">
      <t>イリョウ</t>
    </rPh>
    <rPh sb="6" eb="8">
      <t>カンジャ</t>
    </rPh>
    <rPh sb="8" eb="9">
      <t>スウ</t>
    </rPh>
    <rPh sb="10" eb="12">
      <t>イカ</t>
    </rPh>
    <phoneticPr fontId="3"/>
  </si>
  <si>
    <t>患者割合(%)
(被保険者数に占める
割合)</t>
    <rPh sb="0" eb="2">
      <t>カンジャ</t>
    </rPh>
    <rPh sb="2" eb="4">
      <t>ワリアイ</t>
    </rPh>
    <rPh sb="9" eb="13">
      <t>ヒホケンシャ</t>
    </rPh>
    <rPh sb="13" eb="14">
      <t>スウ</t>
    </rPh>
    <rPh sb="15" eb="16">
      <t>シ</t>
    </rPh>
    <rPh sb="19" eb="21">
      <t>ワリアイ</t>
    </rPh>
    <phoneticPr fontId="3"/>
  </si>
  <si>
    <t>患者一人当たりの
歯科医療費(円)</t>
    <rPh sb="0" eb="2">
      <t>カンジャ</t>
    </rPh>
    <rPh sb="2" eb="4">
      <t>ヒトリ</t>
    </rPh>
    <rPh sb="4" eb="5">
      <t>ア</t>
    </rPh>
    <rPh sb="9" eb="11">
      <t>シカ</t>
    </rPh>
    <rPh sb="11" eb="13">
      <t>イリョウ</t>
    </rPh>
    <rPh sb="13" eb="14">
      <t>ヒ</t>
    </rPh>
    <phoneticPr fontId="3"/>
  </si>
  <si>
    <t>患者割合(%)
(被保険者に占める
割合)</t>
    <rPh sb="0" eb="2">
      <t>カンジャ</t>
    </rPh>
    <rPh sb="2" eb="4">
      <t>ワリアイ</t>
    </rPh>
    <rPh sb="9" eb="13">
      <t>ヒホケンシャ</t>
    </rPh>
    <rPh sb="14" eb="15">
      <t>シ</t>
    </rPh>
    <rPh sb="18" eb="20">
      <t>ワリアイ</t>
    </rPh>
    <phoneticPr fontId="3"/>
  </si>
  <si>
    <t>患者一人当たりの
医療費(円)</t>
    <rPh sb="0" eb="2">
      <t>カンジャ</t>
    </rPh>
    <rPh sb="2" eb="4">
      <t>ヒトリ</t>
    </rPh>
    <rPh sb="4" eb="5">
      <t>ア</t>
    </rPh>
    <rPh sb="9" eb="11">
      <t>イリョウ</t>
    </rPh>
    <rPh sb="11" eb="12">
      <t>ヒ</t>
    </rPh>
    <phoneticPr fontId="3"/>
  </si>
  <si>
    <t>　　市区町村別</t>
    <rPh sb="2" eb="4">
      <t>シク</t>
    </rPh>
    <rPh sb="4" eb="6">
      <t>マチムラ</t>
    </rPh>
    <rPh sb="6" eb="7">
      <t>ベツ</t>
    </rPh>
    <phoneticPr fontId="3"/>
  </si>
  <si>
    <t>訪問診療患者割合(医科)</t>
    <rPh sb="0" eb="2">
      <t>ホウモン</t>
    </rPh>
    <rPh sb="2" eb="4">
      <t>シンリョウ</t>
    </rPh>
    <rPh sb="4" eb="6">
      <t>カンジャ</t>
    </rPh>
    <rPh sb="6" eb="8">
      <t>ワリアイ</t>
    </rPh>
    <rPh sb="9" eb="11">
      <t>イカ</t>
    </rPh>
    <phoneticPr fontId="3"/>
  </si>
  <si>
    <t>　　在宅医療患者割合(医科)</t>
    <rPh sb="2" eb="4">
      <t>ザイタク</t>
    </rPh>
    <rPh sb="4" eb="6">
      <t>イリョウ</t>
    </rPh>
    <rPh sb="6" eb="8">
      <t>カンジャ</t>
    </rPh>
    <rPh sb="8" eb="10">
      <t>ワリアイ</t>
    </rPh>
    <rPh sb="11" eb="13">
      <t>イカ</t>
    </rPh>
    <phoneticPr fontId="3"/>
  </si>
  <si>
    <t>　　市区町村別</t>
    <phoneticPr fontId="3"/>
  </si>
  <si>
    <t>　　訪問診療患者割合(医科)</t>
    <rPh sb="2" eb="4">
      <t>ホウモン</t>
    </rPh>
    <rPh sb="4" eb="6">
      <t>シンリョウ</t>
    </rPh>
    <rPh sb="6" eb="8">
      <t>カンジャ</t>
    </rPh>
    <rPh sb="8" eb="10">
      <t>ワリアイ</t>
    </rPh>
    <rPh sb="11" eb="13">
      <t>イカ</t>
    </rPh>
    <phoneticPr fontId="3"/>
  </si>
  <si>
    <t>訪問診療患者割合(歯科)</t>
    <rPh sb="0" eb="2">
      <t>ホウモン</t>
    </rPh>
    <rPh sb="2" eb="4">
      <t>シンリョウ</t>
    </rPh>
    <rPh sb="4" eb="6">
      <t>カンジャ</t>
    </rPh>
    <rPh sb="6" eb="8">
      <t>ワリアイ</t>
    </rPh>
    <rPh sb="9" eb="11">
      <t>シカ</t>
    </rPh>
    <phoneticPr fontId="3"/>
  </si>
  <si>
    <t>　　在宅医療患者割合(歯科)</t>
    <rPh sb="2" eb="4">
      <t>ザイタク</t>
    </rPh>
    <rPh sb="4" eb="6">
      <t>イリョウ</t>
    </rPh>
    <rPh sb="6" eb="8">
      <t>カンジャ</t>
    </rPh>
    <rPh sb="8" eb="10">
      <t>ワリアイ</t>
    </rPh>
    <rPh sb="11" eb="13">
      <t>シカ</t>
    </rPh>
    <phoneticPr fontId="3"/>
  </si>
  <si>
    <t>　　訪問診療患者割合(歯科)</t>
    <rPh sb="2" eb="4">
      <t>ホウモン</t>
    </rPh>
    <rPh sb="4" eb="6">
      <t>シンリョウ</t>
    </rPh>
    <rPh sb="6" eb="8">
      <t>カンジャ</t>
    </rPh>
    <rPh sb="8" eb="10">
      <t>ワリアイ</t>
    </rPh>
    <rPh sb="11" eb="13">
      <t>シカ</t>
    </rPh>
    <phoneticPr fontId="3"/>
  </si>
  <si>
    <t>　　在宅医療患者割合(歯科)</t>
    <rPh sb="2" eb="4">
      <t>ザイタク</t>
    </rPh>
    <rPh sb="4" eb="6">
      <t>イリョウ</t>
    </rPh>
    <rPh sb="6" eb="8">
      <t>カンジャ</t>
    </rPh>
    <rPh sb="8" eb="10">
      <t>ワリアイ</t>
    </rPh>
    <phoneticPr fontId="3"/>
  </si>
  <si>
    <t>　　訪問診療患者割合(歯科)</t>
    <rPh sb="2" eb="4">
      <t>ホウモン</t>
    </rPh>
    <rPh sb="4" eb="6">
      <t>シンリョウ</t>
    </rPh>
    <rPh sb="6" eb="8">
      <t>カンジャ</t>
    </rPh>
    <rPh sb="8" eb="10">
      <t>ワリアイ</t>
    </rPh>
    <phoneticPr fontId="3"/>
  </si>
  <si>
    <t>　　在宅医療患者の患者数上位5位疾病(医科)</t>
    <rPh sb="2" eb="4">
      <t>ザイタク</t>
    </rPh>
    <rPh sb="4" eb="6">
      <t>イリョウ</t>
    </rPh>
    <rPh sb="6" eb="8">
      <t>カンジャ</t>
    </rPh>
    <rPh sb="9" eb="12">
      <t>カンジャスウ</t>
    </rPh>
    <rPh sb="12" eb="14">
      <t>ジョウイ</t>
    </rPh>
    <rPh sb="15" eb="16">
      <t>イ</t>
    </rPh>
    <rPh sb="16" eb="18">
      <t>シッペイ</t>
    </rPh>
    <rPh sb="19" eb="21">
      <t>イカ</t>
    </rPh>
    <phoneticPr fontId="3"/>
  </si>
  <si>
    <t>　　地区別</t>
    <rPh sb="2" eb="4">
      <t>チク</t>
    </rPh>
    <rPh sb="4" eb="5">
      <t>ベツ</t>
    </rPh>
    <phoneticPr fontId="3"/>
  </si>
  <si>
    <t>　　在宅医療患者の患者一人当たりの医療費上位5位疾病(医科)</t>
    <rPh sb="2" eb="4">
      <t>ザイタク</t>
    </rPh>
    <rPh sb="4" eb="6">
      <t>イリョウ</t>
    </rPh>
    <rPh sb="6" eb="8">
      <t>カンジャ</t>
    </rPh>
    <rPh sb="9" eb="11">
      <t>カンジャ</t>
    </rPh>
    <rPh sb="11" eb="13">
      <t>ヒトリ</t>
    </rPh>
    <rPh sb="13" eb="14">
      <t>ア</t>
    </rPh>
    <rPh sb="17" eb="19">
      <t>イリョウ</t>
    </rPh>
    <rPh sb="19" eb="20">
      <t>ヒ</t>
    </rPh>
    <rPh sb="20" eb="22">
      <t>ジョウイ</t>
    </rPh>
    <rPh sb="23" eb="24">
      <t>イ</t>
    </rPh>
    <rPh sb="24" eb="26">
      <t>シッペイ</t>
    </rPh>
    <rPh sb="27" eb="29">
      <t>イカ</t>
    </rPh>
    <phoneticPr fontId="3"/>
  </si>
  <si>
    <t>患者一人当たりの在宅医療費(円)</t>
    <rPh sb="0" eb="2">
      <t>カンジャ</t>
    </rPh>
    <rPh sb="2" eb="4">
      <t>ヒトリ</t>
    </rPh>
    <rPh sb="4" eb="5">
      <t>ア</t>
    </rPh>
    <rPh sb="8" eb="10">
      <t>ザイタク</t>
    </rPh>
    <rPh sb="10" eb="13">
      <t>イリョウヒ</t>
    </rPh>
    <phoneticPr fontId="3"/>
  </si>
  <si>
    <t>在宅医療費(円)</t>
    <rPh sb="0" eb="2">
      <t>ザイタク</t>
    </rPh>
    <phoneticPr fontId="3"/>
  </si>
  <si>
    <t xml:space="preserve">    地区別</t>
    <rPh sb="4" eb="6">
      <t>チク</t>
    </rPh>
    <phoneticPr fontId="3"/>
  </si>
  <si>
    <r>
      <t>資格確認日…1日でも資格がある者を対象とする。</t>
    </r>
    <r>
      <rPr>
        <sz val="9"/>
        <color rgb="FF000000"/>
        <rFont val="ＭＳ 明朝"/>
        <family val="1"/>
        <charset val="128"/>
      </rPr>
      <t xml:space="preserve"> </t>
    </r>
  </si>
  <si>
    <t>　　市区町村別</t>
    <rPh sb="2" eb="4">
      <t>シク</t>
    </rPh>
    <rPh sb="4" eb="5">
      <t>マチ</t>
    </rPh>
    <rPh sb="5" eb="6">
      <t>ムラ</t>
    </rPh>
    <rPh sb="6" eb="7">
      <t>ベツ</t>
    </rPh>
    <phoneticPr fontId="3"/>
  </si>
  <si>
    <t>　　在宅医療患者の患者一人当たりの在宅医療費上位5位疾病(医科)</t>
    <rPh sb="2" eb="4">
      <t>ザイタク</t>
    </rPh>
    <rPh sb="4" eb="6">
      <t>イリョウ</t>
    </rPh>
    <rPh sb="6" eb="8">
      <t>カンジャ</t>
    </rPh>
    <rPh sb="9" eb="11">
      <t>カンジャ</t>
    </rPh>
    <rPh sb="11" eb="13">
      <t>ヒトリ</t>
    </rPh>
    <rPh sb="13" eb="14">
      <t>ア</t>
    </rPh>
    <rPh sb="17" eb="19">
      <t>ザイタク</t>
    </rPh>
    <rPh sb="19" eb="21">
      <t>イリョウ</t>
    </rPh>
    <rPh sb="21" eb="22">
      <t>ヒ</t>
    </rPh>
    <rPh sb="22" eb="24">
      <t>ジョウイ</t>
    </rPh>
    <rPh sb="25" eb="26">
      <t>イ</t>
    </rPh>
    <rPh sb="26" eb="28">
      <t>シッペイ</t>
    </rPh>
    <rPh sb="29" eb="31">
      <t>イカ</t>
    </rPh>
    <phoneticPr fontId="3"/>
  </si>
  <si>
    <t>　　在宅医療患者の在宅医療費上位5位疾病(医科)</t>
    <rPh sb="2" eb="4">
      <t>ザイタク</t>
    </rPh>
    <rPh sb="4" eb="6">
      <t>イリョウ</t>
    </rPh>
    <rPh sb="6" eb="8">
      <t>カンジャ</t>
    </rPh>
    <rPh sb="9" eb="11">
      <t>ザイタク</t>
    </rPh>
    <rPh sb="11" eb="13">
      <t>イリョウ</t>
    </rPh>
    <rPh sb="13" eb="14">
      <t>ヒ</t>
    </rPh>
    <rPh sb="14" eb="16">
      <t>ジョウイ</t>
    </rPh>
    <rPh sb="17" eb="18">
      <t>イ</t>
    </rPh>
    <rPh sb="18" eb="20">
      <t>シッペイ</t>
    </rPh>
    <rPh sb="21" eb="23">
      <t>イカ</t>
    </rPh>
    <phoneticPr fontId="3"/>
  </si>
  <si>
    <t>市区町村</t>
    <phoneticPr fontId="3"/>
  </si>
  <si>
    <t>　　介護の要因となる疾病の状況</t>
    <rPh sb="2" eb="4">
      <t>カイゴ</t>
    </rPh>
    <rPh sb="5" eb="7">
      <t>ヨウイン</t>
    </rPh>
    <rPh sb="10" eb="12">
      <t>シッペイ</t>
    </rPh>
    <rPh sb="13" eb="15">
      <t>ジョウキョウ</t>
    </rPh>
    <phoneticPr fontId="3"/>
  </si>
  <si>
    <t>　　介護の要因となる疾病患者割合</t>
    <rPh sb="2" eb="4">
      <t>カイゴ</t>
    </rPh>
    <rPh sb="5" eb="7">
      <t>ヨウイン</t>
    </rPh>
    <rPh sb="10" eb="12">
      <t>シッペイ</t>
    </rPh>
    <rPh sb="12" eb="14">
      <t>カンジャ</t>
    </rPh>
    <rPh sb="14" eb="16">
      <t>ワリアイ</t>
    </rPh>
    <phoneticPr fontId="3"/>
  </si>
  <si>
    <t>介護の要因となる疾病
(実人数)　合計</t>
    <rPh sb="0" eb="2">
      <t>カイゴ</t>
    </rPh>
    <rPh sb="3" eb="5">
      <t>ヨウイン</t>
    </rPh>
    <rPh sb="8" eb="10">
      <t>シッペイ</t>
    </rPh>
    <rPh sb="12" eb="13">
      <t>ジツ</t>
    </rPh>
    <rPh sb="13" eb="15">
      <t>ニンズウ</t>
    </rPh>
    <rPh sb="17" eb="19">
      <t>ゴウケイ</t>
    </rPh>
    <phoneticPr fontId="3"/>
  </si>
  <si>
    <t>　　市区町村別</t>
    <rPh sb="2" eb="6">
      <t>シクチョウソン</t>
    </rPh>
    <phoneticPr fontId="3"/>
  </si>
  <si>
    <t>在宅医療</t>
    <rPh sb="0" eb="2">
      <t>ザイタク</t>
    </rPh>
    <rPh sb="2" eb="4">
      <t>イリョウ</t>
    </rPh>
    <phoneticPr fontId="3"/>
  </si>
  <si>
    <t>在宅医療患者割合(医科)</t>
    <rPh sb="0" eb="2">
      <t>ザイタク</t>
    </rPh>
    <rPh sb="2" eb="4">
      <t>イリョウ</t>
    </rPh>
    <rPh sb="4" eb="6">
      <t>カンジャ</t>
    </rPh>
    <rPh sb="6" eb="8">
      <t>ワリアイ</t>
    </rPh>
    <rPh sb="9" eb="11">
      <t>イカ</t>
    </rPh>
    <phoneticPr fontId="3"/>
  </si>
  <si>
    <t>在宅医療患者割合(歯科)</t>
    <rPh sb="0" eb="2">
      <t>ザイタク</t>
    </rPh>
    <rPh sb="2" eb="4">
      <t>イリョウ</t>
    </rPh>
    <rPh sb="4" eb="6">
      <t>カンジャ</t>
    </rPh>
    <rPh sb="6" eb="8">
      <t>ワリアイ</t>
    </rPh>
    <rPh sb="9" eb="11">
      <t>シカ</t>
    </rPh>
    <phoneticPr fontId="3"/>
  </si>
  <si>
    <t>合計</t>
    <rPh sb="0" eb="2">
      <t>ゴウケイ</t>
    </rPh>
    <phoneticPr fontId="37"/>
  </si>
  <si>
    <t>脳動脈硬化(症)</t>
  </si>
  <si>
    <t>低血圧(症)</t>
  </si>
  <si>
    <t>肝硬変(アルコール性のものを除く)</t>
  </si>
  <si>
    <t>気分［感情］障害(躁うつ病を含む)</t>
  </si>
  <si>
    <t>データ化範囲(分析対象)…入院(DPCを含む)、入院外、調剤の電子レセプト。対象診療年月は平成30年4月～平成31年3月診療分(12カ月分)。</t>
  </si>
  <si>
    <t>介護支援連携
指導料を
算定している
医療機関(件)</t>
    <rPh sb="0" eb="2">
      <t>カイゴ</t>
    </rPh>
    <rPh sb="2" eb="4">
      <t>シエン</t>
    </rPh>
    <rPh sb="4" eb="6">
      <t>レンケイ</t>
    </rPh>
    <rPh sb="7" eb="9">
      <t>シドウ</t>
    </rPh>
    <rPh sb="9" eb="10">
      <t>リョウ</t>
    </rPh>
    <rPh sb="12" eb="14">
      <t>サンテイ</t>
    </rPh>
    <rPh sb="19" eb="21">
      <t>イリョウ</t>
    </rPh>
    <rPh sb="21" eb="23">
      <t>キカン</t>
    </rPh>
    <phoneticPr fontId="3"/>
  </si>
  <si>
    <t>退院支援加算を
算定している
医療機関(件)</t>
    <rPh sb="0" eb="2">
      <t>タイイン</t>
    </rPh>
    <rPh sb="2" eb="4">
      <t>シエン</t>
    </rPh>
    <rPh sb="4" eb="6">
      <t>カサン</t>
    </rPh>
    <rPh sb="8" eb="10">
      <t>サンテイ</t>
    </rPh>
    <rPh sb="15" eb="17">
      <t>イリョウ</t>
    </rPh>
    <rPh sb="17" eb="19">
      <t>キカン</t>
    </rPh>
    <phoneticPr fontId="3"/>
  </si>
  <si>
    <t>在宅医療(歯科)を
実施している
医療機関(件)</t>
    <rPh sb="0" eb="2">
      <t>ザイタク</t>
    </rPh>
    <rPh sb="2" eb="4">
      <t>イリョウ</t>
    </rPh>
    <rPh sb="5" eb="7">
      <t>シカ</t>
    </rPh>
    <rPh sb="10" eb="12">
      <t>ジッシ</t>
    </rPh>
    <rPh sb="17" eb="19">
      <t>イリョウ</t>
    </rPh>
    <rPh sb="19" eb="21">
      <t>キカン</t>
    </rPh>
    <rPh sb="22" eb="23">
      <t>ケン</t>
    </rPh>
    <phoneticPr fontId="3"/>
  </si>
  <si>
    <t>在宅医療(医科)を
実施している
医療機関(件)</t>
    <rPh sb="0" eb="2">
      <t>ザイタク</t>
    </rPh>
    <rPh sb="2" eb="4">
      <t>イリョウ</t>
    </rPh>
    <rPh sb="5" eb="7">
      <t>イカ</t>
    </rPh>
    <rPh sb="10" eb="12">
      <t>ジッシ</t>
    </rPh>
    <rPh sb="17" eb="19">
      <t>イリョウ</t>
    </rPh>
    <rPh sb="19" eb="21">
      <t>キカン</t>
    </rPh>
    <rPh sb="22" eb="23">
      <t>ケン</t>
    </rPh>
    <phoneticPr fontId="3"/>
  </si>
  <si>
    <t>在宅患者調剤
加算を算定
している
レセプトの
ある薬局(件)</t>
    <rPh sb="0" eb="2">
      <t>ザイタク</t>
    </rPh>
    <rPh sb="2" eb="4">
      <t>カンジャ</t>
    </rPh>
    <rPh sb="4" eb="6">
      <t>チョウザイ</t>
    </rPh>
    <rPh sb="7" eb="9">
      <t>カサン</t>
    </rPh>
    <rPh sb="10" eb="12">
      <t>サンテイ</t>
    </rPh>
    <rPh sb="26" eb="28">
      <t>ヤッキョク</t>
    </rPh>
    <phoneticPr fontId="3"/>
  </si>
  <si>
    <t>患者一人
当たりの
在宅医療費(円)</t>
    <rPh sb="0" eb="2">
      <t>カンジャ</t>
    </rPh>
    <rPh sb="2" eb="4">
      <t>ヒトリ</t>
    </rPh>
    <rPh sb="5" eb="6">
      <t>ア</t>
    </rPh>
    <rPh sb="10" eb="12">
      <t>ザイタク</t>
    </rPh>
    <rPh sb="12" eb="15">
      <t>イリョウヒ</t>
    </rPh>
    <phoneticPr fontId="3"/>
  </si>
  <si>
    <t>　　介護の要因となる疾病を持つ患者割合</t>
    <rPh sb="2" eb="4">
      <t>カイゴ</t>
    </rPh>
    <rPh sb="5" eb="7">
      <t>ヨウイン</t>
    </rPh>
    <rPh sb="10" eb="12">
      <t>シッペイ</t>
    </rPh>
    <rPh sb="13" eb="14">
      <t>モ</t>
    </rPh>
    <rPh sb="15" eb="17">
      <t>カンジャ</t>
    </rPh>
    <rPh sb="17" eb="19">
      <t>ワリアイ</t>
    </rPh>
    <phoneticPr fontId="3"/>
  </si>
  <si>
    <t xml:space="preserve">    広域連合全体</t>
    <rPh sb="4" eb="6">
      <t>コウイキ</t>
    </rPh>
    <rPh sb="6" eb="8">
      <t>レンゴウ</t>
    </rPh>
    <rPh sb="8" eb="10">
      <t>ゼンタイ</t>
    </rPh>
    <phoneticPr fontId="37"/>
  </si>
  <si>
    <t>　　医療機関数</t>
    <rPh sb="2" eb="4">
      <t>イリョウ</t>
    </rPh>
    <rPh sb="4" eb="6">
      <t>キカン</t>
    </rPh>
    <rPh sb="6" eb="7">
      <t>スウ</t>
    </rPh>
    <phoneticPr fontId="3"/>
  </si>
  <si>
    <t>　　在宅医療患者割合(医科)</t>
    <rPh sb="4" eb="6">
      <t>イリョウ</t>
    </rPh>
    <phoneticPr fontId="3"/>
  </si>
  <si>
    <t>　　地区別</t>
  </si>
  <si>
    <t>以上</t>
    <rPh sb="0" eb="2">
      <t>イジョウ</t>
    </rPh>
    <phoneticPr fontId="3"/>
  </si>
  <si>
    <t>未満</t>
    <rPh sb="0" eb="2">
      <t>ミマン</t>
    </rPh>
    <phoneticPr fontId="3"/>
  </si>
  <si>
    <t>　　市区町村別</t>
  </si>
  <si>
    <t>　　在宅医療患者割合(歯科)</t>
    <rPh sb="4" eb="6">
      <t>イリョウ</t>
    </rPh>
    <phoneticPr fontId="3"/>
  </si>
  <si>
    <t>　　介護の要因となる疾病を持つ患者割合</t>
    <rPh sb="10" eb="12">
      <t>シッペイ</t>
    </rPh>
    <rPh sb="13" eb="14">
      <t>モ</t>
    </rPh>
    <phoneticPr fontId="3"/>
  </si>
  <si>
    <t>以下</t>
    <rPh sb="0" eb="2">
      <t>イカ</t>
    </rPh>
    <phoneticPr fontId="3"/>
  </si>
  <si>
    <t>以下</t>
    <rPh sb="0" eb="2">
      <t>イカ</t>
    </rPh>
    <phoneticPr fontId="3"/>
  </si>
  <si>
    <t>以下</t>
    <rPh sb="0" eb="2">
      <t>イカ</t>
    </rPh>
    <phoneticPr fontId="3"/>
  </si>
  <si>
    <t>以下</t>
    <rPh sb="0" eb="2">
      <t>イカ</t>
    </rPh>
    <phoneticPr fontId="3"/>
  </si>
  <si>
    <t>介護の要因となる疾病の状況</t>
  </si>
  <si>
    <t>地区別</t>
  </si>
  <si>
    <t>市区町村別</t>
  </si>
  <si>
    <t>割合(%)
(在宅医療費
合計に占める
割合)</t>
    <rPh sb="0" eb="2">
      <t>ワリアイ</t>
    </rPh>
    <rPh sb="7" eb="9">
      <t>ザイタク</t>
    </rPh>
    <rPh sb="9" eb="11">
      <t>イリョウ</t>
    </rPh>
    <rPh sb="11" eb="12">
      <t>ヒ</t>
    </rPh>
    <rPh sb="13" eb="15">
      <t>ゴウケイ</t>
    </rPh>
    <rPh sb="16" eb="17">
      <t>シ</t>
    </rPh>
    <rPh sb="20" eb="22">
      <t>ワリアイ</t>
    </rPh>
    <phoneticPr fontId="3"/>
  </si>
  <si>
    <t>割合(%)
(在宅患者に占める割合)</t>
    <rPh sb="0" eb="2">
      <t>ワリアイ</t>
    </rPh>
    <rPh sb="7" eb="9">
      <t>ザイタク</t>
    </rPh>
    <rPh sb="9" eb="11">
      <t>カンジャ</t>
    </rPh>
    <rPh sb="12" eb="13">
      <t>シ</t>
    </rPh>
    <rPh sb="15" eb="17">
      <t>ワリアイ</t>
    </rPh>
    <phoneticPr fontId="3"/>
  </si>
  <si>
    <t>割合(%)
(在宅医療費合計に占める
割合)</t>
    <rPh sb="0" eb="2">
      <t>ワリアイ</t>
    </rPh>
    <rPh sb="7" eb="9">
      <t>ザイタク</t>
    </rPh>
    <rPh sb="9" eb="11">
      <t>イリョウ</t>
    </rPh>
    <rPh sb="11" eb="12">
      <t>ヒ</t>
    </rPh>
    <rPh sb="12" eb="14">
      <t>ゴウケイ</t>
    </rPh>
    <rPh sb="15" eb="16">
      <t>シ</t>
    </rPh>
    <rPh sb="19" eb="21">
      <t>ワリアイ</t>
    </rPh>
    <phoneticPr fontId="3"/>
  </si>
  <si>
    <t>割合(%)
(在宅医療
患者に占める
割合)</t>
    <rPh sb="0" eb="2">
      <t>ワリアイ</t>
    </rPh>
    <rPh sb="7" eb="9">
      <t>ザイタク</t>
    </rPh>
    <rPh sb="9" eb="11">
      <t>イリョウ</t>
    </rPh>
    <rPh sb="12" eb="14">
      <t>カンジャ</t>
    </rPh>
    <rPh sb="15" eb="16">
      <t>シ</t>
    </rPh>
    <rPh sb="19" eb="21">
      <t>ワリアイ</t>
    </rPh>
    <phoneticPr fontId="3"/>
  </si>
  <si>
    <t>割合(%)
(被保険者に
占める割合)</t>
    <rPh sb="0" eb="2">
      <t>ワリアイ</t>
    </rPh>
    <rPh sb="7" eb="11">
      <t>ヒホケンシャ</t>
    </rPh>
    <rPh sb="13" eb="14">
      <t>シ</t>
    </rPh>
    <rPh sb="16" eb="18">
      <t>ワリアイ</t>
    </rPh>
    <phoneticPr fontId="3"/>
  </si>
  <si>
    <t>割合(%)
(被保険者数に占める割合)</t>
    <rPh sb="0" eb="2">
      <t>ワリアイ</t>
    </rPh>
    <rPh sb="7" eb="11">
      <t>ヒホケンシャ</t>
    </rPh>
    <rPh sb="11" eb="12">
      <t>スウ</t>
    </rPh>
    <rPh sb="13" eb="14">
      <t>シ</t>
    </rPh>
    <rPh sb="16" eb="18">
      <t>ワリアイ</t>
    </rPh>
    <phoneticPr fontId="3"/>
  </si>
  <si>
    <t>対象者…在宅医療診療行為を算定している者。</t>
    <rPh sb="0" eb="3">
      <t>タイショウシャ</t>
    </rPh>
    <rPh sb="4" eb="6">
      <t>ザイタク</t>
    </rPh>
    <rPh sb="6" eb="8">
      <t>イリョウ</t>
    </rPh>
    <rPh sb="8" eb="10">
      <t>シンリョウ</t>
    </rPh>
    <rPh sb="10" eb="12">
      <t>コウイ</t>
    </rPh>
    <rPh sb="13" eb="15">
      <t>サンテイ</t>
    </rPh>
    <rPh sb="19" eb="20">
      <t>モノ</t>
    </rPh>
    <phoneticPr fontId="37"/>
  </si>
  <si>
    <t>介護の要因となる疾病を持つ患者割合</t>
    <rPh sb="0" eb="2">
      <t>カイゴ</t>
    </rPh>
    <rPh sb="3" eb="5">
      <t>ヨウイン</t>
    </rPh>
    <rPh sb="8" eb="10">
      <t>シッペイ</t>
    </rPh>
    <rPh sb="11" eb="12">
      <t>モ</t>
    </rPh>
    <rPh sb="13" eb="15">
      <t>カンジャ</t>
    </rPh>
    <rPh sb="15" eb="17">
      <t>ワリアイ</t>
    </rPh>
    <phoneticPr fontId="3"/>
  </si>
  <si>
    <t>※在宅とみなされる診療行為(医科)を一度でも算定された者を集計対象とする。</t>
    <rPh sb="1" eb="3">
      <t>ザイタク</t>
    </rPh>
    <rPh sb="9" eb="11">
      <t>シンリョウ</t>
    </rPh>
    <rPh sb="11" eb="13">
      <t>コウイ</t>
    </rPh>
    <rPh sb="14" eb="16">
      <t>イカ</t>
    </rPh>
    <rPh sb="18" eb="20">
      <t>イチド</t>
    </rPh>
    <rPh sb="22" eb="24">
      <t>サンテイ</t>
    </rPh>
    <rPh sb="27" eb="28">
      <t>モノ</t>
    </rPh>
    <rPh sb="29" eb="31">
      <t>シュウケイ</t>
    </rPh>
    <rPh sb="31" eb="33">
      <t>タイショウ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</si>
</sst>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&quot;¥&quot;#,##0_);[Red]\(&quot;¥&quot;#,##0\)"/>
    <numFmt numFmtId="177" formatCode="#,##0_ "/>
    <numFmt numFmtId="178" formatCode="0.0%"/>
  </numFmts>
  <fonts count="5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明朝"/>
      <family val="1"/>
      <charset val="128"/>
    </font>
    <font>
      <sz val="8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9.4499999999999993"/>
      <color rgb="FF444444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9"/>
      <color rgb="FF000000"/>
      <name val="ＭＳ 明朝"/>
      <family val="1"/>
      <charset val="128"/>
    </font>
    <font>
      <sz val="9"/>
      <color rgb="FF000000"/>
      <name val="ＭＳ 明朝"/>
      <family val="1"/>
      <charset val="128"/>
    </font>
    <font>
      <sz val="9.4499999999999993"/>
      <name val="ＭＳ 明朝"/>
      <family val="1"/>
      <charset val="128"/>
    </font>
    <font>
      <sz val="9.5"/>
      <color theme="1"/>
      <name val="ＭＳ 明朝"/>
      <family val="1"/>
      <charset val="128"/>
    </font>
    <font>
      <sz val="9.5"/>
      <name val="ＭＳ 明朝"/>
      <family val="1"/>
      <charset val="128"/>
    </font>
    <font>
      <sz val="9"/>
      <color theme="1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A0A0"/>
        <bgColor indexed="64"/>
      </patternFill>
    </fill>
    <fill>
      <patternFill patternType="solid">
        <fgColor rgb="FFFAD2AA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FAC8"/>
        <bgColor indexed="64"/>
      </patternFill>
    </fill>
    <fill>
      <patternFill patternType="solid">
        <fgColor rgb="FFC8C8FA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499984740745262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theme="0" tint="-0.499984740745262"/>
      </right>
      <top/>
      <bottom/>
      <diagonal/>
    </border>
    <border>
      <left style="thin">
        <color auto="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auto="1"/>
      </left>
      <right/>
      <top/>
      <bottom style="hair">
        <color theme="0" tint="-0.499984740745262"/>
      </bottom>
      <diagonal/>
    </border>
    <border>
      <left style="thin">
        <color auto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hair">
        <color theme="0" tint="-0.499984740745262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</borders>
  <cellStyleXfs count="1744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4" fillId="0" borderId="0"/>
    <xf numFmtId="0" fontId="28" fillId="7" borderId="0" applyNumberFormat="0" applyBorder="0" applyAlignment="0" applyProtection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329">
    <xf numFmtId="0" fontId="0" fillId="0" borderId="0" xfId="0">
      <alignment vertical="center"/>
    </xf>
    <xf numFmtId="0" fontId="36" fillId="0" borderId="0" xfId="1549" applyFont="1" applyBorder="1" applyAlignment="1">
      <alignment vertical="center"/>
    </xf>
    <xf numFmtId="0" fontId="36" fillId="0" borderId="0" xfId="1549" applyFont="1" applyAlignment="1">
      <alignment vertical="center"/>
    </xf>
    <xf numFmtId="0" fontId="38" fillId="0" borderId="0" xfId="1549" applyFont="1" applyAlignment="1">
      <alignment horizontal="right" vertical="center"/>
    </xf>
    <xf numFmtId="0" fontId="39" fillId="0" borderId="0" xfId="1202" applyNumberFormat="1" applyFont="1" applyFill="1" applyBorder="1" applyAlignment="1">
      <alignment vertical="center"/>
    </xf>
    <xf numFmtId="177" fontId="35" fillId="0" borderId="0" xfId="1549" applyNumberFormat="1" applyFont="1" applyFill="1" applyBorder="1" applyAlignment="1">
      <alignment horizontal="right" vertical="center"/>
    </xf>
    <xf numFmtId="0" fontId="36" fillId="0" borderId="0" xfId="1549" applyFont="1" applyFill="1" applyBorder="1" applyAlignment="1">
      <alignment vertical="center"/>
    </xf>
    <xf numFmtId="0" fontId="31" fillId="0" borderId="0" xfId="0" applyFont="1">
      <alignment vertical="center"/>
    </xf>
    <xf numFmtId="0" fontId="36" fillId="0" borderId="0" xfId="0" applyFont="1">
      <alignment vertical="center"/>
    </xf>
    <xf numFmtId="0" fontId="41" fillId="0" borderId="0" xfId="1549" applyFont="1" applyAlignment="1">
      <alignment vertical="center"/>
    </xf>
    <xf numFmtId="178" fontId="36" fillId="0" borderId="29" xfId="1549" applyNumberFormat="1" applyFont="1" applyFill="1" applyBorder="1" applyAlignment="1">
      <alignment horizontal="right" vertical="center"/>
    </xf>
    <xf numFmtId="177" fontId="36" fillId="0" borderId="29" xfId="1549" applyNumberFormat="1" applyFont="1" applyFill="1" applyBorder="1" applyAlignment="1">
      <alignment horizontal="right" vertical="center"/>
    </xf>
    <xf numFmtId="178" fontId="36" fillId="0" borderId="33" xfId="1549" applyNumberFormat="1" applyFont="1" applyFill="1" applyBorder="1" applyAlignment="1">
      <alignment horizontal="right" vertical="center"/>
    </xf>
    <xf numFmtId="0" fontId="36" fillId="0" borderId="5" xfId="1549" applyFont="1" applyBorder="1" applyAlignment="1">
      <alignment horizontal="center" vertical="center"/>
    </xf>
    <xf numFmtId="177" fontId="36" fillId="0" borderId="5" xfId="0" applyNumberFormat="1" applyFont="1" applyBorder="1" applyAlignment="1">
      <alignment horizontal="right" vertical="center"/>
    </xf>
    <xf numFmtId="177" fontId="36" fillId="0" borderId="30" xfId="1549" applyNumberFormat="1" applyFont="1" applyBorder="1" applyAlignment="1">
      <alignment horizontal="right" vertical="center"/>
    </xf>
    <xf numFmtId="178" fontId="36" fillId="0" borderId="30" xfId="1549" applyNumberFormat="1" applyFont="1" applyFill="1" applyBorder="1" applyAlignment="1">
      <alignment horizontal="right" vertical="center"/>
    </xf>
    <xf numFmtId="178" fontId="36" fillId="0" borderId="30" xfId="1549" applyNumberFormat="1" applyFont="1" applyBorder="1" applyAlignment="1">
      <alignment horizontal="right" vertical="center"/>
    </xf>
    <xf numFmtId="0" fontId="41" fillId="0" borderId="0" xfId="0" applyFont="1" applyAlignment="1">
      <alignment vertical="center"/>
    </xf>
    <xf numFmtId="0" fontId="41" fillId="0" borderId="0" xfId="0" applyFont="1">
      <alignment vertical="center"/>
    </xf>
    <xf numFmtId="178" fontId="36" fillId="0" borderId="4" xfId="0" applyNumberFormat="1" applyFont="1" applyBorder="1" applyAlignment="1">
      <alignment horizontal="right" vertical="center" shrinkToFit="1"/>
    </xf>
    <xf numFmtId="0" fontId="38" fillId="0" borderId="0" xfId="0" applyFont="1">
      <alignment vertical="center"/>
    </xf>
    <xf numFmtId="0" fontId="36" fillId="27" borderId="3" xfId="0" applyFont="1" applyFill="1" applyBorder="1" applyAlignment="1">
      <alignment horizontal="center" vertical="center"/>
    </xf>
    <xf numFmtId="0" fontId="36" fillId="27" borderId="3" xfId="1576" applyFont="1" applyFill="1" applyBorder="1" applyAlignment="1">
      <alignment horizontal="center" vertical="center" wrapText="1"/>
    </xf>
    <xf numFmtId="0" fontId="36" fillId="27" borderId="3" xfId="1576" applyFont="1" applyFill="1" applyBorder="1" applyAlignment="1">
      <alignment horizontal="center" vertical="center"/>
    </xf>
    <xf numFmtId="0" fontId="31" fillId="0" borderId="0" xfId="1386" applyFont="1" applyFill="1" applyBorder="1">
      <alignment vertical="center"/>
    </xf>
    <xf numFmtId="0" fontId="36" fillId="27" borderId="21" xfId="0" applyFont="1" applyFill="1" applyBorder="1" applyAlignment="1">
      <alignment horizontal="center" vertical="center" wrapText="1"/>
    </xf>
    <xf numFmtId="177" fontId="36" fillId="0" borderId="30" xfId="0" applyNumberFormat="1" applyFont="1" applyFill="1" applyBorder="1" applyAlignment="1">
      <alignment horizontal="right" vertical="center" shrinkToFit="1"/>
    </xf>
    <xf numFmtId="178" fontId="36" fillId="0" borderId="30" xfId="0" applyNumberFormat="1" applyFont="1" applyFill="1" applyBorder="1" applyAlignment="1">
      <alignment horizontal="right" vertical="center" shrinkToFit="1"/>
    </xf>
    <xf numFmtId="38" fontId="36" fillId="0" borderId="30" xfId="0" applyNumberFormat="1" applyFont="1" applyFill="1" applyBorder="1" applyAlignment="1">
      <alignment horizontal="right" vertical="center" shrinkToFit="1"/>
    </xf>
    <xf numFmtId="0" fontId="36" fillId="0" borderId="0" xfId="0" applyFont="1" applyFill="1">
      <alignment vertical="center"/>
    </xf>
    <xf numFmtId="0" fontId="41" fillId="0" borderId="0" xfId="1576" applyFont="1">
      <alignment vertical="center"/>
    </xf>
    <xf numFmtId="0" fontId="36" fillId="27" borderId="19" xfId="1576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/>
    </xf>
    <xf numFmtId="0" fontId="36" fillId="27" borderId="22" xfId="0" applyFont="1" applyFill="1" applyBorder="1" applyAlignment="1">
      <alignment horizontal="center" vertical="center"/>
    </xf>
    <xf numFmtId="0" fontId="36" fillId="27" borderId="23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 wrapText="1"/>
    </xf>
    <xf numFmtId="0" fontId="36" fillId="27" borderId="3" xfId="0" applyFont="1" applyFill="1" applyBorder="1" applyAlignment="1">
      <alignment horizontal="center" vertical="center" wrapText="1"/>
    </xf>
    <xf numFmtId="0" fontId="36" fillId="27" borderId="65" xfId="0" applyFont="1" applyFill="1" applyBorder="1" applyAlignment="1">
      <alignment horizontal="center" vertical="center" wrapText="1"/>
    </xf>
    <xf numFmtId="49" fontId="36" fillId="0" borderId="36" xfId="1573" applyNumberFormat="1" applyFont="1" applyFill="1" applyBorder="1" applyAlignment="1">
      <alignment horizontal="left" vertical="center" wrapText="1"/>
    </xf>
    <xf numFmtId="49" fontId="36" fillId="0" borderId="39" xfId="1573" applyNumberFormat="1" applyFont="1" applyFill="1" applyBorder="1" applyAlignment="1">
      <alignment horizontal="left" vertical="center" wrapText="1"/>
    </xf>
    <xf numFmtId="178" fontId="36" fillId="0" borderId="40" xfId="0" applyNumberFormat="1" applyFont="1" applyFill="1" applyBorder="1" applyAlignment="1">
      <alignment vertical="center" shrinkToFit="1"/>
    </xf>
    <xf numFmtId="178" fontId="36" fillId="0" borderId="41" xfId="0" applyNumberFormat="1" applyFont="1" applyFill="1" applyBorder="1" applyAlignment="1">
      <alignment vertical="center" shrinkToFit="1"/>
    </xf>
    <xf numFmtId="49" fontId="36" fillId="0" borderId="29" xfId="1573" applyNumberFormat="1" applyFont="1" applyFill="1" applyBorder="1" applyAlignment="1">
      <alignment horizontal="left" vertical="center" wrapText="1"/>
    </xf>
    <xf numFmtId="49" fontId="36" fillId="0" borderId="33" xfId="1573" applyNumberFormat="1" applyFont="1" applyFill="1" applyBorder="1" applyAlignment="1">
      <alignment horizontal="left" vertical="center" wrapText="1"/>
    </xf>
    <xf numFmtId="178" fontId="36" fillId="0" borderId="52" xfId="0" applyNumberFormat="1" applyFont="1" applyFill="1" applyBorder="1" applyAlignment="1">
      <alignment vertical="center" shrinkToFit="1"/>
    </xf>
    <xf numFmtId="178" fontId="36" fillId="0" borderId="53" xfId="0" applyNumberFormat="1" applyFont="1" applyFill="1" applyBorder="1" applyAlignment="1">
      <alignment vertical="center" shrinkToFit="1"/>
    </xf>
    <xf numFmtId="49" fontId="36" fillId="0" borderId="3" xfId="1573" applyNumberFormat="1" applyFont="1" applyFill="1" applyBorder="1" applyAlignment="1">
      <alignment horizontal="center" vertical="center" wrapText="1"/>
    </xf>
    <xf numFmtId="178" fontId="36" fillId="0" borderId="57" xfId="0" applyNumberFormat="1" applyFont="1" applyFill="1" applyBorder="1" applyAlignment="1">
      <alignment vertical="center" shrinkToFit="1"/>
    </xf>
    <xf numFmtId="49" fontId="36" fillId="0" borderId="21" xfId="1573" applyNumberFormat="1" applyFont="1" applyFill="1" applyBorder="1" applyAlignment="1">
      <alignment horizontal="center" vertical="center" wrapText="1"/>
    </xf>
    <xf numFmtId="49" fontId="36" fillId="0" borderId="50" xfId="1573" applyNumberFormat="1" applyFont="1" applyFill="1" applyBorder="1" applyAlignment="1">
      <alignment horizontal="left" vertical="center" wrapText="1"/>
    </xf>
    <xf numFmtId="177" fontId="36" fillId="0" borderId="54" xfId="0" applyNumberFormat="1" applyFont="1" applyFill="1" applyBorder="1" applyAlignment="1">
      <alignment vertical="center" shrinkToFit="1"/>
    </xf>
    <xf numFmtId="177" fontId="36" fillId="0" borderId="40" xfId="0" applyNumberFormat="1" applyFont="1" applyFill="1" applyBorder="1" applyAlignment="1">
      <alignment vertical="center" shrinkToFit="1"/>
    </xf>
    <xf numFmtId="177" fontId="36" fillId="0" borderId="52" xfId="0" applyNumberFormat="1" applyFont="1" applyFill="1" applyBorder="1" applyAlignment="1">
      <alignment vertical="center" shrinkToFit="1"/>
    </xf>
    <xf numFmtId="177" fontId="36" fillId="0" borderId="56" xfId="0" applyNumberFormat="1" applyFont="1" applyFill="1" applyBorder="1" applyAlignment="1">
      <alignment vertical="center" shrinkToFit="1"/>
    </xf>
    <xf numFmtId="177" fontId="36" fillId="0" borderId="36" xfId="0" applyNumberFormat="1" applyFont="1" applyFill="1" applyBorder="1" applyAlignment="1">
      <alignment vertical="center" shrinkToFit="1"/>
    </xf>
    <xf numFmtId="178" fontId="36" fillId="0" borderId="36" xfId="0" applyNumberFormat="1" applyFont="1" applyFill="1" applyBorder="1" applyAlignment="1">
      <alignment vertical="center" shrinkToFit="1"/>
    </xf>
    <xf numFmtId="177" fontId="36" fillId="0" borderId="29" xfId="0" applyNumberFormat="1" applyFont="1" applyFill="1" applyBorder="1" applyAlignment="1">
      <alignment vertical="center" shrinkToFit="1"/>
    </xf>
    <xf numFmtId="178" fontId="36" fillId="0" borderId="29" xfId="0" applyNumberFormat="1" applyFont="1" applyFill="1" applyBorder="1" applyAlignment="1">
      <alignment vertical="center" shrinkToFit="1"/>
    </xf>
    <xf numFmtId="177" fontId="36" fillId="0" borderId="33" xfId="0" applyNumberFormat="1" applyFont="1" applyFill="1" applyBorder="1" applyAlignment="1">
      <alignment vertical="center" shrinkToFit="1"/>
    </xf>
    <xf numFmtId="178" fontId="36" fillId="0" borderId="33" xfId="0" applyNumberFormat="1" applyFont="1" applyFill="1" applyBorder="1" applyAlignment="1">
      <alignment vertical="center" shrinkToFit="1"/>
    </xf>
    <xf numFmtId="0" fontId="36" fillId="0" borderId="3" xfId="0" applyFont="1" applyBorder="1" applyAlignment="1">
      <alignment horizontal="centerContinuous" vertical="center"/>
    </xf>
    <xf numFmtId="177" fontId="36" fillId="0" borderId="3" xfId="0" applyNumberFormat="1" applyFont="1" applyFill="1" applyBorder="1" applyAlignment="1">
      <alignment vertical="center" shrinkToFit="1"/>
    </xf>
    <xf numFmtId="178" fontId="36" fillId="0" borderId="3" xfId="0" applyNumberFormat="1" applyFont="1" applyFill="1" applyBorder="1" applyAlignment="1">
      <alignment vertical="center" shrinkToFit="1"/>
    </xf>
    <xf numFmtId="0" fontId="36" fillId="27" borderId="3" xfId="0" applyFont="1" applyFill="1" applyBorder="1" applyAlignment="1">
      <alignment horizontal="center" vertical="center" shrinkToFit="1"/>
    </xf>
    <xf numFmtId="0" fontId="36" fillId="0" borderId="21" xfId="0" applyFont="1" applyBorder="1" applyAlignment="1">
      <alignment horizontal="center" vertical="center" shrinkToFit="1"/>
    </xf>
    <xf numFmtId="0" fontId="36" fillId="0" borderId="21" xfId="0" applyFont="1" applyBorder="1" applyAlignment="1">
      <alignment vertical="center"/>
    </xf>
    <xf numFmtId="177" fontId="41" fillId="0" borderId="0" xfId="0" applyNumberFormat="1" applyFont="1">
      <alignment vertical="center"/>
    </xf>
    <xf numFmtId="0" fontId="36" fillId="0" borderId="3" xfId="1386" applyFont="1" applyFill="1" applyBorder="1">
      <alignment vertical="center"/>
    </xf>
    <xf numFmtId="177" fontId="36" fillId="0" borderId="36" xfId="1573" applyNumberFormat="1" applyFont="1" applyFill="1" applyBorder="1" applyAlignment="1">
      <alignment horizontal="center" vertical="center"/>
    </xf>
    <xf numFmtId="178" fontId="36" fillId="0" borderId="36" xfId="0" applyNumberFormat="1" applyFont="1" applyFill="1" applyBorder="1" applyAlignment="1">
      <alignment horizontal="right" vertical="center" shrinkToFit="1"/>
    </xf>
    <xf numFmtId="177" fontId="36" fillId="0" borderId="42" xfId="0" applyNumberFormat="1" applyFont="1" applyFill="1" applyBorder="1" applyAlignment="1">
      <alignment vertical="center" shrinkToFit="1"/>
    </xf>
    <xf numFmtId="177" fontId="36" fillId="0" borderId="29" xfId="1573" applyNumberFormat="1" applyFont="1" applyFill="1" applyBorder="1" applyAlignment="1">
      <alignment horizontal="center" vertical="center"/>
    </xf>
    <xf numFmtId="178" fontId="36" fillId="0" borderId="29" xfId="0" applyNumberFormat="1" applyFont="1" applyFill="1" applyBorder="1" applyAlignment="1">
      <alignment horizontal="right" vertical="center" shrinkToFit="1"/>
    </xf>
    <xf numFmtId="177" fontId="36" fillId="0" borderId="43" xfId="0" applyNumberFormat="1" applyFont="1" applyFill="1" applyBorder="1" applyAlignment="1">
      <alignment vertical="center" shrinkToFit="1"/>
    </xf>
    <xf numFmtId="177" fontId="36" fillId="0" borderId="33" xfId="1573" applyNumberFormat="1" applyFont="1" applyFill="1" applyBorder="1" applyAlignment="1">
      <alignment horizontal="center" vertical="center"/>
    </xf>
    <xf numFmtId="178" fontId="36" fillId="0" borderId="33" xfId="0" applyNumberFormat="1" applyFont="1" applyFill="1" applyBorder="1" applyAlignment="1">
      <alignment horizontal="right" vertical="center" shrinkToFit="1"/>
    </xf>
    <xf numFmtId="177" fontId="36" fillId="0" borderId="47" xfId="0" applyNumberFormat="1" applyFont="1" applyFill="1" applyBorder="1" applyAlignment="1">
      <alignment vertical="center" shrinkToFit="1"/>
    </xf>
    <xf numFmtId="0" fontId="36" fillId="0" borderId="19" xfId="0" applyFont="1" applyBorder="1" applyAlignment="1">
      <alignment horizontal="centerContinuous" vertical="center"/>
    </xf>
    <xf numFmtId="178" fontId="36" fillId="0" borderId="3" xfId="0" applyNumberFormat="1" applyFont="1" applyFill="1" applyBorder="1" applyAlignment="1">
      <alignment horizontal="right" vertical="center" shrinkToFit="1"/>
    </xf>
    <xf numFmtId="177" fontId="36" fillId="0" borderId="35" xfId="0" applyNumberFormat="1" applyFont="1" applyFill="1" applyBorder="1" applyAlignment="1">
      <alignment vertical="center" shrinkToFit="1"/>
    </xf>
    <xf numFmtId="178" fontId="36" fillId="0" borderId="21" xfId="0" applyNumberFormat="1" applyFont="1" applyFill="1" applyBorder="1" applyAlignment="1">
      <alignment horizontal="right" vertical="center" shrinkToFit="1"/>
    </xf>
    <xf numFmtId="177" fontId="36" fillId="0" borderId="50" xfId="1573" applyNumberFormat="1" applyFont="1" applyFill="1" applyBorder="1" applyAlignment="1">
      <alignment horizontal="center" vertical="center"/>
    </xf>
    <xf numFmtId="0" fontId="36" fillId="0" borderId="50" xfId="0" applyFont="1" applyFill="1" applyBorder="1" applyAlignment="1">
      <alignment horizontal="center" vertical="center"/>
    </xf>
    <xf numFmtId="177" fontId="36" fillId="0" borderId="50" xfId="1573" applyNumberFormat="1" applyFont="1" applyFill="1" applyBorder="1" applyAlignment="1">
      <alignment vertical="center"/>
    </xf>
    <xf numFmtId="178" fontId="36" fillId="0" borderId="50" xfId="0" applyNumberFormat="1" applyFont="1" applyFill="1" applyBorder="1" applyAlignment="1">
      <alignment horizontal="right" vertical="center" shrinkToFit="1"/>
    </xf>
    <xf numFmtId="177" fontId="36" fillId="0" borderId="50" xfId="0" applyNumberFormat="1" applyFont="1" applyFill="1" applyBorder="1" applyAlignment="1">
      <alignment vertical="center" shrinkToFit="1"/>
    </xf>
    <xf numFmtId="0" fontId="36" fillId="0" borderId="29" xfId="0" applyFont="1" applyFill="1" applyBorder="1" applyAlignment="1">
      <alignment horizontal="center" vertical="center"/>
    </xf>
    <xf numFmtId="0" fontId="36" fillId="0" borderId="39" xfId="1573" applyNumberFormat="1" applyFont="1" applyFill="1" applyBorder="1" applyAlignment="1">
      <alignment horizontal="left" vertical="center" wrapText="1"/>
    </xf>
    <xf numFmtId="177" fontId="36" fillId="0" borderId="29" xfId="1573" applyNumberFormat="1" applyFont="1" applyFill="1" applyBorder="1" applyAlignment="1">
      <alignment vertical="center"/>
    </xf>
    <xf numFmtId="0" fontId="36" fillId="0" borderId="29" xfId="1573" applyNumberFormat="1" applyFont="1" applyFill="1" applyBorder="1" applyAlignment="1">
      <alignment horizontal="left" vertical="center" wrapText="1"/>
    </xf>
    <xf numFmtId="0" fontId="36" fillId="0" borderId="33" xfId="0" applyFont="1" applyFill="1" applyBorder="1" applyAlignment="1">
      <alignment horizontal="center" vertical="center"/>
    </xf>
    <xf numFmtId="0" fontId="36" fillId="0" borderId="33" xfId="1573" applyNumberFormat="1" applyFont="1" applyFill="1" applyBorder="1" applyAlignment="1">
      <alignment horizontal="left" vertical="center" wrapText="1"/>
    </xf>
    <xf numFmtId="177" fontId="36" fillId="0" borderId="33" xfId="1573" applyNumberFormat="1" applyFont="1" applyFill="1" applyBorder="1" applyAlignment="1">
      <alignment vertical="center"/>
    </xf>
    <xf numFmtId="0" fontId="36" fillId="0" borderId="19" xfId="0" applyFont="1" applyFill="1" applyBorder="1" applyAlignment="1">
      <alignment horizontal="centerContinuous" vertical="center"/>
    </xf>
    <xf numFmtId="0" fontId="36" fillId="0" borderId="34" xfId="0" applyFont="1" applyFill="1" applyBorder="1" applyAlignment="1">
      <alignment horizontal="centerContinuous" vertical="center"/>
    </xf>
    <xf numFmtId="0" fontId="36" fillId="0" borderId="35" xfId="0" applyFont="1" applyFill="1" applyBorder="1" applyAlignment="1">
      <alignment horizontal="centerContinuous" vertical="center"/>
    </xf>
    <xf numFmtId="177" fontId="36" fillId="0" borderId="3" xfId="1573" applyNumberFormat="1" applyFont="1" applyFill="1" applyBorder="1" applyAlignment="1">
      <alignment vertical="center"/>
    </xf>
    <xf numFmtId="0" fontId="36" fillId="0" borderId="22" xfId="0" applyFont="1" applyBorder="1" applyAlignment="1">
      <alignment horizontal="centerContinuous" vertical="center"/>
    </xf>
    <xf numFmtId="0" fontId="36" fillId="0" borderId="36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6" fillId="0" borderId="4" xfId="0" applyFont="1" applyBorder="1" applyAlignment="1">
      <alignment horizontal="center" vertical="center" shrinkToFit="1"/>
    </xf>
    <xf numFmtId="0" fontId="36" fillId="0" borderId="0" xfId="0" applyFont="1" applyBorder="1">
      <alignment vertical="center"/>
    </xf>
    <xf numFmtId="0" fontId="36" fillId="0" borderId="0" xfId="0" applyFont="1" applyFill="1" applyBorder="1" applyAlignment="1">
      <alignment horizontal="center" vertical="center" wrapText="1"/>
    </xf>
    <xf numFmtId="177" fontId="36" fillId="0" borderId="0" xfId="0" applyNumberFormat="1" applyFont="1">
      <alignment vertical="center"/>
    </xf>
    <xf numFmtId="0" fontId="45" fillId="0" borderId="0" xfId="1549" applyFont="1" applyFill="1" applyBorder="1" applyAlignment="1">
      <alignment vertical="center"/>
    </xf>
    <xf numFmtId="0" fontId="46" fillId="0" borderId="0" xfId="1202" applyNumberFormat="1" applyFont="1" applyFill="1" applyBorder="1" applyAlignment="1">
      <alignment vertical="center"/>
    </xf>
    <xf numFmtId="0" fontId="43" fillId="0" borderId="0" xfId="1202" applyNumberFormat="1" applyFont="1" applyFill="1" applyBorder="1" applyAlignment="1">
      <alignment vertical="center"/>
    </xf>
    <xf numFmtId="177" fontId="36" fillId="0" borderId="30" xfId="1549" applyNumberFormat="1" applyFont="1" applyBorder="1" applyAlignment="1">
      <alignment horizontal="right" vertical="center" shrinkToFit="1"/>
    </xf>
    <xf numFmtId="0" fontId="36" fillId="27" borderId="3" xfId="0" applyFont="1" applyFill="1" applyBorder="1" applyAlignment="1">
      <alignment horizontal="center" vertical="center" wrapText="1"/>
    </xf>
    <xf numFmtId="0" fontId="36" fillId="0" borderId="3" xfId="0" applyFont="1" applyBorder="1">
      <alignment vertical="center"/>
    </xf>
    <xf numFmtId="178" fontId="36" fillId="0" borderId="3" xfId="0" applyNumberFormat="1" applyFont="1" applyBorder="1">
      <alignment vertical="center"/>
    </xf>
    <xf numFmtId="0" fontId="41" fillId="0" borderId="0" xfId="0" applyFont="1" applyBorder="1">
      <alignment vertical="center"/>
    </xf>
    <xf numFmtId="177" fontId="36" fillId="0" borderId="36" xfId="1573" applyNumberFormat="1" applyFont="1" applyFill="1" applyBorder="1" applyAlignment="1">
      <alignment vertical="center" shrinkToFit="1"/>
    </xf>
    <xf numFmtId="177" fontId="36" fillId="0" borderId="29" xfId="1573" applyNumberFormat="1" applyFont="1" applyFill="1" applyBorder="1" applyAlignment="1">
      <alignment vertical="center" shrinkToFit="1"/>
    </xf>
    <xf numFmtId="177" fontId="36" fillId="0" borderId="33" xfId="1573" applyNumberFormat="1" applyFont="1" applyFill="1" applyBorder="1" applyAlignment="1">
      <alignment vertical="center" shrinkToFit="1"/>
    </xf>
    <xf numFmtId="177" fontId="36" fillId="0" borderId="3" xfId="1573" applyNumberFormat="1" applyFont="1" applyFill="1" applyBorder="1" applyAlignment="1">
      <alignment vertical="center" shrinkToFit="1"/>
    </xf>
    <xf numFmtId="0" fontId="35" fillId="27" borderId="23" xfId="0" applyFont="1" applyFill="1" applyBorder="1" applyAlignment="1">
      <alignment horizontal="center" vertical="center" wrapText="1"/>
    </xf>
    <xf numFmtId="178" fontId="36" fillId="0" borderId="70" xfId="0" applyNumberFormat="1" applyFont="1" applyFill="1" applyBorder="1" applyAlignment="1">
      <alignment horizontal="right" vertical="center" shrinkToFit="1"/>
    </xf>
    <xf numFmtId="177" fontId="36" fillId="0" borderId="36" xfId="0" applyNumberFormat="1" applyFont="1" applyFill="1" applyBorder="1" applyAlignment="1">
      <alignment horizontal="right" vertical="center" shrinkToFit="1"/>
    </xf>
    <xf numFmtId="177" fontId="36" fillId="0" borderId="29" xfId="0" applyNumberFormat="1" applyFont="1" applyFill="1" applyBorder="1" applyAlignment="1">
      <alignment horizontal="right" vertical="center" shrinkToFit="1"/>
    </xf>
    <xf numFmtId="177" fontId="36" fillId="0" borderId="33" xfId="0" applyNumberFormat="1" applyFont="1" applyFill="1" applyBorder="1" applyAlignment="1">
      <alignment horizontal="right" vertical="center" shrinkToFit="1"/>
    </xf>
    <xf numFmtId="177" fontId="36" fillId="0" borderId="50" xfId="0" applyNumberFormat="1" applyFont="1" applyFill="1" applyBorder="1" applyAlignment="1">
      <alignment horizontal="right" vertical="center" shrinkToFit="1"/>
    </xf>
    <xf numFmtId="177" fontId="36" fillId="0" borderId="3" xfId="0" applyNumberFormat="1" applyFont="1" applyFill="1" applyBorder="1" applyAlignment="1">
      <alignment horizontal="right" vertical="center" shrinkToFit="1"/>
    </xf>
    <xf numFmtId="177" fontId="36" fillId="0" borderId="21" xfId="0" applyNumberFormat="1" applyFont="1" applyFill="1" applyBorder="1" applyAlignment="1">
      <alignment horizontal="right" vertical="center" shrinkToFit="1"/>
    </xf>
    <xf numFmtId="177" fontId="36" fillId="0" borderId="68" xfId="0" applyNumberFormat="1" applyFont="1" applyFill="1" applyBorder="1" applyAlignment="1">
      <alignment horizontal="right" vertical="center" shrinkToFit="1"/>
    </xf>
    <xf numFmtId="0" fontId="45" fillId="0" borderId="0" xfId="1576" applyFont="1">
      <alignment vertical="center"/>
    </xf>
    <xf numFmtId="0" fontId="47" fillId="0" borderId="0" xfId="0" applyFont="1" applyAlignment="1">
      <alignment horizontal="left" vertical="center"/>
    </xf>
    <xf numFmtId="0" fontId="35" fillId="27" borderId="65" xfId="0" applyFont="1" applyFill="1" applyBorder="1" applyAlignment="1">
      <alignment horizontal="center" vertical="center" wrapText="1"/>
    </xf>
    <xf numFmtId="0" fontId="36" fillId="27" borderId="56" xfId="0" applyFont="1" applyFill="1" applyBorder="1" applyAlignment="1">
      <alignment horizontal="center" vertical="center" wrapText="1"/>
    </xf>
    <xf numFmtId="0" fontId="35" fillId="27" borderId="57" xfId="0" applyFont="1" applyFill="1" applyBorder="1" applyAlignment="1">
      <alignment horizontal="center" vertical="center" wrapText="1"/>
    </xf>
    <xf numFmtId="0" fontId="41" fillId="0" borderId="0" xfId="0" applyFont="1" applyFill="1">
      <alignment vertical="center"/>
    </xf>
    <xf numFmtId="0" fontId="36" fillId="0" borderId="3" xfId="0" applyFont="1" applyFill="1" applyBorder="1">
      <alignment vertical="center"/>
    </xf>
    <xf numFmtId="178" fontId="36" fillId="0" borderId="3" xfId="0" applyNumberFormat="1" applyFont="1" applyFill="1" applyBorder="1">
      <alignment vertical="center"/>
    </xf>
    <xf numFmtId="178" fontId="36" fillId="0" borderId="0" xfId="0" applyNumberFormat="1" applyFont="1" applyFill="1" applyBorder="1">
      <alignment vertical="center"/>
    </xf>
    <xf numFmtId="0" fontId="41" fillId="0" borderId="0" xfId="0" applyFont="1" applyFill="1" applyBorder="1">
      <alignment vertical="center"/>
    </xf>
    <xf numFmtId="49" fontId="36" fillId="0" borderId="36" xfId="1573" applyNumberFormat="1" applyFont="1" applyFill="1" applyBorder="1" applyAlignment="1">
      <alignment horizontal="center" vertical="center"/>
    </xf>
    <xf numFmtId="49" fontId="36" fillId="0" borderId="29" xfId="1573" applyNumberFormat="1" applyFont="1" applyFill="1" applyBorder="1" applyAlignment="1">
      <alignment horizontal="center" vertical="center"/>
    </xf>
    <xf numFmtId="49" fontId="36" fillId="0" borderId="33" xfId="1573" applyNumberFormat="1" applyFont="1" applyFill="1" applyBorder="1" applyAlignment="1">
      <alignment horizontal="center" vertical="center"/>
    </xf>
    <xf numFmtId="0" fontId="36" fillId="0" borderId="0" xfId="1386" applyFont="1" applyFill="1" applyBorder="1">
      <alignment vertical="center"/>
    </xf>
    <xf numFmtId="178" fontId="36" fillId="0" borderId="37" xfId="0" applyNumberFormat="1" applyFont="1" applyFill="1" applyBorder="1" applyAlignment="1">
      <alignment horizontal="right" vertical="center" shrinkToFit="1"/>
    </xf>
    <xf numFmtId="178" fontId="36" fillId="0" borderId="40" xfId="0" applyNumberFormat="1" applyFont="1" applyFill="1" applyBorder="1" applyAlignment="1">
      <alignment horizontal="right" vertical="center" shrinkToFit="1"/>
    </xf>
    <xf numFmtId="178" fontId="36" fillId="0" borderId="52" xfId="0" applyNumberFormat="1" applyFont="1" applyFill="1" applyBorder="1" applyAlignment="1">
      <alignment horizontal="right" vertical="center" shrinkToFit="1"/>
    </xf>
    <xf numFmtId="178" fontId="36" fillId="0" borderId="57" xfId="0" applyNumberFormat="1" applyFont="1" applyFill="1" applyBorder="1" applyAlignment="1">
      <alignment horizontal="right" vertical="center" shrinkToFit="1"/>
    </xf>
    <xf numFmtId="178" fontId="36" fillId="0" borderId="66" xfId="0" applyNumberFormat="1" applyFont="1" applyFill="1" applyBorder="1" applyAlignment="1">
      <alignment horizontal="right" vertical="center" shrinkToFit="1"/>
    </xf>
    <xf numFmtId="178" fontId="36" fillId="0" borderId="54" xfId="0" applyNumberFormat="1" applyFont="1" applyFill="1" applyBorder="1" applyAlignment="1">
      <alignment horizontal="right" vertical="center" shrinkToFit="1"/>
    </xf>
    <xf numFmtId="177" fontId="36" fillId="0" borderId="71" xfId="0" applyNumberFormat="1" applyFont="1" applyFill="1" applyBorder="1" applyAlignment="1">
      <alignment vertical="center" shrinkToFit="1"/>
    </xf>
    <xf numFmtId="178" fontId="36" fillId="0" borderId="71" xfId="0" applyNumberFormat="1" applyFont="1" applyFill="1" applyBorder="1" applyAlignment="1">
      <alignment vertical="center" shrinkToFit="1"/>
    </xf>
    <xf numFmtId="178" fontId="36" fillId="0" borderId="72" xfId="0" applyNumberFormat="1" applyFont="1" applyFill="1" applyBorder="1" applyAlignment="1">
      <alignment vertical="center" shrinkToFit="1"/>
    </xf>
    <xf numFmtId="49" fontId="36" fillId="0" borderId="73" xfId="1573" applyNumberFormat="1" applyFont="1" applyFill="1" applyBorder="1" applyAlignment="1">
      <alignment horizontal="center" vertical="center" wrapText="1"/>
    </xf>
    <xf numFmtId="178" fontId="36" fillId="0" borderId="75" xfId="0" applyNumberFormat="1" applyFont="1" applyFill="1" applyBorder="1" applyAlignment="1">
      <alignment horizontal="right" vertical="center" shrinkToFit="1"/>
    </xf>
    <xf numFmtId="178" fontId="36" fillId="0" borderId="38" xfId="0" applyNumberFormat="1" applyFont="1" applyFill="1" applyBorder="1" applyAlignment="1">
      <alignment horizontal="right" vertical="center" shrinkToFit="1"/>
    </xf>
    <xf numFmtId="178" fontId="36" fillId="0" borderId="41" xfId="0" applyNumberFormat="1" applyFont="1" applyFill="1" applyBorder="1" applyAlignment="1">
      <alignment horizontal="right" vertical="center" shrinkToFit="1"/>
    </xf>
    <xf numFmtId="178" fontId="36" fillId="0" borderId="53" xfId="0" applyNumberFormat="1" applyFont="1" applyFill="1" applyBorder="1" applyAlignment="1">
      <alignment horizontal="right" vertical="center" shrinkToFit="1"/>
    </xf>
    <xf numFmtId="178" fontId="36" fillId="0" borderId="55" xfId="0" applyNumberFormat="1" applyFont="1" applyFill="1" applyBorder="1" applyAlignment="1">
      <alignment horizontal="right" vertical="center" shrinkToFit="1"/>
    </xf>
    <xf numFmtId="0" fontId="36" fillId="27" borderId="22" xfId="0" applyFont="1" applyFill="1" applyBorder="1" applyAlignment="1">
      <alignment horizontal="center" vertical="center"/>
    </xf>
    <xf numFmtId="0" fontId="36" fillId="27" borderId="23" xfId="0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 wrapText="1"/>
    </xf>
    <xf numFmtId="0" fontId="36" fillId="27" borderId="17" xfId="0" applyFont="1" applyFill="1" applyBorder="1" applyAlignment="1">
      <alignment horizontal="center" vertical="center" wrapText="1"/>
    </xf>
    <xf numFmtId="0" fontId="36" fillId="27" borderId="3" xfId="0" applyFont="1" applyFill="1" applyBorder="1" applyAlignment="1">
      <alignment horizontal="center" vertical="center" wrapText="1"/>
    </xf>
    <xf numFmtId="0" fontId="50" fillId="0" borderId="3" xfId="1386" applyFont="1" applyFill="1" applyBorder="1" applyAlignment="1">
      <alignment vertical="center"/>
    </xf>
    <xf numFmtId="0" fontId="50" fillId="0" borderId="3" xfId="1386" applyFont="1" applyFill="1" applyBorder="1">
      <alignment vertical="center"/>
    </xf>
    <xf numFmtId="0" fontId="50" fillId="0" borderId="3" xfId="1386" applyFont="1" applyBorder="1">
      <alignment vertical="center"/>
    </xf>
    <xf numFmtId="177" fontId="36" fillId="0" borderId="77" xfId="0" applyNumberFormat="1" applyFont="1" applyFill="1" applyBorder="1" applyAlignment="1">
      <alignment horizontal="right" vertical="center" shrinkToFit="1"/>
    </xf>
    <xf numFmtId="178" fontId="36" fillId="0" borderId="77" xfId="0" applyNumberFormat="1" applyFont="1" applyFill="1" applyBorder="1" applyAlignment="1">
      <alignment horizontal="right" vertical="center" shrinkToFit="1"/>
    </xf>
    <xf numFmtId="38" fontId="36" fillId="0" borderId="77" xfId="0" applyNumberFormat="1" applyFont="1" applyFill="1" applyBorder="1" applyAlignment="1">
      <alignment horizontal="right" vertical="center" shrinkToFit="1"/>
    </xf>
    <xf numFmtId="0" fontId="35" fillId="27" borderId="3" xfId="0" applyFont="1" applyFill="1" applyBorder="1" applyAlignment="1">
      <alignment horizontal="center" vertical="center" wrapText="1"/>
    </xf>
    <xf numFmtId="0" fontId="35" fillId="27" borderId="21" xfId="0" applyFont="1" applyFill="1" applyBorder="1" applyAlignment="1">
      <alignment horizontal="center" vertical="center" wrapText="1"/>
    </xf>
    <xf numFmtId="0" fontId="50" fillId="0" borderId="26" xfId="1549" applyFont="1" applyBorder="1" applyAlignment="1">
      <alignment horizontal="center" vertical="center"/>
    </xf>
    <xf numFmtId="0" fontId="50" fillId="0" borderId="27" xfId="1549" applyFont="1" applyBorder="1" applyAlignment="1">
      <alignment horizontal="center" vertical="center"/>
    </xf>
    <xf numFmtId="0" fontId="50" fillId="0" borderId="31" xfId="1549" applyFont="1" applyBorder="1" applyAlignment="1">
      <alignment horizontal="center" vertical="center"/>
    </xf>
    <xf numFmtId="177" fontId="36" fillId="0" borderId="28" xfId="0" applyNumberFormat="1" applyFont="1" applyFill="1" applyBorder="1" applyAlignment="1">
      <alignment horizontal="right" vertical="center"/>
    </xf>
    <xf numFmtId="177" fontId="36" fillId="0" borderId="29" xfId="1549" applyNumberFormat="1" applyFont="1" applyFill="1" applyBorder="1" applyAlignment="1">
      <alignment horizontal="right" vertical="center" shrinkToFit="1"/>
    </xf>
    <xf numFmtId="177" fontId="36" fillId="0" borderId="32" xfId="0" applyNumberFormat="1" applyFont="1" applyFill="1" applyBorder="1" applyAlignment="1">
      <alignment horizontal="right" vertical="center"/>
    </xf>
    <xf numFmtId="177" fontId="36" fillId="0" borderId="33" xfId="1549" applyNumberFormat="1" applyFont="1" applyFill="1" applyBorder="1" applyAlignment="1">
      <alignment horizontal="right" vertical="center"/>
    </xf>
    <xf numFmtId="177" fontId="36" fillId="0" borderId="33" xfId="1549" applyNumberFormat="1" applyFont="1" applyFill="1" applyBorder="1" applyAlignment="1">
      <alignment horizontal="right" vertical="center" shrinkToFit="1"/>
    </xf>
    <xf numFmtId="0" fontId="36" fillId="0" borderId="4" xfId="0" applyFont="1" applyFill="1" applyBorder="1" applyAlignment="1">
      <alignment horizontal="center" vertical="center" shrinkToFit="1"/>
    </xf>
    <xf numFmtId="177" fontId="36" fillId="0" borderId="4" xfId="0" applyNumberFormat="1" applyFont="1" applyFill="1" applyBorder="1" applyAlignment="1">
      <alignment horizontal="right" vertical="center" shrinkToFit="1"/>
    </xf>
    <xf numFmtId="178" fontId="36" fillId="0" borderId="4" xfId="0" applyNumberFormat="1" applyFont="1" applyFill="1" applyBorder="1" applyAlignment="1">
      <alignment horizontal="right" vertical="center" shrinkToFit="1"/>
    </xf>
    <xf numFmtId="38" fontId="36" fillId="0" borderId="4" xfId="0" applyNumberFormat="1" applyFont="1" applyFill="1" applyBorder="1" applyAlignment="1">
      <alignment horizontal="right" vertical="center" shrinkToFit="1"/>
    </xf>
    <xf numFmtId="0" fontId="51" fillId="0" borderId="3" xfId="1147" applyFont="1" applyFill="1" applyBorder="1" applyAlignment="1" applyProtection="1">
      <alignment vertical="center"/>
      <protection locked="0"/>
    </xf>
    <xf numFmtId="0" fontId="51" fillId="0" borderId="4" xfId="1147" applyFont="1" applyFill="1" applyBorder="1" applyAlignment="1" applyProtection="1">
      <alignment vertical="center"/>
      <protection locked="0"/>
    </xf>
    <xf numFmtId="177" fontId="36" fillId="0" borderId="5" xfId="0" applyNumberFormat="1" applyFont="1" applyFill="1" applyBorder="1" applyAlignment="1">
      <alignment horizontal="right" vertical="center"/>
    </xf>
    <xf numFmtId="177" fontId="36" fillId="0" borderId="30" xfId="1549" applyNumberFormat="1" applyFont="1" applyFill="1" applyBorder="1" applyAlignment="1">
      <alignment horizontal="right" vertical="center"/>
    </xf>
    <xf numFmtId="177" fontId="36" fillId="0" borderId="30" xfId="1549" applyNumberFormat="1" applyFont="1" applyFill="1" applyBorder="1" applyAlignment="1">
      <alignment horizontal="right" vertical="center" shrinkToFit="1"/>
    </xf>
    <xf numFmtId="0" fontId="51" fillId="0" borderId="3" xfId="1147" applyFont="1" applyFill="1" applyBorder="1" applyProtection="1">
      <protection locked="0"/>
    </xf>
    <xf numFmtId="0" fontId="51" fillId="0" borderId="4" xfId="1147" applyFont="1" applyFill="1" applyBorder="1" applyProtection="1">
      <protection locked="0"/>
    </xf>
    <xf numFmtId="177" fontId="36" fillId="0" borderId="36" xfId="1573" applyNumberFormat="1" applyFont="1" applyFill="1" applyBorder="1" applyAlignment="1">
      <alignment vertical="center"/>
    </xf>
    <xf numFmtId="0" fontId="36" fillId="0" borderId="67" xfId="0" applyFont="1" applyFill="1" applyBorder="1" applyAlignment="1">
      <alignment horizontal="centerContinuous" vertical="center"/>
    </xf>
    <xf numFmtId="0" fontId="36" fillId="0" borderId="23" xfId="0" applyFont="1" applyFill="1" applyBorder="1" applyAlignment="1">
      <alignment horizontal="centerContinuous" vertical="center"/>
    </xf>
    <xf numFmtId="177" fontId="36" fillId="0" borderId="21" xfId="1573" applyNumberFormat="1" applyFont="1" applyFill="1" applyBorder="1" applyAlignment="1">
      <alignment vertical="center"/>
    </xf>
    <xf numFmtId="177" fontId="36" fillId="0" borderId="21" xfId="0" applyNumberFormat="1" applyFont="1" applyFill="1" applyBorder="1" applyAlignment="1">
      <alignment vertical="center" shrinkToFit="1"/>
    </xf>
    <xf numFmtId="0" fontId="36" fillId="0" borderId="22" xfId="0" applyFont="1" applyFill="1" applyBorder="1" applyAlignment="1">
      <alignment horizontal="centerContinuous" vertical="center"/>
    </xf>
    <xf numFmtId="177" fontId="36" fillId="0" borderId="37" xfId="0" applyNumberFormat="1" applyFont="1" applyFill="1" applyBorder="1" applyAlignment="1">
      <alignment vertical="center" shrinkToFit="1"/>
    </xf>
    <xf numFmtId="178" fontId="49" fillId="0" borderId="3" xfId="0" applyNumberFormat="1" applyFont="1" applyFill="1" applyBorder="1">
      <alignment vertical="center"/>
    </xf>
    <xf numFmtId="178" fontId="42" fillId="0" borderId="0" xfId="0" applyNumberFormat="1" applyFont="1" applyFill="1">
      <alignment vertical="center"/>
    </xf>
    <xf numFmtId="178" fontId="31" fillId="0" borderId="3" xfId="0" applyNumberFormat="1" applyFont="1" applyFill="1" applyBorder="1">
      <alignment vertical="center"/>
    </xf>
    <xf numFmtId="0" fontId="31" fillId="0" borderId="3" xfId="0" applyFont="1" applyFill="1" applyBorder="1">
      <alignment vertical="center"/>
    </xf>
    <xf numFmtId="178" fontId="49" fillId="0" borderId="0" xfId="0" applyNumberFormat="1" applyFont="1" applyFill="1">
      <alignment vertical="center"/>
    </xf>
    <xf numFmtId="0" fontId="0" fillId="0" borderId="0" xfId="0" applyFill="1">
      <alignment vertical="center"/>
    </xf>
    <xf numFmtId="177" fontId="36" fillId="0" borderId="65" xfId="0" applyNumberFormat="1" applyFont="1" applyFill="1" applyBorder="1" applyAlignment="1">
      <alignment vertical="center" shrinkToFit="1"/>
    </xf>
    <xf numFmtId="0" fontId="44" fillId="0" borderId="3" xfId="1147" applyFont="1" applyFill="1" applyBorder="1" applyProtection="1">
      <protection locked="0"/>
    </xf>
    <xf numFmtId="177" fontId="36" fillId="0" borderId="74" xfId="0" applyNumberFormat="1" applyFont="1" applyFill="1" applyBorder="1" applyAlignment="1">
      <alignment vertical="center" shrinkToFit="1"/>
    </xf>
    <xf numFmtId="0" fontId="36" fillId="27" borderId="22" xfId="0" applyFont="1" applyFill="1" applyBorder="1" applyAlignment="1">
      <alignment horizontal="center" vertical="center"/>
    </xf>
    <xf numFmtId="0" fontId="36" fillId="27" borderId="23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 wrapText="1"/>
    </xf>
    <xf numFmtId="0" fontId="41" fillId="0" borderId="78" xfId="0" applyFont="1" applyBorder="1">
      <alignment vertical="center"/>
    </xf>
    <xf numFmtId="0" fontId="41" fillId="0" borderId="79" xfId="0" applyFont="1" applyBorder="1">
      <alignment vertical="center"/>
    </xf>
    <xf numFmtId="0" fontId="41" fillId="0" borderId="80" xfId="0" applyFont="1" applyBorder="1">
      <alignment vertical="center"/>
    </xf>
    <xf numFmtId="0" fontId="41" fillId="0" borderId="81" xfId="0" applyFont="1" applyBorder="1">
      <alignment vertical="center"/>
    </xf>
    <xf numFmtId="0" fontId="41" fillId="28" borderId="3" xfId="0" applyFont="1" applyFill="1" applyBorder="1">
      <alignment vertical="center"/>
    </xf>
    <xf numFmtId="178" fontId="41" fillId="0" borderId="0" xfId="1743" applyNumberFormat="1" applyFont="1" applyBorder="1">
      <alignment vertical="center"/>
    </xf>
    <xf numFmtId="0" fontId="41" fillId="0" borderId="0" xfId="0" applyFont="1" applyBorder="1" applyAlignment="1">
      <alignment vertical="center"/>
    </xf>
    <xf numFmtId="178" fontId="41" fillId="0" borderId="0" xfId="1743" applyNumberFormat="1" applyFont="1" applyBorder="1" applyAlignment="1">
      <alignment vertical="center"/>
    </xf>
    <xf numFmtId="0" fontId="41" fillId="0" borderId="82" xfId="0" applyFont="1" applyBorder="1" applyAlignment="1">
      <alignment vertical="center"/>
    </xf>
    <xf numFmtId="0" fontId="41" fillId="29" borderId="3" xfId="0" applyFont="1" applyFill="1" applyBorder="1">
      <alignment vertical="center"/>
    </xf>
    <xf numFmtId="0" fontId="41" fillId="30" borderId="3" xfId="0" applyFont="1" applyFill="1" applyBorder="1">
      <alignment vertical="center"/>
    </xf>
    <xf numFmtId="0" fontId="41" fillId="31" borderId="3" xfId="0" applyFont="1" applyFill="1" applyBorder="1">
      <alignment vertical="center"/>
    </xf>
    <xf numFmtId="0" fontId="41" fillId="32" borderId="3" xfId="0" applyFont="1" applyFill="1" applyBorder="1">
      <alignment vertical="center"/>
    </xf>
    <xf numFmtId="0" fontId="41" fillId="0" borderId="83" xfId="0" applyFont="1" applyBorder="1">
      <alignment vertical="center"/>
    </xf>
    <xf numFmtId="0" fontId="41" fillId="0" borderId="84" xfId="0" applyFont="1" applyBorder="1">
      <alignment vertical="center"/>
    </xf>
    <xf numFmtId="0" fontId="41" fillId="0" borderId="85" xfId="0" applyFont="1" applyBorder="1" applyAlignment="1">
      <alignment vertical="center"/>
    </xf>
    <xf numFmtId="0" fontId="41" fillId="0" borderId="82" xfId="0" applyFont="1" applyBorder="1">
      <alignment vertical="center"/>
    </xf>
    <xf numFmtId="0" fontId="41" fillId="0" borderId="85" xfId="0" applyFont="1" applyBorder="1">
      <alignment vertical="center"/>
    </xf>
    <xf numFmtId="0" fontId="36" fillId="0" borderId="67" xfId="0" applyFont="1" applyBorder="1" applyAlignment="1">
      <alignment horizontal="centerContinuous" vertical="center"/>
    </xf>
    <xf numFmtId="0" fontId="36" fillId="0" borderId="76" xfId="0" applyFont="1" applyFill="1" applyBorder="1" applyAlignment="1">
      <alignment horizontal="centerContinuous" vertical="center"/>
    </xf>
    <xf numFmtId="0" fontId="35" fillId="27" borderId="66" xfId="0" applyFont="1" applyFill="1" applyBorder="1" applyAlignment="1">
      <alignment horizontal="center" vertical="center" wrapText="1"/>
    </xf>
    <xf numFmtId="0" fontId="36" fillId="27" borderId="21" xfId="0" applyFont="1" applyFill="1" applyBorder="1" applyAlignment="1">
      <alignment horizontal="center" vertical="center" wrapText="1"/>
    </xf>
    <xf numFmtId="0" fontId="36" fillId="27" borderId="3" xfId="0" applyFont="1" applyFill="1" applyBorder="1" applyAlignment="1">
      <alignment horizontal="center" vertical="center"/>
    </xf>
    <xf numFmtId="0" fontId="36" fillId="0" borderId="0" xfId="1576" applyFont="1">
      <alignment vertical="center"/>
    </xf>
    <xf numFmtId="0" fontId="36" fillId="27" borderId="2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vertical="center"/>
    </xf>
    <xf numFmtId="0" fontId="36" fillId="0" borderId="0" xfId="0" applyFont="1" applyFill="1" applyAlignment="1">
      <alignment horizontal="right" vertical="center"/>
    </xf>
    <xf numFmtId="0" fontId="36" fillId="27" borderId="22" xfId="0" applyFont="1" applyFill="1" applyBorder="1" applyAlignment="1">
      <alignment horizontal="center" vertical="center"/>
    </xf>
    <xf numFmtId="0" fontId="36" fillId="27" borderId="23" xfId="0" applyFont="1" applyFill="1" applyBorder="1" applyAlignment="1">
      <alignment horizontal="center" vertical="center"/>
    </xf>
    <xf numFmtId="0" fontId="36" fillId="27" borderId="62" xfId="0" applyFont="1" applyFill="1" applyBorder="1" applyAlignment="1">
      <alignment horizontal="center" vertical="center" wrapText="1"/>
    </xf>
    <xf numFmtId="0" fontId="36" fillId="27" borderId="64" xfId="0" applyFont="1" applyFill="1" applyBorder="1" applyAlignment="1">
      <alignment horizontal="center" vertical="center" wrapText="1"/>
    </xf>
    <xf numFmtId="0" fontId="36" fillId="27" borderId="20" xfId="1549" applyFont="1" applyFill="1" applyBorder="1" applyAlignment="1">
      <alignment horizontal="center" vertical="center"/>
    </xf>
    <xf numFmtId="0" fontId="36" fillId="27" borderId="24" xfId="1549" applyFont="1" applyFill="1" applyBorder="1" applyAlignment="1">
      <alignment horizontal="center" vertical="center"/>
    </xf>
    <xf numFmtId="0" fontId="36" fillId="27" borderId="25" xfId="1549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 wrapText="1"/>
    </xf>
    <xf numFmtId="0" fontId="36" fillId="27" borderId="16" xfId="0" applyFont="1" applyFill="1" applyBorder="1" applyAlignment="1">
      <alignment horizontal="center" vertical="center" wrapText="1"/>
    </xf>
    <xf numFmtId="0" fontId="36" fillId="27" borderId="17" xfId="0" applyFont="1" applyFill="1" applyBorder="1" applyAlignment="1">
      <alignment horizontal="center" vertical="center" wrapText="1"/>
    </xf>
    <xf numFmtId="0" fontId="36" fillId="27" borderId="19" xfId="0" applyFont="1" applyFill="1" applyBorder="1" applyAlignment="1">
      <alignment horizontal="center" vertical="center" wrapText="1"/>
    </xf>
    <xf numFmtId="0" fontId="36" fillId="27" borderId="35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5" fillId="0" borderId="46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shrinkToFit="1"/>
    </xf>
    <xf numFmtId="0" fontId="36" fillId="0" borderId="6" xfId="0" applyFont="1" applyFill="1" applyBorder="1" applyAlignment="1">
      <alignment horizontal="center" vertical="center" shrinkToFit="1"/>
    </xf>
    <xf numFmtId="0" fontId="50" fillId="27" borderId="21" xfId="0" applyFont="1" applyFill="1" applyBorder="1" applyAlignment="1">
      <alignment horizontal="center" vertical="center" wrapText="1"/>
    </xf>
    <xf numFmtId="0" fontId="50" fillId="27" borderId="16" xfId="0" applyFont="1" applyFill="1" applyBorder="1" applyAlignment="1">
      <alignment horizontal="center" vertical="center" wrapText="1"/>
    </xf>
    <xf numFmtId="0" fontId="50" fillId="27" borderId="17" xfId="0" applyFont="1" applyFill="1" applyBorder="1" applyAlignment="1">
      <alignment horizontal="center" vertical="center" wrapText="1"/>
    </xf>
    <xf numFmtId="0" fontId="36" fillId="27" borderId="62" xfId="0" applyFont="1" applyFill="1" applyBorder="1" applyAlignment="1">
      <alignment horizontal="center" vertical="center"/>
    </xf>
    <xf numFmtId="0" fontId="36" fillId="27" borderId="64" xfId="0" applyFont="1" applyFill="1" applyBorder="1" applyAlignment="1">
      <alignment horizontal="center" vertical="center"/>
    </xf>
    <xf numFmtId="0" fontId="36" fillId="27" borderId="76" xfId="0" applyFont="1" applyFill="1" applyBorder="1" applyAlignment="1">
      <alignment horizontal="center" vertical="center" wrapText="1"/>
    </xf>
    <xf numFmtId="0" fontId="36" fillId="27" borderId="76" xfId="0" applyFont="1" applyFill="1" applyBorder="1" applyAlignment="1">
      <alignment horizontal="center" vertical="center"/>
    </xf>
    <xf numFmtId="0" fontId="36" fillId="27" borderId="35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6" fillId="27" borderId="19" xfId="0" applyFont="1" applyFill="1" applyBorder="1" applyAlignment="1">
      <alignment horizontal="center" vertical="center"/>
    </xf>
    <xf numFmtId="0" fontId="36" fillId="27" borderId="34" xfId="0" applyFont="1" applyFill="1" applyBorder="1" applyAlignment="1">
      <alignment horizontal="center" vertical="center"/>
    </xf>
    <xf numFmtId="0" fontId="50" fillId="27" borderId="4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36" fillId="27" borderId="16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 shrinkToFit="1"/>
    </xf>
    <xf numFmtId="0" fontId="36" fillId="27" borderId="16" xfId="0" applyFont="1" applyFill="1" applyBorder="1" applyAlignment="1">
      <alignment horizontal="center" vertical="center" shrinkToFit="1"/>
    </xf>
    <xf numFmtId="0" fontId="36" fillId="27" borderId="17" xfId="0" applyFont="1" applyFill="1" applyBorder="1" applyAlignment="1">
      <alignment horizontal="center" vertical="center" shrinkToFit="1"/>
    </xf>
    <xf numFmtId="0" fontId="36" fillId="0" borderId="21" xfId="0" applyFont="1" applyFill="1" applyBorder="1" applyAlignment="1">
      <alignment horizontal="center" vertical="center" wrapText="1"/>
    </xf>
    <xf numFmtId="0" fontId="36" fillId="0" borderId="17" xfId="0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/>
    </xf>
    <xf numFmtId="0" fontId="36" fillId="0" borderId="17" xfId="0" applyFont="1" applyFill="1" applyBorder="1" applyAlignment="1">
      <alignment horizontal="center" vertical="center"/>
    </xf>
    <xf numFmtId="0" fontId="36" fillId="0" borderId="5" xfId="0" applyFont="1" applyBorder="1" applyAlignment="1">
      <alignment horizontal="center" vertical="center" shrinkToFit="1"/>
    </xf>
    <xf numFmtId="0" fontId="36" fillId="0" borderId="6" xfId="0" applyFont="1" applyBorder="1" applyAlignment="1">
      <alignment horizontal="center" vertical="center" shrinkToFit="1"/>
    </xf>
    <xf numFmtId="0" fontId="41" fillId="0" borderId="3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6" fillId="0" borderId="23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0" borderId="46" xfId="0" applyFont="1" applyFill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36" fillId="27" borderId="19" xfId="1576" applyFont="1" applyFill="1" applyBorder="1" applyAlignment="1">
      <alignment horizontal="center" vertical="center"/>
    </xf>
    <xf numFmtId="0" fontId="36" fillId="27" borderId="35" xfId="1576" applyFont="1" applyFill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0" borderId="21" xfId="0" applyFont="1" applyBorder="1" applyAlignment="1">
      <alignment horizontal="left" vertical="center"/>
    </xf>
    <xf numFmtId="0" fontId="36" fillId="0" borderId="16" xfId="0" applyFont="1" applyBorder="1" applyAlignment="1">
      <alignment horizontal="left" vertical="center"/>
    </xf>
    <xf numFmtId="0" fontId="36" fillId="0" borderId="17" xfId="0" applyFont="1" applyBorder="1" applyAlignment="1">
      <alignment horizontal="left" vertical="center"/>
    </xf>
    <xf numFmtId="0" fontId="36" fillId="0" borderId="48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44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0" fontId="36" fillId="0" borderId="51" xfId="0" applyFont="1" applyBorder="1" applyAlignment="1">
      <alignment horizontal="left" vertical="center"/>
    </xf>
    <xf numFmtId="0" fontId="36" fillId="0" borderId="16" xfId="0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left" vertical="center"/>
    </xf>
    <xf numFmtId="0" fontId="36" fillId="0" borderId="16" xfId="0" applyFont="1" applyFill="1" applyBorder="1" applyAlignment="1">
      <alignment horizontal="left" vertical="center"/>
    </xf>
    <xf numFmtId="0" fontId="36" fillId="0" borderId="17" xfId="0" applyFont="1" applyFill="1" applyBorder="1" applyAlignment="1">
      <alignment horizontal="left" vertical="center"/>
    </xf>
    <xf numFmtId="0" fontId="36" fillId="0" borderId="51" xfId="0" applyFont="1" applyFill="1" applyBorder="1" applyAlignment="1">
      <alignment horizontal="left" vertical="center"/>
    </xf>
    <xf numFmtId="0" fontId="36" fillId="0" borderId="48" xfId="0" applyFont="1" applyFill="1" applyBorder="1" applyAlignment="1">
      <alignment horizontal="center" vertical="center"/>
    </xf>
    <xf numFmtId="0" fontId="36" fillId="0" borderId="49" xfId="0" applyFont="1" applyFill="1" applyBorder="1" applyAlignment="1">
      <alignment horizontal="center" vertical="center"/>
    </xf>
    <xf numFmtId="0" fontId="36" fillId="0" borderId="44" xfId="0" applyFont="1" applyFill="1" applyBorder="1" applyAlignment="1">
      <alignment horizontal="center" vertical="center"/>
    </xf>
    <xf numFmtId="0" fontId="36" fillId="0" borderId="45" xfId="0" applyFont="1" applyFill="1" applyBorder="1" applyAlignment="1">
      <alignment horizontal="center" vertical="center"/>
    </xf>
    <xf numFmtId="0" fontId="36" fillId="0" borderId="18" xfId="0" applyFont="1" applyFill="1" applyBorder="1" applyAlignment="1">
      <alignment horizontal="center" vertical="center"/>
    </xf>
    <xf numFmtId="0" fontId="36" fillId="0" borderId="46" xfId="0" applyFont="1" applyFill="1" applyBorder="1" applyAlignment="1">
      <alignment horizontal="center" vertical="center"/>
    </xf>
    <xf numFmtId="177" fontId="36" fillId="0" borderId="21" xfId="0" applyNumberFormat="1" applyFont="1" applyBorder="1" applyAlignment="1">
      <alignment vertical="center"/>
    </xf>
    <xf numFmtId="177" fontId="36" fillId="0" borderId="17" xfId="0" applyNumberFormat="1" applyFont="1" applyBorder="1" applyAlignment="1">
      <alignment vertical="center"/>
    </xf>
    <xf numFmtId="0" fontId="36" fillId="27" borderId="21" xfId="0" applyFont="1" applyFill="1" applyBorder="1" applyAlignment="1">
      <alignment horizontal="center" vertical="center"/>
    </xf>
    <xf numFmtId="177" fontId="36" fillId="0" borderId="21" xfId="0" applyNumberFormat="1" applyFont="1" applyFill="1" applyBorder="1" applyAlignment="1">
      <alignment horizontal="right" vertical="center" shrinkToFit="1"/>
    </xf>
    <xf numFmtId="177" fontId="36" fillId="0" borderId="16" xfId="0" applyNumberFormat="1" applyFont="1" applyFill="1" applyBorder="1" applyAlignment="1">
      <alignment horizontal="right" vertical="center" shrinkToFit="1"/>
    </xf>
    <xf numFmtId="177" fontId="36" fillId="0" borderId="17" xfId="0" applyNumberFormat="1" applyFont="1" applyFill="1" applyBorder="1" applyAlignment="1">
      <alignment horizontal="right" vertical="center" shrinkToFit="1"/>
    </xf>
    <xf numFmtId="177" fontId="36" fillId="0" borderId="69" xfId="0" applyNumberFormat="1" applyFont="1" applyFill="1" applyBorder="1" applyAlignment="1">
      <alignment horizontal="right" vertical="center" shrinkToFit="1"/>
    </xf>
    <xf numFmtId="0" fontId="36" fillId="0" borderId="68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50" fillId="0" borderId="21" xfId="0" applyFont="1" applyFill="1" applyBorder="1" applyAlignment="1">
      <alignment horizontal="left" vertical="center"/>
    </xf>
    <xf numFmtId="0" fontId="50" fillId="0" borderId="16" xfId="0" applyFont="1" applyFill="1" applyBorder="1" applyAlignment="1">
      <alignment horizontal="left" vertical="center"/>
    </xf>
    <xf numFmtId="0" fontId="50" fillId="0" borderId="17" xfId="0" applyFont="1" applyFill="1" applyBorder="1" applyAlignment="1">
      <alignment horizontal="left" vertical="center"/>
    </xf>
    <xf numFmtId="0" fontId="52" fillId="0" borderId="3" xfId="0" applyFont="1" applyBorder="1" applyAlignment="1">
      <alignment horizontal="center" vertical="center" wrapText="1"/>
    </xf>
    <xf numFmtId="0" fontId="36" fillId="27" borderId="63" xfId="0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 wrapText="1"/>
    </xf>
    <xf numFmtId="177" fontId="36" fillId="0" borderId="51" xfId="0" applyNumberFormat="1" applyFont="1" applyFill="1" applyBorder="1" applyAlignment="1">
      <alignment horizontal="right" vertical="center" shrinkToFit="1"/>
    </xf>
    <xf numFmtId="0" fontId="36" fillId="0" borderId="51" xfId="0" applyFont="1" applyFill="1" applyBorder="1" applyAlignment="1">
      <alignment horizontal="center" vertical="center"/>
    </xf>
    <xf numFmtId="0" fontId="50" fillId="0" borderId="51" xfId="0" applyFont="1" applyFill="1" applyBorder="1" applyAlignment="1">
      <alignment horizontal="left" vertical="center"/>
    </xf>
  </cellXfs>
  <cellStyles count="1744">
    <cellStyle name="0,0_x000d__x000a_NA_x000d__x000a_" xfId="1389"/>
    <cellStyle name="20% - アクセント 1 10" xfId="2"/>
    <cellStyle name="20% - アクセント 1 11" xfId="3"/>
    <cellStyle name="20% - アクセント 1 12" xfId="4"/>
    <cellStyle name="20% - アクセント 1 13" xfId="5"/>
    <cellStyle name="20% - アクセント 1 14" xfId="6"/>
    <cellStyle name="20% - アクセント 1 15" xfId="7"/>
    <cellStyle name="20% - アクセント 1 16" xfId="8"/>
    <cellStyle name="20% - アクセント 1 17" xfId="9"/>
    <cellStyle name="20% - アクセント 1 18" xfId="10"/>
    <cellStyle name="20% - アクセント 1 19" xfId="11"/>
    <cellStyle name="20% - アクセント 1 2" xfId="12"/>
    <cellStyle name="20% - アクセント 1 2 2" xfId="13"/>
    <cellStyle name="20% - アクセント 1 20" xfId="14"/>
    <cellStyle name="20% - アクセント 1 21" xfId="15"/>
    <cellStyle name="20% - アクセント 1 22" xfId="16"/>
    <cellStyle name="20% - アクセント 1 23" xfId="17"/>
    <cellStyle name="20% - アクセント 1 24" xfId="18"/>
    <cellStyle name="20% - アクセント 1 25" xfId="19"/>
    <cellStyle name="20% - アクセント 1 3" xfId="20"/>
    <cellStyle name="20% - アクセント 1 3 2" xfId="21"/>
    <cellStyle name="20% - アクセント 1 4" xfId="22"/>
    <cellStyle name="20% - アクセント 1 5" xfId="23"/>
    <cellStyle name="20% - アクセント 1 6" xfId="24"/>
    <cellStyle name="20% - アクセント 1 7" xfId="25"/>
    <cellStyle name="20% - アクセント 1 8" xfId="26"/>
    <cellStyle name="20% - アクセント 1 9" xfId="27"/>
    <cellStyle name="20% - アクセント 2 10" xfId="28"/>
    <cellStyle name="20% - アクセント 2 11" xfId="29"/>
    <cellStyle name="20% - アクセント 2 12" xfId="30"/>
    <cellStyle name="20% - アクセント 2 13" xfId="31"/>
    <cellStyle name="20% - アクセント 2 14" xfId="32"/>
    <cellStyle name="20% - アクセント 2 15" xfId="33"/>
    <cellStyle name="20% - アクセント 2 16" xfId="34"/>
    <cellStyle name="20% - アクセント 2 17" xfId="35"/>
    <cellStyle name="20% - アクセント 2 18" xfId="36"/>
    <cellStyle name="20% - アクセント 2 19" xfId="37"/>
    <cellStyle name="20% - アクセント 2 2" xfId="38"/>
    <cellStyle name="20% - アクセント 2 2 2" xfId="39"/>
    <cellStyle name="20% - アクセント 2 20" xfId="40"/>
    <cellStyle name="20% - アクセント 2 21" xfId="41"/>
    <cellStyle name="20% - アクセント 2 22" xfId="42"/>
    <cellStyle name="20% - アクセント 2 23" xfId="43"/>
    <cellStyle name="20% - アクセント 2 24" xfId="44"/>
    <cellStyle name="20% - アクセント 2 25" xfId="45"/>
    <cellStyle name="20% - アクセント 2 3" xfId="46"/>
    <cellStyle name="20% - アクセント 2 3 2" xfId="47"/>
    <cellStyle name="20% - アクセント 2 4" xfId="48"/>
    <cellStyle name="20% - アクセント 2 5" xfId="49"/>
    <cellStyle name="20% - アクセント 2 6" xfId="50"/>
    <cellStyle name="20% - アクセント 2 7" xfId="51"/>
    <cellStyle name="20% - アクセント 2 8" xfId="52"/>
    <cellStyle name="20% - アクセント 2 9" xfId="53"/>
    <cellStyle name="20% - アクセント 3 10" xfId="54"/>
    <cellStyle name="20% - アクセント 3 11" xfId="55"/>
    <cellStyle name="20% - アクセント 3 12" xfId="56"/>
    <cellStyle name="20% - アクセント 3 13" xfId="57"/>
    <cellStyle name="20% - アクセント 3 14" xfId="58"/>
    <cellStyle name="20% - アクセント 3 15" xfId="59"/>
    <cellStyle name="20% - アクセント 3 16" xfId="60"/>
    <cellStyle name="20% - アクセント 3 17" xfId="61"/>
    <cellStyle name="20% - アクセント 3 18" xfId="62"/>
    <cellStyle name="20% - アクセント 3 19" xfId="63"/>
    <cellStyle name="20% - アクセント 3 2" xfId="64"/>
    <cellStyle name="20% - アクセント 3 2 2" xfId="65"/>
    <cellStyle name="20% - アクセント 3 20" xfId="66"/>
    <cellStyle name="20% - アクセント 3 21" xfId="67"/>
    <cellStyle name="20% - アクセント 3 22" xfId="68"/>
    <cellStyle name="20% - アクセント 3 23" xfId="69"/>
    <cellStyle name="20% - アクセント 3 24" xfId="70"/>
    <cellStyle name="20% - アクセント 3 25" xfId="71"/>
    <cellStyle name="20% - アクセント 3 3" xfId="72"/>
    <cellStyle name="20% - アクセント 3 3 2" xfId="73"/>
    <cellStyle name="20% - アクセント 3 4" xfId="74"/>
    <cellStyle name="20% - アクセント 3 5" xfId="75"/>
    <cellStyle name="20% - アクセント 3 6" xfId="76"/>
    <cellStyle name="20% - アクセント 3 7" xfId="77"/>
    <cellStyle name="20% - アクセント 3 8" xfId="78"/>
    <cellStyle name="20% - アクセント 3 9" xfId="79"/>
    <cellStyle name="20% - アクセント 4 10" xfId="80"/>
    <cellStyle name="20% - アクセント 4 11" xfId="81"/>
    <cellStyle name="20% - アクセント 4 12" xfId="82"/>
    <cellStyle name="20% - アクセント 4 13" xfId="83"/>
    <cellStyle name="20% - アクセント 4 14" xfId="84"/>
    <cellStyle name="20% - アクセント 4 15" xfId="85"/>
    <cellStyle name="20% - アクセント 4 16" xfId="86"/>
    <cellStyle name="20% - アクセント 4 17" xfId="87"/>
    <cellStyle name="20% - アクセント 4 18" xfId="88"/>
    <cellStyle name="20% - アクセント 4 19" xfId="89"/>
    <cellStyle name="20% - アクセント 4 2" xfId="90"/>
    <cellStyle name="20% - アクセント 4 2 2" xfId="91"/>
    <cellStyle name="20% - アクセント 4 20" xfId="92"/>
    <cellStyle name="20% - アクセント 4 21" xfId="93"/>
    <cellStyle name="20% - アクセント 4 22" xfId="94"/>
    <cellStyle name="20% - アクセント 4 23" xfId="95"/>
    <cellStyle name="20% - アクセント 4 24" xfId="96"/>
    <cellStyle name="20% - アクセント 4 25" xfId="97"/>
    <cellStyle name="20% - アクセント 4 3" xfId="98"/>
    <cellStyle name="20% - アクセント 4 3 2" xfId="99"/>
    <cellStyle name="20% - アクセント 4 4" xfId="100"/>
    <cellStyle name="20% - アクセント 4 5" xfId="101"/>
    <cellStyle name="20% - アクセント 4 6" xfId="102"/>
    <cellStyle name="20% - アクセント 4 7" xfId="103"/>
    <cellStyle name="20% - アクセント 4 8" xfId="104"/>
    <cellStyle name="20% - アクセント 4 9" xfId="105"/>
    <cellStyle name="20% - アクセント 5 10" xfId="106"/>
    <cellStyle name="20% - アクセント 5 11" xfId="107"/>
    <cellStyle name="20% - アクセント 5 12" xfId="108"/>
    <cellStyle name="20% - アクセント 5 13" xfId="109"/>
    <cellStyle name="20% - アクセント 5 14" xfId="110"/>
    <cellStyle name="20% - アクセント 5 15" xfId="111"/>
    <cellStyle name="20% - アクセント 5 16" xfId="112"/>
    <cellStyle name="20% - アクセント 5 17" xfId="113"/>
    <cellStyle name="20% - アクセント 5 18" xfId="114"/>
    <cellStyle name="20% - アクセント 5 19" xfId="115"/>
    <cellStyle name="20% - アクセント 5 2" xfId="116"/>
    <cellStyle name="20% - アクセント 5 2 2" xfId="117"/>
    <cellStyle name="20% - アクセント 5 20" xfId="118"/>
    <cellStyle name="20% - アクセント 5 21" xfId="119"/>
    <cellStyle name="20% - アクセント 5 22" xfId="120"/>
    <cellStyle name="20% - アクセント 5 23" xfId="121"/>
    <cellStyle name="20% - アクセント 5 24" xfId="122"/>
    <cellStyle name="20% - アクセント 5 25" xfId="123"/>
    <cellStyle name="20% - アクセント 5 3" xfId="124"/>
    <cellStyle name="20% - アクセント 5 3 2" xfId="125"/>
    <cellStyle name="20% - アクセント 5 4" xfId="126"/>
    <cellStyle name="20% - アクセント 5 5" xfId="127"/>
    <cellStyle name="20% - アクセント 5 6" xfId="128"/>
    <cellStyle name="20% - アクセント 5 7" xfId="129"/>
    <cellStyle name="20% - アクセント 5 8" xfId="130"/>
    <cellStyle name="20% - アクセント 5 9" xfId="131"/>
    <cellStyle name="20% - アクセント 6 10" xfId="132"/>
    <cellStyle name="20% - アクセント 6 11" xfId="133"/>
    <cellStyle name="20% - アクセント 6 12" xfId="134"/>
    <cellStyle name="20% - アクセント 6 13" xfId="135"/>
    <cellStyle name="20% - アクセント 6 14" xfId="136"/>
    <cellStyle name="20% - アクセント 6 15" xfId="137"/>
    <cellStyle name="20% - アクセント 6 16" xfId="138"/>
    <cellStyle name="20% - アクセント 6 17" xfId="139"/>
    <cellStyle name="20% - アクセント 6 18" xfId="140"/>
    <cellStyle name="20% - アクセント 6 19" xfId="141"/>
    <cellStyle name="20% - アクセント 6 2" xfId="142"/>
    <cellStyle name="20% - アクセント 6 2 2" xfId="143"/>
    <cellStyle name="20% - アクセント 6 20" xfId="144"/>
    <cellStyle name="20% - アクセント 6 21" xfId="145"/>
    <cellStyle name="20% - アクセント 6 22" xfId="146"/>
    <cellStyle name="20% - アクセント 6 23" xfId="147"/>
    <cellStyle name="20% - アクセント 6 24" xfId="148"/>
    <cellStyle name="20% - アクセント 6 25" xfId="149"/>
    <cellStyle name="20% - アクセント 6 3" xfId="150"/>
    <cellStyle name="20% - アクセント 6 3 2" xfId="151"/>
    <cellStyle name="20% - アクセント 6 4" xfId="152"/>
    <cellStyle name="20% - アクセント 6 5" xfId="153"/>
    <cellStyle name="20% - アクセント 6 6" xfId="154"/>
    <cellStyle name="20% - アクセント 6 7" xfId="155"/>
    <cellStyle name="20% - アクセント 6 8" xfId="156"/>
    <cellStyle name="20% - アクセント 6 9" xfId="157"/>
    <cellStyle name="40% - アクセント 1 10" xfId="158"/>
    <cellStyle name="40% - アクセント 1 11" xfId="159"/>
    <cellStyle name="40% - アクセント 1 12" xfId="160"/>
    <cellStyle name="40% - アクセント 1 13" xfId="161"/>
    <cellStyle name="40% - アクセント 1 14" xfId="162"/>
    <cellStyle name="40% - アクセント 1 15" xfId="163"/>
    <cellStyle name="40% - アクセント 1 16" xfId="164"/>
    <cellStyle name="40% - アクセント 1 17" xfId="165"/>
    <cellStyle name="40% - アクセント 1 18" xfId="166"/>
    <cellStyle name="40% - アクセント 1 19" xfId="167"/>
    <cellStyle name="40% - アクセント 1 2" xfId="168"/>
    <cellStyle name="40% - アクセント 1 2 2" xfId="169"/>
    <cellStyle name="40% - アクセント 1 20" xfId="170"/>
    <cellStyle name="40% - アクセント 1 21" xfId="171"/>
    <cellStyle name="40% - アクセント 1 22" xfId="172"/>
    <cellStyle name="40% - アクセント 1 23" xfId="173"/>
    <cellStyle name="40% - アクセント 1 24" xfId="174"/>
    <cellStyle name="40% - アクセント 1 25" xfId="175"/>
    <cellStyle name="40% - アクセント 1 3" xfId="176"/>
    <cellStyle name="40% - アクセント 1 3 2" xfId="177"/>
    <cellStyle name="40% - アクセント 1 4" xfId="178"/>
    <cellStyle name="40% - アクセント 1 5" xfId="179"/>
    <cellStyle name="40% - アクセント 1 6" xfId="180"/>
    <cellStyle name="40% - アクセント 1 7" xfId="181"/>
    <cellStyle name="40% - アクセント 1 8" xfId="182"/>
    <cellStyle name="40% - アクセント 1 9" xfId="183"/>
    <cellStyle name="40% - アクセント 2 10" xfId="184"/>
    <cellStyle name="40% - アクセント 2 11" xfId="185"/>
    <cellStyle name="40% - アクセント 2 12" xfId="186"/>
    <cellStyle name="40% - アクセント 2 13" xfId="187"/>
    <cellStyle name="40% - アクセント 2 14" xfId="188"/>
    <cellStyle name="40% - アクセント 2 15" xfId="189"/>
    <cellStyle name="40% - アクセント 2 16" xfId="190"/>
    <cellStyle name="40% - アクセント 2 17" xfId="191"/>
    <cellStyle name="40% - アクセント 2 18" xfId="192"/>
    <cellStyle name="40% - アクセント 2 19" xfId="193"/>
    <cellStyle name="40% - アクセント 2 2" xfId="194"/>
    <cellStyle name="40% - アクセント 2 2 2" xfId="195"/>
    <cellStyle name="40% - アクセント 2 20" xfId="196"/>
    <cellStyle name="40% - アクセント 2 21" xfId="197"/>
    <cellStyle name="40% - アクセント 2 22" xfId="198"/>
    <cellStyle name="40% - アクセント 2 23" xfId="199"/>
    <cellStyle name="40% - アクセント 2 24" xfId="200"/>
    <cellStyle name="40% - アクセント 2 25" xfId="201"/>
    <cellStyle name="40% - アクセント 2 3" xfId="202"/>
    <cellStyle name="40% - アクセント 2 3 2" xfId="203"/>
    <cellStyle name="40% - アクセント 2 4" xfId="204"/>
    <cellStyle name="40% - アクセント 2 5" xfId="205"/>
    <cellStyle name="40% - アクセント 2 6" xfId="206"/>
    <cellStyle name="40% - アクセント 2 7" xfId="207"/>
    <cellStyle name="40% - アクセント 2 8" xfId="208"/>
    <cellStyle name="40% - アクセント 2 9" xfId="209"/>
    <cellStyle name="40% - アクセント 3 10" xfId="210"/>
    <cellStyle name="40% - アクセント 3 11" xfId="211"/>
    <cellStyle name="40% - アクセント 3 12" xfId="212"/>
    <cellStyle name="40% - アクセント 3 13" xfId="213"/>
    <cellStyle name="40% - アクセント 3 14" xfId="214"/>
    <cellStyle name="40% - アクセント 3 15" xfId="215"/>
    <cellStyle name="40% - アクセント 3 16" xfId="216"/>
    <cellStyle name="40% - アクセント 3 17" xfId="217"/>
    <cellStyle name="40% - アクセント 3 18" xfId="218"/>
    <cellStyle name="40% - アクセント 3 19" xfId="219"/>
    <cellStyle name="40% - アクセント 3 2" xfId="220"/>
    <cellStyle name="40% - アクセント 3 2 2" xfId="221"/>
    <cellStyle name="40% - アクセント 3 20" xfId="222"/>
    <cellStyle name="40% - アクセント 3 21" xfId="223"/>
    <cellStyle name="40% - アクセント 3 22" xfId="224"/>
    <cellStyle name="40% - アクセント 3 23" xfId="225"/>
    <cellStyle name="40% - アクセント 3 24" xfId="226"/>
    <cellStyle name="40% - アクセント 3 25" xfId="227"/>
    <cellStyle name="40% - アクセント 3 3" xfId="228"/>
    <cellStyle name="40% - アクセント 3 3 2" xfId="229"/>
    <cellStyle name="40% - アクセント 3 4" xfId="230"/>
    <cellStyle name="40% - アクセント 3 5" xfId="231"/>
    <cellStyle name="40% - アクセント 3 6" xfId="232"/>
    <cellStyle name="40% - アクセント 3 7" xfId="233"/>
    <cellStyle name="40% - アクセント 3 8" xfId="234"/>
    <cellStyle name="40% - アクセント 3 9" xfId="235"/>
    <cellStyle name="40% - アクセント 4 10" xfId="236"/>
    <cellStyle name="40% - アクセント 4 11" xfId="237"/>
    <cellStyle name="40% - アクセント 4 12" xfId="238"/>
    <cellStyle name="40% - アクセント 4 13" xfId="239"/>
    <cellStyle name="40% - アクセント 4 14" xfId="240"/>
    <cellStyle name="40% - アクセント 4 15" xfId="241"/>
    <cellStyle name="40% - アクセント 4 16" xfId="242"/>
    <cellStyle name="40% - アクセント 4 17" xfId="243"/>
    <cellStyle name="40% - アクセント 4 18" xfId="244"/>
    <cellStyle name="40% - アクセント 4 19" xfId="245"/>
    <cellStyle name="40% - アクセント 4 2" xfId="246"/>
    <cellStyle name="40% - アクセント 4 2 2" xfId="247"/>
    <cellStyle name="40% - アクセント 4 20" xfId="248"/>
    <cellStyle name="40% - アクセント 4 21" xfId="249"/>
    <cellStyle name="40% - アクセント 4 22" xfId="250"/>
    <cellStyle name="40% - アクセント 4 23" xfId="251"/>
    <cellStyle name="40% - アクセント 4 24" xfId="252"/>
    <cellStyle name="40% - アクセント 4 25" xfId="253"/>
    <cellStyle name="40% - アクセント 4 3" xfId="254"/>
    <cellStyle name="40% - アクセント 4 3 2" xfId="255"/>
    <cellStyle name="40% - アクセント 4 4" xfId="256"/>
    <cellStyle name="40% - アクセント 4 5" xfId="257"/>
    <cellStyle name="40% - アクセント 4 6" xfId="258"/>
    <cellStyle name="40% - アクセント 4 7" xfId="259"/>
    <cellStyle name="40% - アクセント 4 8" xfId="260"/>
    <cellStyle name="40% - アクセント 4 9" xfId="261"/>
    <cellStyle name="40% - アクセント 5 10" xfId="262"/>
    <cellStyle name="40% - アクセント 5 11" xfId="263"/>
    <cellStyle name="40% - アクセント 5 12" xfId="264"/>
    <cellStyle name="40% - アクセント 5 13" xfId="265"/>
    <cellStyle name="40% - アクセント 5 14" xfId="266"/>
    <cellStyle name="40% - アクセント 5 15" xfId="267"/>
    <cellStyle name="40% - アクセント 5 16" xfId="268"/>
    <cellStyle name="40% - アクセント 5 17" xfId="269"/>
    <cellStyle name="40% - アクセント 5 18" xfId="270"/>
    <cellStyle name="40% - アクセント 5 19" xfId="271"/>
    <cellStyle name="40% - アクセント 5 2" xfId="272"/>
    <cellStyle name="40% - アクセント 5 2 2" xfId="273"/>
    <cellStyle name="40% - アクセント 5 20" xfId="274"/>
    <cellStyle name="40% - アクセント 5 21" xfId="275"/>
    <cellStyle name="40% - アクセント 5 22" xfId="276"/>
    <cellStyle name="40% - アクセント 5 23" xfId="277"/>
    <cellStyle name="40% - アクセント 5 24" xfId="278"/>
    <cellStyle name="40% - アクセント 5 25" xfId="279"/>
    <cellStyle name="40% - アクセント 5 3" xfId="280"/>
    <cellStyle name="40% - アクセント 5 3 2" xfId="281"/>
    <cellStyle name="40% - アクセント 5 4" xfId="282"/>
    <cellStyle name="40% - アクセント 5 5" xfId="283"/>
    <cellStyle name="40% - アクセント 5 6" xfId="284"/>
    <cellStyle name="40% - アクセント 5 7" xfId="285"/>
    <cellStyle name="40% - アクセント 5 8" xfId="286"/>
    <cellStyle name="40% - アクセント 5 9" xfId="287"/>
    <cellStyle name="40% - アクセント 6 10" xfId="288"/>
    <cellStyle name="40% - アクセント 6 11" xfId="289"/>
    <cellStyle name="40% - アクセント 6 12" xfId="290"/>
    <cellStyle name="40% - アクセント 6 13" xfId="291"/>
    <cellStyle name="40% - アクセント 6 14" xfId="292"/>
    <cellStyle name="40% - アクセント 6 15" xfId="293"/>
    <cellStyle name="40% - アクセント 6 16" xfId="294"/>
    <cellStyle name="40% - アクセント 6 17" xfId="295"/>
    <cellStyle name="40% - アクセント 6 18" xfId="296"/>
    <cellStyle name="40% - アクセント 6 19" xfId="297"/>
    <cellStyle name="40% - アクセント 6 2" xfId="298"/>
    <cellStyle name="40% - アクセント 6 2 2" xfId="299"/>
    <cellStyle name="40% - アクセント 6 20" xfId="300"/>
    <cellStyle name="40% - アクセント 6 21" xfId="301"/>
    <cellStyle name="40% - アクセント 6 22" xfId="302"/>
    <cellStyle name="40% - アクセント 6 23" xfId="303"/>
    <cellStyle name="40% - アクセント 6 24" xfId="304"/>
    <cellStyle name="40% - アクセント 6 25" xfId="305"/>
    <cellStyle name="40% - アクセント 6 3" xfId="306"/>
    <cellStyle name="40% - アクセント 6 3 2" xfId="307"/>
    <cellStyle name="40% - アクセント 6 4" xfId="308"/>
    <cellStyle name="40% - アクセント 6 5" xfId="309"/>
    <cellStyle name="40% - アクセント 6 6" xfId="310"/>
    <cellStyle name="40% - アクセント 6 7" xfId="311"/>
    <cellStyle name="40% - アクセント 6 8" xfId="312"/>
    <cellStyle name="40% - アクセント 6 9" xfId="313"/>
    <cellStyle name="60% - アクセント 1 10" xfId="314"/>
    <cellStyle name="60% - アクセント 1 11" xfId="315"/>
    <cellStyle name="60% - アクセント 1 12" xfId="316"/>
    <cellStyle name="60% - アクセント 1 13" xfId="317"/>
    <cellStyle name="60% - アクセント 1 14" xfId="318"/>
    <cellStyle name="60% - アクセント 1 15" xfId="319"/>
    <cellStyle name="60% - アクセント 1 16" xfId="320"/>
    <cellStyle name="60% - アクセント 1 17" xfId="321"/>
    <cellStyle name="60% - アクセント 1 18" xfId="322"/>
    <cellStyle name="60% - アクセント 1 19" xfId="323"/>
    <cellStyle name="60% - アクセント 1 2" xfId="324"/>
    <cellStyle name="60% - アクセント 1 2 2" xfId="325"/>
    <cellStyle name="60% - アクセント 1 20" xfId="326"/>
    <cellStyle name="60% - アクセント 1 21" xfId="327"/>
    <cellStyle name="60% - アクセント 1 22" xfId="328"/>
    <cellStyle name="60% - アクセント 1 23" xfId="329"/>
    <cellStyle name="60% - アクセント 1 24" xfId="330"/>
    <cellStyle name="60% - アクセント 1 25" xfId="331"/>
    <cellStyle name="60% - アクセント 1 3" xfId="332"/>
    <cellStyle name="60% - アクセント 1 3 2" xfId="333"/>
    <cellStyle name="60% - アクセント 1 4" xfId="334"/>
    <cellStyle name="60% - アクセント 1 5" xfId="335"/>
    <cellStyle name="60% - アクセント 1 6" xfId="336"/>
    <cellStyle name="60% - アクセント 1 7" xfId="337"/>
    <cellStyle name="60% - アクセント 1 8" xfId="338"/>
    <cellStyle name="60% - アクセント 1 9" xfId="339"/>
    <cellStyle name="60% - アクセント 2 10" xfId="340"/>
    <cellStyle name="60% - アクセント 2 11" xfId="341"/>
    <cellStyle name="60% - アクセント 2 12" xfId="342"/>
    <cellStyle name="60% - アクセント 2 13" xfId="343"/>
    <cellStyle name="60% - アクセント 2 14" xfId="344"/>
    <cellStyle name="60% - アクセント 2 15" xfId="345"/>
    <cellStyle name="60% - アクセント 2 16" xfId="346"/>
    <cellStyle name="60% - アクセント 2 17" xfId="347"/>
    <cellStyle name="60% - アクセント 2 18" xfId="348"/>
    <cellStyle name="60% - アクセント 2 19" xfId="349"/>
    <cellStyle name="60% - アクセント 2 2" xfId="350"/>
    <cellStyle name="60% - アクセント 2 2 2" xfId="351"/>
    <cellStyle name="60% - アクセント 2 20" xfId="352"/>
    <cellStyle name="60% - アクセント 2 21" xfId="353"/>
    <cellStyle name="60% - アクセント 2 22" xfId="354"/>
    <cellStyle name="60% - アクセント 2 23" xfId="355"/>
    <cellStyle name="60% - アクセント 2 24" xfId="356"/>
    <cellStyle name="60% - アクセント 2 25" xfId="357"/>
    <cellStyle name="60% - アクセント 2 3" xfId="358"/>
    <cellStyle name="60% - アクセント 2 3 2" xfId="359"/>
    <cellStyle name="60% - アクセント 2 4" xfId="360"/>
    <cellStyle name="60% - アクセント 2 5" xfId="361"/>
    <cellStyle name="60% - アクセント 2 6" xfId="362"/>
    <cellStyle name="60% - アクセント 2 7" xfId="363"/>
    <cellStyle name="60% - アクセント 2 8" xfId="364"/>
    <cellStyle name="60% - アクセント 2 9" xfId="365"/>
    <cellStyle name="60% - アクセント 3 10" xfId="366"/>
    <cellStyle name="60% - アクセント 3 11" xfId="367"/>
    <cellStyle name="60% - アクセント 3 12" xfId="368"/>
    <cellStyle name="60% - アクセント 3 13" xfId="369"/>
    <cellStyle name="60% - アクセント 3 14" xfId="370"/>
    <cellStyle name="60% - アクセント 3 15" xfId="371"/>
    <cellStyle name="60% - アクセント 3 16" xfId="372"/>
    <cellStyle name="60% - アクセント 3 17" xfId="373"/>
    <cellStyle name="60% - アクセント 3 18" xfId="374"/>
    <cellStyle name="60% - アクセント 3 19" xfId="375"/>
    <cellStyle name="60% - アクセント 3 2" xfId="376"/>
    <cellStyle name="60% - アクセント 3 2 2" xfId="377"/>
    <cellStyle name="60% - アクセント 3 20" xfId="378"/>
    <cellStyle name="60% - アクセント 3 21" xfId="379"/>
    <cellStyle name="60% - アクセント 3 22" xfId="380"/>
    <cellStyle name="60% - アクセント 3 23" xfId="381"/>
    <cellStyle name="60% - アクセント 3 24" xfId="382"/>
    <cellStyle name="60% - アクセント 3 25" xfId="383"/>
    <cellStyle name="60% - アクセント 3 3" xfId="384"/>
    <cellStyle name="60% - アクセント 3 3 2" xfId="385"/>
    <cellStyle name="60% - アクセント 3 4" xfId="386"/>
    <cellStyle name="60% - アクセント 3 5" xfId="387"/>
    <cellStyle name="60% - アクセント 3 6" xfId="388"/>
    <cellStyle name="60% - アクセント 3 7" xfId="389"/>
    <cellStyle name="60% - アクセント 3 8" xfId="390"/>
    <cellStyle name="60% - アクセント 3 9" xfId="391"/>
    <cellStyle name="60% - アクセント 4 10" xfId="392"/>
    <cellStyle name="60% - アクセント 4 11" xfId="393"/>
    <cellStyle name="60% - アクセント 4 12" xfId="394"/>
    <cellStyle name="60% - アクセント 4 13" xfId="395"/>
    <cellStyle name="60% - アクセント 4 14" xfId="396"/>
    <cellStyle name="60% - アクセント 4 15" xfId="397"/>
    <cellStyle name="60% - アクセント 4 16" xfId="398"/>
    <cellStyle name="60% - アクセント 4 17" xfId="399"/>
    <cellStyle name="60% - アクセント 4 18" xfId="400"/>
    <cellStyle name="60% - アクセント 4 19" xfId="401"/>
    <cellStyle name="60% - アクセント 4 2" xfId="402"/>
    <cellStyle name="60% - アクセント 4 2 2" xfId="403"/>
    <cellStyle name="60% - アクセント 4 20" xfId="404"/>
    <cellStyle name="60% - アクセント 4 21" xfId="405"/>
    <cellStyle name="60% - アクセント 4 22" xfId="406"/>
    <cellStyle name="60% - アクセント 4 23" xfId="407"/>
    <cellStyle name="60% - アクセント 4 24" xfId="408"/>
    <cellStyle name="60% - アクセント 4 25" xfId="409"/>
    <cellStyle name="60% - アクセント 4 3" xfId="410"/>
    <cellStyle name="60% - アクセント 4 3 2" xfId="411"/>
    <cellStyle name="60% - アクセント 4 4" xfId="412"/>
    <cellStyle name="60% - アクセント 4 5" xfId="413"/>
    <cellStyle name="60% - アクセント 4 6" xfId="414"/>
    <cellStyle name="60% - アクセント 4 7" xfId="415"/>
    <cellStyle name="60% - アクセント 4 8" xfId="416"/>
    <cellStyle name="60% - アクセント 4 9" xfId="417"/>
    <cellStyle name="60% - アクセント 5 10" xfId="418"/>
    <cellStyle name="60% - アクセント 5 11" xfId="419"/>
    <cellStyle name="60% - アクセント 5 12" xfId="420"/>
    <cellStyle name="60% - アクセント 5 13" xfId="421"/>
    <cellStyle name="60% - アクセント 5 14" xfId="422"/>
    <cellStyle name="60% - アクセント 5 15" xfId="423"/>
    <cellStyle name="60% - アクセント 5 16" xfId="424"/>
    <cellStyle name="60% - アクセント 5 17" xfId="425"/>
    <cellStyle name="60% - アクセント 5 18" xfId="426"/>
    <cellStyle name="60% - アクセント 5 19" xfId="427"/>
    <cellStyle name="60% - アクセント 5 2" xfId="428"/>
    <cellStyle name="60% - アクセント 5 2 2" xfId="429"/>
    <cellStyle name="60% - アクセント 5 20" xfId="430"/>
    <cellStyle name="60% - アクセント 5 21" xfId="431"/>
    <cellStyle name="60% - アクセント 5 22" xfId="432"/>
    <cellStyle name="60% - アクセント 5 23" xfId="433"/>
    <cellStyle name="60% - アクセント 5 24" xfId="434"/>
    <cellStyle name="60% - アクセント 5 25" xfId="435"/>
    <cellStyle name="60% - アクセント 5 3" xfId="436"/>
    <cellStyle name="60% - アクセント 5 3 2" xfId="437"/>
    <cellStyle name="60% - アクセント 5 4" xfId="438"/>
    <cellStyle name="60% - アクセント 5 5" xfId="439"/>
    <cellStyle name="60% - アクセント 5 6" xfId="440"/>
    <cellStyle name="60% - アクセント 5 7" xfId="441"/>
    <cellStyle name="60% - アクセント 5 8" xfId="442"/>
    <cellStyle name="60% - アクセント 5 9" xfId="443"/>
    <cellStyle name="60% - アクセント 6 10" xfId="444"/>
    <cellStyle name="60% - アクセント 6 11" xfId="445"/>
    <cellStyle name="60% - アクセント 6 12" xfId="446"/>
    <cellStyle name="60% - アクセント 6 13" xfId="447"/>
    <cellStyle name="60% - アクセント 6 14" xfId="448"/>
    <cellStyle name="60% - アクセント 6 15" xfId="449"/>
    <cellStyle name="60% - アクセント 6 16" xfId="450"/>
    <cellStyle name="60% - アクセント 6 17" xfId="451"/>
    <cellStyle name="60% - アクセント 6 18" xfId="452"/>
    <cellStyle name="60% - アクセント 6 19" xfId="453"/>
    <cellStyle name="60% - アクセント 6 2" xfId="454"/>
    <cellStyle name="60% - アクセント 6 2 2" xfId="455"/>
    <cellStyle name="60% - アクセント 6 20" xfId="456"/>
    <cellStyle name="60% - アクセント 6 21" xfId="457"/>
    <cellStyle name="60% - アクセント 6 22" xfId="458"/>
    <cellStyle name="60% - アクセント 6 23" xfId="459"/>
    <cellStyle name="60% - アクセント 6 24" xfId="460"/>
    <cellStyle name="60% - アクセント 6 25" xfId="461"/>
    <cellStyle name="60% - アクセント 6 3" xfId="462"/>
    <cellStyle name="60% - アクセント 6 3 2" xfId="463"/>
    <cellStyle name="60% - アクセント 6 4" xfId="464"/>
    <cellStyle name="60% - アクセント 6 5" xfId="465"/>
    <cellStyle name="60% - アクセント 6 6" xfId="466"/>
    <cellStyle name="60% - アクセント 6 7" xfId="467"/>
    <cellStyle name="60% - アクセント 6 8" xfId="468"/>
    <cellStyle name="60% - アクセント 6 9" xfId="469"/>
    <cellStyle name="アクセント 1 10" xfId="470"/>
    <cellStyle name="アクセント 1 11" xfId="471"/>
    <cellStyle name="アクセント 1 12" xfId="472"/>
    <cellStyle name="アクセント 1 13" xfId="473"/>
    <cellStyle name="アクセント 1 14" xfId="474"/>
    <cellStyle name="アクセント 1 15" xfId="475"/>
    <cellStyle name="アクセント 1 16" xfId="476"/>
    <cellStyle name="アクセント 1 17" xfId="477"/>
    <cellStyle name="アクセント 1 18" xfId="478"/>
    <cellStyle name="アクセント 1 19" xfId="479"/>
    <cellStyle name="アクセント 1 2" xfId="480"/>
    <cellStyle name="アクセント 1 2 2" xfId="481"/>
    <cellStyle name="アクセント 1 20" xfId="482"/>
    <cellStyle name="アクセント 1 21" xfId="483"/>
    <cellStyle name="アクセント 1 22" xfId="484"/>
    <cellStyle name="アクセント 1 23" xfId="485"/>
    <cellStyle name="アクセント 1 24" xfId="486"/>
    <cellStyle name="アクセント 1 25" xfId="487"/>
    <cellStyle name="アクセント 1 3" xfId="488"/>
    <cellStyle name="アクセント 1 3 2" xfId="489"/>
    <cellStyle name="アクセント 1 4" xfId="490"/>
    <cellStyle name="アクセント 1 5" xfId="491"/>
    <cellStyle name="アクセント 1 6" xfId="492"/>
    <cellStyle name="アクセント 1 7" xfId="493"/>
    <cellStyle name="アクセント 1 8" xfId="494"/>
    <cellStyle name="アクセント 1 9" xfId="495"/>
    <cellStyle name="アクセント 2 10" xfId="496"/>
    <cellStyle name="アクセント 2 11" xfId="497"/>
    <cellStyle name="アクセント 2 12" xfId="498"/>
    <cellStyle name="アクセント 2 13" xfId="499"/>
    <cellStyle name="アクセント 2 14" xfId="500"/>
    <cellStyle name="アクセント 2 15" xfId="501"/>
    <cellStyle name="アクセント 2 16" xfId="502"/>
    <cellStyle name="アクセント 2 17" xfId="503"/>
    <cellStyle name="アクセント 2 18" xfId="504"/>
    <cellStyle name="アクセント 2 19" xfId="505"/>
    <cellStyle name="アクセント 2 2" xfId="506"/>
    <cellStyle name="アクセント 2 2 2" xfId="507"/>
    <cellStyle name="アクセント 2 20" xfId="508"/>
    <cellStyle name="アクセント 2 21" xfId="509"/>
    <cellStyle name="アクセント 2 22" xfId="510"/>
    <cellStyle name="アクセント 2 23" xfId="511"/>
    <cellStyle name="アクセント 2 24" xfId="512"/>
    <cellStyle name="アクセント 2 25" xfId="513"/>
    <cellStyle name="アクセント 2 3" xfId="514"/>
    <cellStyle name="アクセント 2 3 2" xfId="515"/>
    <cellStyle name="アクセント 2 4" xfId="516"/>
    <cellStyle name="アクセント 2 5" xfId="517"/>
    <cellStyle name="アクセント 2 6" xfId="518"/>
    <cellStyle name="アクセント 2 7" xfId="519"/>
    <cellStyle name="アクセント 2 8" xfId="520"/>
    <cellStyle name="アクセント 2 9" xfId="521"/>
    <cellStyle name="アクセント 3 10" xfId="522"/>
    <cellStyle name="アクセント 3 11" xfId="523"/>
    <cellStyle name="アクセント 3 12" xfId="524"/>
    <cellStyle name="アクセント 3 13" xfId="525"/>
    <cellStyle name="アクセント 3 14" xfId="526"/>
    <cellStyle name="アクセント 3 15" xfId="527"/>
    <cellStyle name="アクセント 3 16" xfId="528"/>
    <cellStyle name="アクセント 3 17" xfId="529"/>
    <cellStyle name="アクセント 3 18" xfId="530"/>
    <cellStyle name="アクセント 3 19" xfId="531"/>
    <cellStyle name="アクセント 3 2" xfId="532"/>
    <cellStyle name="アクセント 3 2 2" xfId="533"/>
    <cellStyle name="アクセント 3 20" xfId="534"/>
    <cellStyle name="アクセント 3 21" xfId="535"/>
    <cellStyle name="アクセント 3 22" xfId="536"/>
    <cellStyle name="アクセント 3 23" xfId="537"/>
    <cellStyle name="アクセント 3 24" xfId="538"/>
    <cellStyle name="アクセント 3 25" xfId="539"/>
    <cellStyle name="アクセント 3 3" xfId="540"/>
    <cellStyle name="アクセント 3 3 2" xfId="541"/>
    <cellStyle name="アクセント 3 4" xfId="542"/>
    <cellStyle name="アクセント 3 5" xfId="543"/>
    <cellStyle name="アクセント 3 6" xfId="544"/>
    <cellStyle name="アクセント 3 7" xfId="545"/>
    <cellStyle name="アクセント 3 8" xfId="546"/>
    <cellStyle name="アクセント 3 9" xfId="547"/>
    <cellStyle name="アクセント 4 10" xfId="548"/>
    <cellStyle name="アクセント 4 11" xfId="549"/>
    <cellStyle name="アクセント 4 12" xfId="550"/>
    <cellStyle name="アクセント 4 13" xfId="551"/>
    <cellStyle name="アクセント 4 14" xfId="552"/>
    <cellStyle name="アクセント 4 15" xfId="553"/>
    <cellStyle name="アクセント 4 16" xfId="554"/>
    <cellStyle name="アクセント 4 17" xfId="555"/>
    <cellStyle name="アクセント 4 18" xfId="556"/>
    <cellStyle name="アクセント 4 19" xfId="557"/>
    <cellStyle name="アクセント 4 2" xfId="558"/>
    <cellStyle name="アクセント 4 2 2" xfId="559"/>
    <cellStyle name="アクセント 4 20" xfId="560"/>
    <cellStyle name="アクセント 4 21" xfId="561"/>
    <cellStyle name="アクセント 4 22" xfId="562"/>
    <cellStyle name="アクセント 4 23" xfId="563"/>
    <cellStyle name="アクセント 4 24" xfId="564"/>
    <cellStyle name="アクセント 4 25" xfId="565"/>
    <cellStyle name="アクセント 4 3" xfId="566"/>
    <cellStyle name="アクセント 4 3 2" xfId="567"/>
    <cellStyle name="アクセント 4 4" xfId="568"/>
    <cellStyle name="アクセント 4 5" xfId="569"/>
    <cellStyle name="アクセント 4 6" xfId="570"/>
    <cellStyle name="アクセント 4 7" xfId="571"/>
    <cellStyle name="アクセント 4 8" xfId="572"/>
    <cellStyle name="アクセント 4 9" xfId="573"/>
    <cellStyle name="アクセント 5 10" xfId="574"/>
    <cellStyle name="アクセント 5 11" xfId="575"/>
    <cellStyle name="アクセント 5 12" xfId="576"/>
    <cellStyle name="アクセント 5 13" xfId="577"/>
    <cellStyle name="アクセント 5 14" xfId="578"/>
    <cellStyle name="アクセント 5 15" xfId="579"/>
    <cellStyle name="アクセント 5 16" xfId="580"/>
    <cellStyle name="アクセント 5 17" xfId="581"/>
    <cellStyle name="アクセント 5 18" xfId="582"/>
    <cellStyle name="アクセント 5 19" xfId="583"/>
    <cellStyle name="アクセント 5 2" xfId="584"/>
    <cellStyle name="アクセント 5 2 2" xfId="585"/>
    <cellStyle name="アクセント 5 20" xfId="586"/>
    <cellStyle name="アクセント 5 21" xfId="587"/>
    <cellStyle name="アクセント 5 22" xfId="588"/>
    <cellStyle name="アクセント 5 23" xfId="589"/>
    <cellStyle name="アクセント 5 24" xfId="590"/>
    <cellStyle name="アクセント 5 25" xfId="591"/>
    <cellStyle name="アクセント 5 3" xfId="592"/>
    <cellStyle name="アクセント 5 3 2" xfId="593"/>
    <cellStyle name="アクセント 5 4" xfId="594"/>
    <cellStyle name="アクセント 5 5" xfId="595"/>
    <cellStyle name="アクセント 5 6" xfId="596"/>
    <cellStyle name="アクセント 5 7" xfId="597"/>
    <cellStyle name="アクセント 5 8" xfId="598"/>
    <cellStyle name="アクセント 5 9" xfId="599"/>
    <cellStyle name="アクセント 6 10" xfId="600"/>
    <cellStyle name="アクセント 6 11" xfId="601"/>
    <cellStyle name="アクセント 6 12" xfId="602"/>
    <cellStyle name="アクセント 6 13" xfId="603"/>
    <cellStyle name="アクセント 6 14" xfId="604"/>
    <cellStyle name="アクセント 6 15" xfId="605"/>
    <cellStyle name="アクセント 6 16" xfId="606"/>
    <cellStyle name="アクセント 6 17" xfId="607"/>
    <cellStyle name="アクセント 6 18" xfId="608"/>
    <cellStyle name="アクセント 6 19" xfId="609"/>
    <cellStyle name="アクセント 6 2" xfId="610"/>
    <cellStyle name="アクセント 6 2 2" xfId="611"/>
    <cellStyle name="アクセント 6 20" xfId="612"/>
    <cellStyle name="アクセント 6 21" xfId="613"/>
    <cellStyle name="アクセント 6 22" xfId="614"/>
    <cellStyle name="アクセント 6 23" xfId="615"/>
    <cellStyle name="アクセント 6 24" xfId="616"/>
    <cellStyle name="アクセント 6 25" xfId="617"/>
    <cellStyle name="アクセント 6 3" xfId="618"/>
    <cellStyle name="アクセント 6 3 2" xfId="619"/>
    <cellStyle name="アクセント 6 4" xfId="620"/>
    <cellStyle name="アクセント 6 5" xfId="621"/>
    <cellStyle name="アクセント 6 6" xfId="622"/>
    <cellStyle name="アクセント 6 7" xfId="623"/>
    <cellStyle name="アクセント 6 8" xfId="624"/>
    <cellStyle name="アクセント 6 9" xfId="625"/>
    <cellStyle name="タイトル 10" xfId="626"/>
    <cellStyle name="タイトル 11" xfId="627"/>
    <cellStyle name="タイトル 12" xfId="628"/>
    <cellStyle name="タイトル 13" xfId="629"/>
    <cellStyle name="タイトル 14" xfId="630"/>
    <cellStyle name="タイトル 15" xfId="631"/>
    <cellStyle name="タイトル 16" xfId="632"/>
    <cellStyle name="タイトル 17" xfId="633"/>
    <cellStyle name="タイトル 18" xfId="634"/>
    <cellStyle name="タイトル 19" xfId="635"/>
    <cellStyle name="タイトル 2" xfId="636"/>
    <cellStyle name="タイトル 2 2" xfId="637"/>
    <cellStyle name="タイトル 20" xfId="638"/>
    <cellStyle name="タイトル 21" xfId="639"/>
    <cellStyle name="タイトル 22" xfId="640"/>
    <cellStyle name="タイトル 23" xfId="641"/>
    <cellStyle name="タイトル 24" xfId="642"/>
    <cellStyle name="タイトル 25" xfId="643"/>
    <cellStyle name="タイトル 3" xfId="644"/>
    <cellStyle name="タイトル 3 2" xfId="645"/>
    <cellStyle name="タイトル 4" xfId="646"/>
    <cellStyle name="タイトル 5" xfId="647"/>
    <cellStyle name="タイトル 6" xfId="648"/>
    <cellStyle name="タイトル 7" xfId="649"/>
    <cellStyle name="タイトル 8" xfId="650"/>
    <cellStyle name="タイトル 9" xfId="651"/>
    <cellStyle name="チェック セル 10" xfId="652"/>
    <cellStyle name="チェック セル 11" xfId="653"/>
    <cellStyle name="チェック セル 12" xfId="654"/>
    <cellStyle name="チェック セル 13" xfId="655"/>
    <cellStyle name="チェック セル 14" xfId="656"/>
    <cellStyle name="チェック セル 15" xfId="657"/>
    <cellStyle name="チェック セル 16" xfId="658"/>
    <cellStyle name="チェック セル 17" xfId="659"/>
    <cellStyle name="チェック セル 18" xfId="660"/>
    <cellStyle name="チェック セル 19" xfId="661"/>
    <cellStyle name="チェック セル 2" xfId="662"/>
    <cellStyle name="チェック セル 2 2" xfId="663"/>
    <cellStyle name="チェック セル 20" xfId="664"/>
    <cellStyle name="チェック セル 21" xfId="665"/>
    <cellStyle name="チェック セル 22" xfId="666"/>
    <cellStyle name="チェック セル 23" xfId="667"/>
    <cellStyle name="チェック セル 24" xfId="668"/>
    <cellStyle name="チェック セル 25" xfId="669"/>
    <cellStyle name="チェック セル 3" xfId="670"/>
    <cellStyle name="チェック セル 3 2" xfId="671"/>
    <cellStyle name="チェック セル 4" xfId="672"/>
    <cellStyle name="チェック セル 5" xfId="673"/>
    <cellStyle name="チェック セル 6" xfId="674"/>
    <cellStyle name="チェック セル 7" xfId="675"/>
    <cellStyle name="チェック セル 8" xfId="676"/>
    <cellStyle name="チェック セル 9" xfId="677"/>
    <cellStyle name="どちらでもない 10" xfId="678"/>
    <cellStyle name="どちらでもない 11" xfId="679"/>
    <cellStyle name="どちらでもない 12" xfId="680"/>
    <cellStyle name="どちらでもない 13" xfId="681"/>
    <cellStyle name="どちらでもない 14" xfId="682"/>
    <cellStyle name="どちらでもない 15" xfId="683"/>
    <cellStyle name="どちらでもない 16" xfId="684"/>
    <cellStyle name="どちらでもない 17" xfId="685"/>
    <cellStyle name="どちらでもない 18" xfId="686"/>
    <cellStyle name="どちらでもない 19" xfId="687"/>
    <cellStyle name="どちらでもない 2" xfId="688"/>
    <cellStyle name="どちらでもない 2 2" xfId="689"/>
    <cellStyle name="どちらでもない 20" xfId="690"/>
    <cellStyle name="どちらでもない 21" xfId="691"/>
    <cellStyle name="どちらでもない 22" xfId="692"/>
    <cellStyle name="どちらでもない 23" xfId="693"/>
    <cellStyle name="どちらでもない 24" xfId="694"/>
    <cellStyle name="どちらでもない 25" xfId="695"/>
    <cellStyle name="どちらでもない 3" xfId="696"/>
    <cellStyle name="どちらでもない 3 2" xfId="697"/>
    <cellStyle name="どちらでもない 4" xfId="698"/>
    <cellStyle name="どちらでもない 5" xfId="699"/>
    <cellStyle name="どちらでもない 6" xfId="700"/>
    <cellStyle name="どちらでもない 7" xfId="701"/>
    <cellStyle name="どちらでもない 8" xfId="702"/>
    <cellStyle name="どちらでもない 9" xfId="703"/>
    <cellStyle name="パーセント" xfId="1743" builtinId="5"/>
    <cellStyle name="パーセント 2" xfId="704"/>
    <cellStyle name="パーセント 2 2" xfId="705"/>
    <cellStyle name="パーセント 2 2 2" xfId="706"/>
    <cellStyle name="パーセント 2 2 2 2" xfId="1578"/>
    <cellStyle name="パーセント 2 2 3" xfId="1579"/>
    <cellStyle name="パーセント 2 3" xfId="707"/>
    <cellStyle name="パーセント 2 3 2" xfId="1550"/>
    <cellStyle name="パーセント 2 3 2 2" xfId="1551"/>
    <cellStyle name="パーセント 2 3 3" xfId="1552"/>
    <cellStyle name="パーセント 2 3 3 2" xfId="1553"/>
    <cellStyle name="パーセント 2 3 4" xfId="1554"/>
    <cellStyle name="パーセント 2 4" xfId="1555"/>
    <cellStyle name="パーセント 2 4 2" xfId="1548"/>
    <cellStyle name="パーセント 2 4 2 2" xfId="1580"/>
    <cellStyle name="パーセント 2 4 3" xfId="1581"/>
    <cellStyle name="パーセント 2 4 3 2" xfId="1582"/>
    <cellStyle name="パーセント 3" xfId="708"/>
    <cellStyle name="パーセント 3 2" xfId="1556"/>
    <cellStyle name="パーセント 3 3" xfId="1583"/>
    <cellStyle name="パーセント 3 3 2" xfId="1584"/>
    <cellStyle name="パーセント 3 3 2 2" xfId="1585"/>
    <cellStyle name="パーセント 3 3 3" xfId="1586"/>
    <cellStyle name="パーセント 3 3 3 2" xfId="1587"/>
    <cellStyle name="パーセント 3 3 4" xfId="1588"/>
    <cellStyle name="パーセント 3 4" xfId="1589"/>
    <cellStyle name="パーセント 3 4 2" xfId="1590"/>
    <cellStyle name="パーセント 3 5" xfId="1591"/>
    <cellStyle name="パーセント 3 5 2" xfId="1592"/>
    <cellStyle name="パーセント 4" xfId="709"/>
    <cellStyle name="パーセント 5" xfId="710"/>
    <cellStyle name="パーセント 6" xfId="1593"/>
    <cellStyle name="パーセント 7" xfId="1594"/>
    <cellStyle name="ハイパーリンク 2" xfId="1557"/>
    <cellStyle name="メモ 10" xfId="711"/>
    <cellStyle name="メモ 11" xfId="712"/>
    <cellStyle name="メモ 12" xfId="713"/>
    <cellStyle name="メモ 13" xfId="714"/>
    <cellStyle name="メモ 14" xfId="715"/>
    <cellStyle name="メモ 15" xfId="716"/>
    <cellStyle name="メモ 16" xfId="717"/>
    <cellStyle name="メモ 17" xfId="718"/>
    <cellStyle name="メモ 18" xfId="719"/>
    <cellStyle name="メモ 19" xfId="720"/>
    <cellStyle name="メモ 2" xfId="721"/>
    <cellStyle name="メモ 2 2" xfId="722"/>
    <cellStyle name="メモ 2 2 2" xfId="723"/>
    <cellStyle name="メモ 2 2 2 2" xfId="1390"/>
    <cellStyle name="メモ 2 2 2 2 2" xfId="1391"/>
    <cellStyle name="メモ 2 2 2 3" xfId="1392"/>
    <cellStyle name="メモ 2 2 3" xfId="724"/>
    <cellStyle name="メモ 2 2 3 2" xfId="1393"/>
    <cellStyle name="メモ 2 2 4" xfId="1595"/>
    <cellStyle name="メモ 2 2 4 2" xfId="1596"/>
    <cellStyle name="メモ 2 2 5" xfId="1597"/>
    <cellStyle name="メモ 2 2 6" xfId="1598"/>
    <cellStyle name="メモ 2 2 6 2" xfId="1599"/>
    <cellStyle name="メモ 20" xfId="725"/>
    <cellStyle name="メモ 21" xfId="726"/>
    <cellStyle name="メモ 22" xfId="727"/>
    <cellStyle name="メモ 23" xfId="728"/>
    <cellStyle name="メモ 24" xfId="729"/>
    <cellStyle name="メモ 25" xfId="730"/>
    <cellStyle name="メモ 3" xfId="731"/>
    <cellStyle name="メモ 3 2" xfId="732"/>
    <cellStyle name="メモ 3 2 2" xfId="1394"/>
    <cellStyle name="メモ 3 2 2 2" xfId="1395"/>
    <cellStyle name="メモ 3 2 3" xfId="1396"/>
    <cellStyle name="メモ 3 3" xfId="733"/>
    <cellStyle name="メモ 3 3 2" xfId="1397"/>
    <cellStyle name="メモ 3 4" xfId="1600"/>
    <cellStyle name="メモ 3 4 2" xfId="1601"/>
    <cellStyle name="メモ 3 5" xfId="1602"/>
    <cellStyle name="メモ 3 6" xfId="1603"/>
    <cellStyle name="メモ 3 6 2" xfId="1604"/>
    <cellStyle name="メモ 4" xfId="734"/>
    <cellStyle name="メモ 4 2" xfId="735"/>
    <cellStyle name="メモ 4 2 2" xfId="1398"/>
    <cellStyle name="メモ 4 2 2 2" xfId="1399"/>
    <cellStyle name="メモ 4 2 3" xfId="1400"/>
    <cellStyle name="メモ 4 3" xfId="736"/>
    <cellStyle name="メモ 4 3 2" xfId="1401"/>
    <cellStyle name="メモ 4 4" xfId="1605"/>
    <cellStyle name="メモ 4 4 2" xfId="1606"/>
    <cellStyle name="メモ 4 5" xfId="1607"/>
    <cellStyle name="メモ 4 6" xfId="1608"/>
    <cellStyle name="メモ 4 6 2" xfId="1609"/>
    <cellStyle name="メモ 5" xfId="737"/>
    <cellStyle name="メモ 6" xfId="738"/>
    <cellStyle name="メモ 7" xfId="739"/>
    <cellStyle name="メモ 8" xfId="740"/>
    <cellStyle name="メモ 9" xfId="741"/>
    <cellStyle name="リンク セル 10" xfId="742"/>
    <cellStyle name="リンク セル 11" xfId="743"/>
    <cellStyle name="リンク セル 12" xfId="744"/>
    <cellStyle name="リンク セル 13" xfId="745"/>
    <cellStyle name="リンク セル 14" xfId="746"/>
    <cellStyle name="リンク セル 15" xfId="747"/>
    <cellStyle name="リンク セル 16" xfId="748"/>
    <cellStyle name="リンク セル 17" xfId="749"/>
    <cellStyle name="リンク セル 18" xfId="750"/>
    <cellStyle name="リンク セル 19" xfId="751"/>
    <cellStyle name="リンク セル 2" xfId="752"/>
    <cellStyle name="リンク セル 2 2" xfId="753"/>
    <cellStyle name="リンク セル 20" xfId="754"/>
    <cellStyle name="リンク セル 21" xfId="755"/>
    <cellStyle name="リンク セル 22" xfId="756"/>
    <cellStyle name="リンク セル 23" xfId="757"/>
    <cellStyle name="リンク セル 24" xfId="758"/>
    <cellStyle name="リンク セル 25" xfId="759"/>
    <cellStyle name="リンク セル 3" xfId="760"/>
    <cellStyle name="リンク セル 3 2" xfId="761"/>
    <cellStyle name="リンク セル 4" xfId="762"/>
    <cellStyle name="リンク セル 5" xfId="763"/>
    <cellStyle name="リンク セル 6" xfId="764"/>
    <cellStyle name="リンク セル 7" xfId="765"/>
    <cellStyle name="リンク セル 8" xfId="766"/>
    <cellStyle name="リンク セル 9" xfId="767"/>
    <cellStyle name="悪い 10" xfId="768"/>
    <cellStyle name="悪い 11" xfId="769"/>
    <cellStyle name="悪い 12" xfId="770"/>
    <cellStyle name="悪い 13" xfId="771"/>
    <cellStyle name="悪い 14" xfId="772"/>
    <cellStyle name="悪い 15" xfId="773"/>
    <cellStyle name="悪い 16" xfId="774"/>
    <cellStyle name="悪い 17" xfId="775"/>
    <cellStyle name="悪い 18" xfId="776"/>
    <cellStyle name="悪い 19" xfId="777"/>
    <cellStyle name="悪い 2" xfId="778"/>
    <cellStyle name="悪い 2 2" xfId="779"/>
    <cellStyle name="悪い 2 3" xfId="1402"/>
    <cellStyle name="悪い 20" xfId="780"/>
    <cellStyle name="悪い 21" xfId="781"/>
    <cellStyle name="悪い 22" xfId="782"/>
    <cellStyle name="悪い 23" xfId="783"/>
    <cellStyle name="悪い 24" xfId="784"/>
    <cellStyle name="悪い 25" xfId="785"/>
    <cellStyle name="悪い 3" xfId="786"/>
    <cellStyle name="悪い 3 2" xfId="787"/>
    <cellStyle name="悪い 4" xfId="788"/>
    <cellStyle name="悪い 5" xfId="789"/>
    <cellStyle name="悪い 6" xfId="790"/>
    <cellStyle name="悪い 7" xfId="791"/>
    <cellStyle name="悪い 8" xfId="792"/>
    <cellStyle name="悪い 9" xfId="793"/>
    <cellStyle name="計算 10" xfId="794"/>
    <cellStyle name="計算 11" xfId="795"/>
    <cellStyle name="計算 12" xfId="796"/>
    <cellStyle name="計算 13" xfId="797"/>
    <cellStyle name="計算 14" xfId="798"/>
    <cellStyle name="計算 15" xfId="799"/>
    <cellStyle name="計算 16" xfId="800"/>
    <cellStyle name="計算 17" xfId="801"/>
    <cellStyle name="計算 18" xfId="802"/>
    <cellStyle name="計算 19" xfId="803"/>
    <cellStyle name="計算 2" xfId="804"/>
    <cellStyle name="計算 2 2" xfId="805"/>
    <cellStyle name="計算 2 2 2" xfId="806"/>
    <cellStyle name="計算 2 2 2 2" xfId="1403"/>
    <cellStyle name="計算 2 2 2 2 2" xfId="1404"/>
    <cellStyle name="計算 2 2 2 3" xfId="1405"/>
    <cellStyle name="計算 2 2 3" xfId="807"/>
    <cellStyle name="計算 2 2 3 2" xfId="1406"/>
    <cellStyle name="計算 2 2 4" xfId="1610"/>
    <cellStyle name="計算 2 2 4 2" xfId="1611"/>
    <cellStyle name="計算 2 2 5" xfId="1612"/>
    <cellStyle name="計算 2 2 6" xfId="1613"/>
    <cellStyle name="計算 2 2 6 2" xfId="1614"/>
    <cellStyle name="計算 20" xfId="808"/>
    <cellStyle name="計算 21" xfId="809"/>
    <cellStyle name="計算 22" xfId="810"/>
    <cellStyle name="計算 23" xfId="811"/>
    <cellStyle name="計算 24" xfId="812"/>
    <cellStyle name="計算 25" xfId="813"/>
    <cellStyle name="計算 3" xfId="814"/>
    <cellStyle name="計算 3 2" xfId="815"/>
    <cellStyle name="計算 3 2 2" xfId="1407"/>
    <cellStyle name="計算 3 2 2 2" xfId="1408"/>
    <cellStyle name="計算 3 2 3" xfId="1409"/>
    <cellStyle name="計算 3 3" xfId="816"/>
    <cellStyle name="計算 3 3 2" xfId="1410"/>
    <cellStyle name="計算 3 4" xfId="1615"/>
    <cellStyle name="計算 3 4 2" xfId="1616"/>
    <cellStyle name="計算 3 5" xfId="1617"/>
    <cellStyle name="計算 3 6" xfId="1618"/>
    <cellStyle name="計算 3 6 2" xfId="1619"/>
    <cellStyle name="計算 4" xfId="817"/>
    <cellStyle name="計算 4 2" xfId="818"/>
    <cellStyle name="計算 4 2 2" xfId="1411"/>
    <cellStyle name="計算 4 2 2 2" xfId="1412"/>
    <cellStyle name="計算 4 2 3" xfId="1413"/>
    <cellStyle name="計算 4 3" xfId="819"/>
    <cellStyle name="計算 4 3 2" xfId="1414"/>
    <cellStyle name="計算 4 4" xfId="1620"/>
    <cellStyle name="計算 4 4 2" xfId="1621"/>
    <cellStyle name="計算 4 5" xfId="1622"/>
    <cellStyle name="計算 4 6" xfId="1623"/>
    <cellStyle name="計算 4 6 2" xfId="1624"/>
    <cellStyle name="計算 5" xfId="820"/>
    <cellStyle name="計算 6" xfId="821"/>
    <cellStyle name="計算 7" xfId="822"/>
    <cellStyle name="計算 8" xfId="823"/>
    <cellStyle name="計算 9" xfId="824"/>
    <cellStyle name="警告文 10" xfId="825"/>
    <cellStyle name="警告文 11" xfId="826"/>
    <cellStyle name="警告文 12" xfId="827"/>
    <cellStyle name="警告文 13" xfId="828"/>
    <cellStyle name="警告文 14" xfId="829"/>
    <cellStyle name="警告文 15" xfId="830"/>
    <cellStyle name="警告文 16" xfId="831"/>
    <cellStyle name="警告文 17" xfId="832"/>
    <cellStyle name="警告文 18" xfId="833"/>
    <cellStyle name="警告文 19" xfId="834"/>
    <cellStyle name="警告文 2" xfId="835"/>
    <cellStyle name="警告文 2 2" xfId="836"/>
    <cellStyle name="警告文 20" xfId="837"/>
    <cellStyle name="警告文 21" xfId="838"/>
    <cellStyle name="警告文 22" xfId="839"/>
    <cellStyle name="警告文 23" xfId="840"/>
    <cellStyle name="警告文 24" xfId="841"/>
    <cellStyle name="警告文 25" xfId="842"/>
    <cellStyle name="警告文 3" xfId="843"/>
    <cellStyle name="警告文 3 2" xfId="844"/>
    <cellStyle name="警告文 4" xfId="845"/>
    <cellStyle name="警告文 5" xfId="846"/>
    <cellStyle name="警告文 6" xfId="847"/>
    <cellStyle name="警告文 7" xfId="848"/>
    <cellStyle name="警告文 8" xfId="849"/>
    <cellStyle name="警告文 9" xfId="850"/>
    <cellStyle name="桁区切り 2" xfId="851"/>
    <cellStyle name="桁区切り 2 2" xfId="852"/>
    <cellStyle name="桁区切り 2 2 2" xfId="853"/>
    <cellStyle name="桁区切り 2 2 2 2" xfId="1625"/>
    <cellStyle name="桁区切り 2 2 2 2 2" xfId="1626"/>
    <cellStyle name="桁区切り 2 2 2 3" xfId="1627"/>
    <cellStyle name="桁区切り 2 2 3" xfId="1628"/>
    <cellStyle name="桁区切り 2 2 3 2" xfId="1629"/>
    <cellStyle name="桁区切り 2 2 3 2 2" xfId="1630"/>
    <cellStyle name="桁区切り 2 2 3 3" xfId="1631"/>
    <cellStyle name="桁区切り 2 2 3 3 2" xfId="1632"/>
    <cellStyle name="桁区切り 2 2 3 4" xfId="1633"/>
    <cellStyle name="桁区切り 2 2 4" xfId="1634"/>
    <cellStyle name="桁区切り 2 3" xfId="854"/>
    <cellStyle name="桁区切り 2 3 2" xfId="1635"/>
    <cellStyle name="桁区切り 2 3 2 2" xfId="1636"/>
    <cellStyle name="桁区切り 2 3 3" xfId="1637"/>
    <cellStyle name="桁区切り 2 4" xfId="1415"/>
    <cellStyle name="桁区切り 2 5" xfId="1416"/>
    <cellStyle name="桁区切り 2 5 2" xfId="1417"/>
    <cellStyle name="桁区切り 2 5 3" xfId="1418"/>
    <cellStyle name="桁区切り 2 5 3 2" xfId="1419"/>
    <cellStyle name="桁区切り 2 6" xfId="1420"/>
    <cellStyle name="桁区切り 2 6 2" xfId="1558"/>
    <cellStyle name="桁区切り 2 7" xfId="1421"/>
    <cellStyle name="桁区切り 2 8" xfId="1422"/>
    <cellStyle name="桁区切り 2 8 2" xfId="1423"/>
    <cellStyle name="桁区切り 2 8 2 2" xfId="1424"/>
    <cellStyle name="桁区切り 2 8 2 2 2" xfId="1425"/>
    <cellStyle name="桁区切り 2 8 2 2 2 2" xfId="1426"/>
    <cellStyle name="桁区切り 2 8 2 2 2 2 2" xfId="1427"/>
    <cellStyle name="桁区切り 2 8 2 3" xfId="1428"/>
    <cellStyle name="桁区切り 2 8 2 3 2" xfId="1429"/>
    <cellStyle name="桁区切り 2 8 2 3 2 2" xfId="1430"/>
    <cellStyle name="桁区切り 2 9" xfId="1577"/>
    <cellStyle name="桁区切り 3" xfId="855"/>
    <cellStyle name="桁区切り 3 2" xfId="856"/>
    <cellStyle name="桁区切り 3 3" xfId="1638"/>
    <cellStyle name="桁区切り 3 3 2" xfId="1639"/>
    <cellStyle name="桁区切り 3 3 2 2" xfId="1640"/>
    <cellStyle name="桁区切り 3 3 3" xfId="1641"/>
    <cellStyle name="桁区切り 3 4" xfId="1642"/>
    <cellStyle name="桁区切り 3 4 2" xfId="1643"/>
    <cellStyle name="桁区切り 3 5" xfId="1431"/>
    <cellStyle name="桁区切り 4" xfId="857"/>
    <cellStyle name="桁区切り 4 2" xfId="1432"/>
    <cellStyle name="桁区切り 4 2 2" xfId="1644"/>
    <cellStyle name="桁区切り 4 2 2 2" xfId="1645"/>
    <cellStyle name="桁区切り 4 2 3" xfId="1646"/>
    <cellStyle name="桁区切り 4 3" xfId="1647"/>
    <cellStyle name="桁区切り 4 3 2" xfId="1648"/>
    <cellStyle name="桁区切り 4 4" xfId="1649"/>
    <cellStyle name="桁区切り 5" xfId="1433"/>
    <cellStyle name="桁区切り 5 2" xfId="1559"/>
    <cellStyle name="桁区切り 5 2 2" xfId="1560"/>
    <cellStyle name="桁区切り 5 3" xfId="1561"/>
    <cellStyle name="桁区切り 6" xfId="1434"/>
    <cellStyle name="桁区切り 7" xfId="1435"/>
    <cellStyle name="桁区切り 8" xfId="1436"/>
    <cellStyle name="桁区切り 8 2" xfId="1437"/>
    <cellStyle name="桁区切り 9" xfId="1650"/>
    <cellStyle name="桁区切り 9 2" xfId="1651"/>
    <cellStyle name="桁区切り 9 2 2" xfId="1652"/>
    <cellStyle name="見出し 1 10" xfId="858"/>
    <cellStyle name="見出し 1 11" xfId="859"/>
    <cellStyle name="見出し 1 12" xfId="860"/>
    <cellStyle name="見出し 1 13" xfId="861"/>
    <cellStyle name="見出し 1 14" xfId="862"/>
    <cellStyle name="見出し 1 15" xfId="863"/>
    <cellStyle name="見出し 1 16" xfId="864"/>
    <cellStyle name="見出し 1 17" xfId="865"/>
    <cellStyle name="見出し 1 18" xfId="866"/>
    <cellStyle name="見出し 1 19" xfId="867"/>
    <cellStyle name="見出し 1 2" xfId="868"/>
    <cellStyle name="見出し 1 2 2" xfId="869"/>
    <cellStyle name="見出し 1 20" xfId="870"/>
    <cellStyle name="見出し 1 21" xfId="871"/>
    <cellStyle name="見出し 1 22" xfId="872"/>
    <cellStyle name="見出し 1 23" xfId="873"/>
    <cellStyle name="見出し 1 24" xfId="874"/>
    <cellStyle name="見出し 1 25" xfId="875"/>
    <cellStyle name="見出し 1 3" xfId="876"/>
    <cellStyle name="見出し 1 3 2" xfId="877"/>
    <cellStyle name="見出し 1 4" xfId="878"/>
    <cellStyle name="見出し 1 5" xfId="879"/>
    <cellStyle name="見出し 1 6" xfId="880"/>
    <cellStyle name="見出し 1 7" xfId="881"/>
    <cellStyle name="見出し 1 8" xfId="882"/>
    <cellStyle name="見出し 1 9" xfId="883"/>
    <cellStyle name="見出し 2 10" xfId="884"/>
    <cellStyle name="見出し 2 11" xfId="885"/>
    <cellStyle name="見出し 2 12" xfId="886"/>
    <cellStyle name="見出し 2 13" xfId="887"/>
    <cellStyle name="見出し 2 14" xfId="888"/>
    <cellStyle name="見出し 2 15" xfId="889"/>
    <cellStyle name="見出し 2 16" xfId="890"/>
    <cellStyle name="見出し 2 17" xfId="891"/>
    <cellStyle name="見出し 2 18" xfId="892"/>
    <cellStyle name="見出し 2 19" xfId="893"/>
    <cellStyle name="見出し 2 2" xfId="894"/>
    <cellStyle name="見出し 2 2 2" xfId="895"/>
    <cellStyle name="見出し 2 20" xfId="896"/>
    <cellStyle name="見出し 2 21" xfId="897"/>
    <cellStyle name="見出し 2 22" xfId="898"/>
    <cellStyle name="見出し 2 23" xfId="899"/>
    <cellStyle name="見出し 2 24" xfId="900"/>
    <cellStyle name="見出し 2 25" xfId="901"/>
    <cellStyle name="見出し 2 3" xfId="902"/>
    <cellStyle name="見出し 2 3 2" xfId="903"/>
    <cellStyle name="見出し 2 4" xfId="904"/>
    <cellStyle name="見出し 2 5" xfId="905"/>
    <cellStyle name="見出し 2 6" xfId="906"/>
    <cellStyle name="見出し 2 7" xfId="907"/>
    <cellStyle name="見出し 2 8" xfId="908"/>
    <cellStyle name="見出し 2 9" xfId="909"/>
    <cellStyle name="見出し 3 10" xfId="910"/>
    <cellStyle name="見出し 3 11" xfId="911"/>
    <cellStyle name="見出し 3 12" xfId="912"/>
    <cellStyle name="見出し 3 13" xfId="913"/>
    <cellStyle name="見出し 3 14" xfId="914"/>
    <cellStyle name="見出し 3 15" xfId="915"/>
    <cellStyle name="見出し 3 16" xfId="916"/>
    <cellStyle name="見出し 3 17" xfId="917"/>
    <cellStyle name="見出し 3 18" xfId="918"/>
    <cellStyle name="見出し 3 19" xfId="919"/>
    <cellStyle name="見出し 3 2" xfId="920"/>
    <cellStyle name="見出し 3 2 2" xfId="921"/>
    <cellStyle name="見出し 3 20" xfId="922"/>
    <cellStyle name="見出し 3 21" xfId="923"/>
    <cellStyle name="見出し 3 22" xfId="924"/>
    <cellStyle name="見出し 3 23" xfId="925"/>
    <cellStyle name="見出し 3 24" xfId="926"/>
    <cellStyle name="見出し 3 25" xfId="927"/>
    <cellStyle name="見出し 3 3" xfId="928"/>
    <cellStyle name="見出し 3 3 2" xfId="929"/>
    <cellStyle name="見出し 3 4" xfId="930"/>
    <cellStyle name="見出し 3 5" xfId="931"/>
    <cellStyle name="見出し 3 6" xfId="932"/>
    <cellStyle name="見出し 3 7" xfId="933"/>
    <cellStyle name="見出し 3 8" xfId="934"/>
    <cellStyle name="見出し 3 9" xfId="935"/>
    <cellStyle name="見出し 4 10" xfId="936"/>
    <cellStyle name="見出し 4 11" xfId="937"/>
    <cellStyle name="見出し 4 12" xfId="938"/>
    <cellStyle name="見出し 4 13" xfId="939"/>
    <cellStyle name="見出し 4 14" xfId="940"/>
    <cellStyle name="見出し 4 15" xfId="941"/>
    <cellStyle name="見出し 4 16" xfId="942"/>
    <cellStyle name="見出し 4 17" xfId="943"/>
    <cellStyle name="見出し 4 18" xfId="944"/>
    <cellStyle name="見出し 4 19" xfId="945"/>
    <cellStyle name="見出し 4 2" xfId="946"/>
    <cellStyle name="見出し 4 2 2" xfId="947"/>
    <cellStyle name="見出し 4 20" xfId="948"/>
    <cellStyle name="見出し 4 21" xfId="949"/>
    <cellStyle name="見出し 4 22" xfId="950"/>
    <cellStyle name="見出し 4 23" xfId="951"/>
    <cellStyle name="見出し 4 24" xfId="952"/>
    <cellStyle name="見出し 4 25" xfId="953"/>
    <cellStyle name="見出し 4 3" xfId="954"/>
    <cellStyle name="見出し 4 3 2" xfId="955"/>
    <cellStyle name="見出し 4 4" xfId="956"/>
    <cellStyle name="見出し 4 5" xfId="957"/>
    <cellStyle name="見出し 4 6" xfId="958"/>
    <cellStyle name="見出し 4 7" xfId="959"/>
    <cellStyle name="見出し 4 8" xfId="960"/>
    <cellStyle name="見出し 4 9" xfId="961"/>
    <cellStyle name="集計 10" xfId="962"/>
    <cellStyle name="集計 11" xfId="963"/>
    <cellStyle name="集計 12" xfId="964"/>
    <cellStyle name="集計 13" xfId="965"/>
    <cellStyle name="集計 14" xfId="966"/>
    <cellStyle name="集計 15" xfId="967"/>
    <cellStyle name="集計 16" xfId="968"/>
    <cellStyle name="集計 17" xfId="969"/>
    <cellStyle name="集計 18" xfId="970"/>
    <cellStyle name="集計 19" xfId="971"/>
    <cellStyle name="集計 2" xfId="972"/>
    <cellStyle name="集計 2 2" xfId="973"/>
    <cellStyle name="集計 2 2 2" xfId="974"/>
    <cellStyle name="集計 2 2 2 2" xfId="1438"/>
    <cellStyle name="集計 2 2 2 2 2" xfId="1439"/>
    <cellStyle name="集計 2 2 2 3" xfId="1440"/>
    <cellStyle name="集計 2 2 3" xfId="975"/>
    <cellStyle name="集計 2 2 3 2" xfId="1441"/>
    <cellStyle name="集計 2 2 4" xfId="1653"/>
    <cellStyle name="集計 2 2 4 2" xfId="1654"/>
    <cellStyle name="集計 2 2 5" xfId="1655"/>
    <cellStyle name="集計 2 2 5 2" xfId="1656"/>
    <cellStyle name="集計 2 2 6" xfId="1657"/>
    <cellStyle name="集計 20" xfId="976"/>
    <cellStyle name="集計 21" xfId="977"/>
    <cellStyle name="集計 22" xfId="978"/>
    <cellStyle name="集計 23" xfId="979"/>
    <cellStyle name="集計 24" xfId="980"/>
    <cellStyle name="集計 25" xfId="981"/>
    <cellStyle name="集計 3" xfId="982"/>
    <cellStyle name="集計 3 2" xfId="983"/>
    <cellStyle name="集計 3 2 2" xfId="1442"/>
    <cellStyle name="集計 3 2 2 2" xfId="1443"/>
    <cellStyle name="集計 3 2 3" xfId="1444"/>
    <cellStyle name="集計 3 3" xfId="984"/>
    <cellStyle name="集計 3 3 2" xfId="1445"/>
    <cellStyle name="集計 3 4" xfId="1658"/>
    <cellStyle name="集計 3 4 2" xfId="1659"/>
    <cellStyle name="集計 3 5" xfId="1660"/>
    <cellStyle name="集計 3 5 2" xfId="1661"/>
    <cellStyle name="集計 3 6" xfId="1662"/>
    <cellStyle name="集計 4" xfId="985"/>
    <cellStyle name="集計 4 2" xfId="986"/>
    <cellStyle name="集計 4 2 2" xfId="1446"/>
    <cellStyle name="集計 4 2 2 2" xfId="1447"/>
    <cellStyle name="集計 4 2 3" xfId="1448"/>
    <cellStyle name="集計 4 3" xfId="987"/>
    <cellStyle name="集計 4 3 2" xfId="1449"/>
    <cellStyle name="集計 4 4" xfId="1663"/>
    <cellStyle name="集計 4 4 2" xfId="1664"/>
    <cellStyle name="集計 4 5" xfId="1665"/>
    <cellStyle name="集計 4 5 2" xfId="1666"/>
    <cellStyle name="集計 4 6" xfId="1667"/>
    <cellStyle name="集計 5" xfId="988"/>
    <cellStyle name="集計 6" xfId="989"/>
    <cellStyle name="集計 7" xfId="990"/>
    <cellStyle name="集計 8" xfId="991"/>
    <cellStyle name="集計 9" xfId="992"/>
    <cellStyle name="出力 10" xfId="993"/>
    <cellStyle name="出力 11" xfId="994"/>
    <cellStyle name="出力 12" xfId="995"/>
    <cellStyle name="出力 13" xfId="996"/>
    <cellStyle name="出力 14" xfId="997"/>
    <cellStyle name="出力 15" xfId="998"/>
    <cellStyle name="出力 16" xfId="999"/>
    <cellStyle name="出力 17" xfId="1000"/>
    <cellStyle name="出力 18" xfId="1001"/>
    <cellStyle name="出力 19" xfId="1002"/>
    <cellStyle name="出力 2" xfId="1003"/>
    <cellStyle name="出力 2 2" xfId="1004"/>
    <cellStyle name="出力 2 2 2" xfId="1005"/>
    <cellStyle name="出力 2 2 2 2" xfId="1450"/>
    <cellStyle name="出力 2 2 2 2 2" xfId="1451"/>
    <cellStyle name="出力 2 2 2 3" xfId="1452"/>
    <cellStyle name="出力 2 2 3" xfId="1006"/>
    <cellStyle name="出力 2 2 3 2" xfId="1453"/>
    <cellStyle name="出力 2 2 4" xfId="1562"/>
    <cellStyle name="出力 2 2 4 2" xfId="1668"/>
    <cellStyle name="出力 2 2 5" xfId="1669"/>
    <cellStyle name="出力 2 2 5 2" xfId="1670"/>
    <cellStyle name="出力 2 2 6" xfId="1671"/>
    <cellStyle name="出力 20" xfId="1007"/>
    <cellStyle name="出力 21" xfId="1008"/>
    <cellStyle name="出力 22" xfId="1009"/>
    <cellStyle name="出力 23" xfId="1010"/>
    <cellStyle name="出力 24" xfId="1011"/>
    <cellStyle name="出力 25" xfId="1012"/>
    <cellStyle name="出力 3" xfId="1013"/>
    <cellStyle name="出力 3 2" xfId="1014"/>
    <cellStyle name="出力 3 2 2" xfId="1454"/>
    <cellStyle name="出力 3 2 2 2" xfId="1455"/>
    <cellStyle name="出力 3 2 3" xfId="1456"/>
    <cellStyle name="出力 3 3" xfId="1015"/>
    <cellStyle name="出力 3 3 2" xfId="1457"/>
    <cellStyle name="出力 3 4" xfId="1563"/>
    <cellStyle name="出力 3 4 2" xfId="1672"/>
    <cellStyle name="出力 3 5" xfId="1673"/>
    <cellStyle name="出力 3 5 2" xfId="1674"/>
    <cellStyle name="出力 3 6" xfId="1675"/>
    <cellStyle name="出力 4" xfId="1016"/>
    <cellStyle name="出力 4 2" xfId="1017"/>
    <cellStyle name="出力 4 2 2" xfId="1458"/>
    <cellStyle name="出力 4 2 2 2" xfId="1459"/>
    <cellStyle name="出力 4 2 3" xfId="1460"/>
    <cellStyle name="出力 4 3" xfId="1018"/>
    <cellStyle name="出力 4 3 2" xfId="1461"/>
    <cellStyle name="出力 4 4" xfId="1564"/>
    <cellStyle name="出力 4 4 2" xfId="1676"/>
    <cellStyle name="出力 4 5" xfId="1677"/>
    <cellStyle name="出力 4 5 2" xfId="1678"/>
    <cellStyle name="出力 4 6" xfId="1679"/>
    <cellStyle name="出力 5" xfId="1019"/>
    <cellStyle name="出力 6" xfId="1020"/>
    <cellStyle name="出力 7" xfId="1021"/>
    <cellStyle name="出力 8" xfId="1022"/>
    <cellStyle name="出力 9" xfId="1023"/>
    <cellStyle name="説明文 10" xfId="1024"/>
    <cellStyle name="説明文 11" xfId="1025"/>
    <cellStyle name="説明文 12" xfId="1026"/>
    <cellStyle name="説明文 13" xfId="1027"/>
    <cellStyle name="説明文 14" xfId="1028"/>
    <cellStyle name="説明文 15" xfId="1029"/>
    <cellStyle name="説明文 16" xfId="1030"/>
    <cellStyle name="説明文 17" xfId="1031"/>
    <cellStyle name="説明文 18" xfId="1032"/>
    <cellStyle name="説明文 19" xfId="1033"/>
    <cellStyle name="説明文 2" xfId="1034"/>
    <cellStyle name="説明文 2 2" xfId="1035"/>
    <cellStyle name="説明文 20" xfId="1036"/>
    <cellStyle name="説明文 21" xfId="1037"/>
    <cellStyle name="説明文 22" xfId="1038"/>
    <cellStyle name="説明文 23" xfId="1039"/>
    <cellStyle name="説明文 24" xfId="1040"/>
    <cellStyle name="説明文 25" xfId="1041"/>
    <cellStyle name="説明文 3" xfId="1042"/>
    <cellStyle name="説明文 3 2" xfId="1043"/>
    <cellStyle name="説明文 4" xfId="1044"/>
    <cellStyle name="説明文 5" xfId="1045"/>
    <cellStyle name="説明文 6" xfId="1046"/>
    <cellStyle name="説明文 7" xfId="1047"/>
    <cellStyle name="説明文 8" xfId="1048"/>
    <cellStyle name="説明文 9" xfId="1049"/>
    <cellStyle name="通貨 2" xfId="1050"/>
    <cellStyle name="通貨 3" xfId="1051"/>
    <cellStyle name="通貨 3 2" xfId="1052"/>
    <cellStyle name="入力 10" xfId="1053"/>
    <cellStyle name="入力 11" xfId="1054"/>
    <cellStyle name="入力 12" xfId="1055"/>
    <cellStyle name="入力 13" xfId="1056"/>
    <cellStyle name="入力 14" xfId="1057"/>
    <cellStyle name="入力 15" xfId="1058"/>
    <cellStyle name="入力 16" xfId="1059"/>
    <cellStyle name="入力 17" xfId="1060"/>
    <cellStyle name="入力 18" xfId="1061"/>
    <cellStyle name="入力 19" xfId="1062"/>
    <cellStyle name="入力 2" xfId="1063"/>
    <cellStyle name="入力 2 2" xfId="1064"/>
    <cellStyle name="入力 2 2 2" xfId="1065"/>
    <cellStyle name="入力 2 2 2 2" xfId="1462"/>
    <cellStyle name="入力 2 2 2 2 2" xfId="1463"/>
    <cellStyle name="入力 2 2 2 3" xfId="1464"/>
    <cellStyle name="入力 2 2 3" xfId="1066"/>
    <cellStyle name="入力 2 2 3 2" xfId="1465"/>
    <cellStyle name="入力 2 2 4" xfId="1680"/>
    <cellStyle name="入力 2 2 4 2" xfId="1681"/>
    <cellStyle name="入力 2 2 5" xfId="1682"/>
    <cellStyle name="入力 2 2 6" xfId="1683"/>
    <cellStyle name="入力 2 2 6 2" xfId="1684"/>
    <cellStyle name="入力 20" xfId="1067"/>
    <cellStyle name="入力 21" xfId="1068"/>
    <cellStyle name="入力 22" xfId="1069"/>
    <cellStyle name="入力 23" xfId="1070"/>
    <cellStyle name="入力 24" xfId="1071"/>
    <cellStyle name="入力 25" xfId="1072"/>
    <cellStyle name="入力 3" xfId="1073"/>
    <cellStyle name="入力 3 2" xfId="1074"/>
    <cellStyle name="入力 3 2 2" xfId="1466"/>
    <cellStyle name="入力 3 2 2 2" xfId="1467"/>
    <cellStyle name="入力 3 2 3" xfId="1468"/>
    <cellStyle name="入力 3 3" xfId="1075"/>
    <cellStyle name="入力 3 3 2" xfId="1469"/>
    <cellStyle name="入力 3 4" xfId="1685"/>
    <cellStyle name="入力 3 4 2" xfId="1686"/>
    <cellStyle name="入力 3 5" xfId="1687"/>
    <cellStyle name="入力 3 6" xfId="1688"/>
    <cellStyle name="入力 3 6 2" xfId="1689"/>
    <cellStyle name="入力 4" xfId="1076"/>
    <cellStyle name="入力 4 2" xfId="1077"/>
    <cellStyle name="入力 4 2 2" xfId="1470"/>
    <cellStyle name="入力 4 2 2 2" xfId="1471"/>
    <cellStyle name="入力 4 2 3" xfId="1472"/>
    <cellStyle name="入力 4 3" xfId="1078"/>
    <cellStyle name="入力 4 3 2" xfId="1473"/>
    <cellStyle name="入力 4 4" xfId="1690"/>
    <cellStyle name="入力 4 4 2" xfId="1691"/>
    <cellStyle name="入力 4 5" xfId="1692"/>
    <cellStyle name="入力 4 6" xfId="1693"/>
    <cellStyle name="入力 4 6 2" xfId="1694"/>
    <cellStyle name="入力 5" xfId="1079"/>
    <cellStyle name="入力 6" xfId="1080"/>
    <cellStyle name="入力 7" xfId="1081"/>
    <cellStyle name="入力 8" xfId="1082"/>
    <cellStyle name="入力 9" xfId="1083"/>
    <cellStyle name="標準" xfId="0" builtinId="0"/>
    <cellStyle name="標準 10" xfId="1084"/>
    <cellStyle name="標準 10 10" xfId="1474"/>
    <cellStyle name="標準 10 11" xfId="1475"/>
    <cellStyle name="標準 10 12" xfId="1476"/>
    <cellStyle name="標準 10 2" xfId="1085"/>
    <cellStyle name="標準 10 3" xfId="1086"/>
    <cellStyle name="標準 10 4" xfId="1087"/>
    <cellStyle name="標準 10 4 2" xfId="1477"/>
    <cellStyle name="標準 10 4 2 2" xfId="1478"/>
    <cellStyle name="標準 10 4 2 2 2" xfId="1479"/>
    <cellStyle name="標準 10 4 2 2 2 2" xfId="1480"/>
    <cellStyle name="標準 10 4 2 2 2 2 2" xfId="1481"/>
    <cellStyle name="標準 10 4 2 2 2 2 2 2" xfId="1482"/>
    <cellStyle name="標準 10 4 3" xfId="1483"/>
    <cellStyle name="標準 10 4 3 2" xfId="1484"/>
    <cellStyle name="標準 10 5" xfId="1088"/>
    <cellStyle name="標準 10 6" xfId="1485"/>
    <cellStyle name="標準 10 6 2" xfId="1486"/>
    <cellStyle name="標準 10 6 2 2" xfId="1487"/>
    <cellStyle name="標準 10 6 2 3" xfId="1488"/>
    <cellStyle name="標準 10 6 2 3 2" xfId="1386"/>
    <cellStyle name="標準 10 7" xfId="1489"/>
    <cellStyle name="標準 10 8" xfId="1490"/>
    <cellStyle name="標準 10 8 2" xfId="1491"/>
    <cellStyle name="標準 10 8 2 2" xfId="1492"/>
    <cellStyle name="標準 10 8 2 2 2" xfId="1493"/>
    <cellStyle name="標準 10 8 2 2 3" xfId="1494"/>
    <cellStyle name="標準 10 8 2 2 3 2" xfId="1387"/>
    <cellStyle name="標準 10 8 2 2 3 2 2" xfId="1495"/>
    <cellStyle name="標準 10 8 2 3" xfId="1496"/>
    <cellStyle name="標準 10 8 2 4" xfId="1497"/>
    <cellStyle name="標準 10 8 2 4 2" xfId="1498"/>
    <cellStyle name="標準 10 8 2 4 2 2" xfId="1499"/>
    <cellStyle name="標準 10 8 3" xfId="1500"/>
    <cellStyle name="標準 10 8 4" xfId="1501"/>
    <cellStyle name="標準 10 8 4 2" xfId="1502"/>
    <cellStyle name="標準 10 8 4 2 2" xfId="1503"/>
    <cellStyle name="標準 10 8 4 2 3" xfId="1504"/>
    <cellStyle name="標準 10 9" xfId="1505"/>
    <cellStyle name="標準 10 9 2" xfId="1506"/>
    <cellStyle name="標準 10 9 3" xfId="1507"/>
    <cellStyle name="標準 10 9 3 2" xfId="1508"/>
    <cellStyle name="標準 11" xfId="1089"/>
    <cellStyle name="標準 11 2" xfId="1090"/>
    <cellStyle name="標準 11 2 2" xfId="1695"/>
    <cellStyle name="標準 11 3" xfId="1091"/>
    <cellStyle name="標準 11 4" xfId="1092"/>
    <cellStyle name="標準 12" xfId="1382"/>
    <cellStyle name="標準 12 2" xfId="1093"/>
    <cellStyle name="標準 12 3" xfId="1094"/>
    <cellStyle name="標準 12 4" xfId="1741"/>
    <cellStyle name="標準 13" xfId="1095"/>
    <cellStyle name="標準 13 2" xfId="1096"/>
    <cellStyle name="標準 14" xfId="1383"/>
    <cellStyle name="標準 14 2" xfId="1097"/>
    <cellStyle name="標準 14 3" xfId="1098"/>
    <cellStyle name="標準 14 4" xfId="1099"/>
    <cellStyle name="標準 14 5" xfId="1100"/>
    <cellStyle name="標準 14 6" xfId="1101"/>
    <cellStyle name="標準 14 7" xfId="1102"/>
    <cellStyle name="標準 14 8" xfId="1103"/>
    <cellStyle name="標準 15" xfId="1104"/>
    <cellStyle name="標準 15 2" xfId="1105"/>
    <cellStyle name="標準 15 3" xfId="1106"/>
    <cellStyle name="標準 15 4" xfId="1107"/>
    <cellStyle name="標準 15 5" xfId="1108"/>
    <cellStyle name="標準 15 6" xfId="1109"/>
    <cellStyle name="標準 15 7" xfId="1110"/>
    <cellStyle name="標準 16" xfId="1384"/>
    <cellStyle name="標準 16 2" xfId="1111"/>
    <cellStyle name="標準 16 3" xfId="1112"/>
    <cellStyle name="標準 16 4" xfId="1113"/>
    <cellStyle name="標準 16 5" xfId="1114"/>
    <cellStyle name="標準 16 6" xfId="1115"/>
    <cellStyle name="標準 17" xfId="1116"/>
    <cellStyle name="標準 17 2" xfId="1117"/>
    <cellStyle name="標準 17 3" xfId="1118"/>
    <cellStyle name="標準 17 4" xfId="1119"/>
    <cellStyle name="標準 17 5" xfId="1120"/>
    <cellStyle name="標準 18" xfId="1509"/>
    <cellStyle name="標準 18 2" xfId="1121"/>
    <cellStyle name="標準 18 3" xfId="1122"/>
    <cellStyle name="標準 19" xfId="1510"/>
    <cellStyle name="標準 19 2" xfId="1123"/>
    <cellStyle name="標準 19 2 2" xfId="1511"/>
    <cellStyle name="標準 19 2 2 2" xfId="1512"/>
    <cellStyle name="標準 19 2 2 2 2" xfId="1513"/>
    <cellStyle name="標準 19 2 2 2 2 2" xfId="1514"/>
    <cellStyle name="標準 19 2 2 2 2 2 2" xfId="1515"/>
    <cellStyle name="標準 19 2 2 2 2 2 2 2" xfId="1516"/>
    <cellStyle name="標準 19 2 2 2 2 2 2 2 2" xfId="1517"/>
    <cellStyle name="標準 19 2 2 2 2 2 3" xfId="1518"/>
    <cellStyle name="標準 19 2 2 2 2 2 4" xfId="1519"/>
    <cellStyle name="標準 19 2 2 2 2 2 4 2" xfId="1520"/>
    <cellStyle name="標準 19 2 2 2 2 2 4 3" xfId="1521"/>
    <cellStyle name="標準 19 2 2 2 3" xfId="1522"/>
    <cellStyle name="標準 19 2 2 2 3 2" xfId="1523"/>
    <cellStyle name="標準 19 2 2 2 3 2 2" xfId="1524"/>
    <cellStyle name="標準 19 2 2 2 3 2 3" xfId="1525"/>
    <cellStyle name="標準 19 2 2 3" xfId="1526"/>
    <cellStyle name="標準 19 2 2 3 2" xfId="1527"/>
    <cellStyle name="標準 19 2 2 3 2 2" xfId="1528"/>
    <cellStyle name="標準 2" xfId="1"/>
    <cellStyle name="標準 2 10" xfId="1124"/>
    <cellStyle name="標準 2 11" xfId="1125"/>
    <cellStyle name="標準 2 12" xfId="1126"/>
    <cellStyle name="標準 2 13" xfId="1127"/>
    <cellStyle name="標準 2 14" xfId="1128"/>
    <cellStyle name="標準 2 15" xfId="1129"/>
    <cellStyle name="標準 2 16" xfId="1130"/>
    <cellStyle name="標準 2 17" xfId="1131"/>
    <cellStyle name="標準 2 18" xfId="1132"/>
    <cellStyle name="標準 2 19" xfId="1133"/>
    <cellStyle name="標準 2 2" xfId="1134"/>
    <cellStyle name="標準 2 2 10" xfId="1135"/>
    <cellStyle name="標準 2 2 11" xfId="1136"/>
    <cellStyle name="標準 2 2 12" xfId="1137"/>
    <cellStyle name="標準 2 2 13" xfId="1138"/>
    <cellStyle name="標準 2 2 14" xfId="1139"/>
    <cellStyle name="標準 2 2 15" xfId="1140"/>
    <cellStyle name="標準 2 2 16" xfId="1141"/>
    <cellStyle name="標準 2 2 17" xfId="1142"/>
    <cellStyle name="標準 2 2 18" xfId="1143"/>
    <cellStyle name="標準 2 2 19" xfId="1144"/>
    <cellStyle name="標準 2 2 2" xfId="1145"/>
    <cellStyle name="標準 2 2 2 2" xfId="1146"/>
    <cellStyle name="標準 2 2 2 2 2" xfId="1147"/>
    <cellStyle name="標準 2 2 2 2_23_CRUDマトリックス(機能レベル)" xfId="1148"/>
    <cellStyle name="標準 2 2 2_23_CRUDマトリックス(機能レベル)" xfId="1149"/>
    <cellStyle name="標準 2 2 20" xfId="1150"/>
    <cellStyle name="標準 2 2 21" xfId="1151"/>
    <cellStyle name="標準 2 2 22" xfId="1152"/>
    <cellStyle name="標準 2 2 23" xfId="1153"/>
    <cellStyle name="標準 2 2 24" xfId="1154"/>
    <cellStyle name="標準 2 2 25" xfId="1155"/>
    <cellStyle name="標準 2 2 26" xfId="1156"/>
    <cellStyle name="標準 2 2 27" xfId="1157"/>
    <cellStyle name="標準 2 2 28" xfId="1158"/>
    <cellStyle name="標準 2 2 29" xfId="1159"/>
    <cellStyle name="標準 2 2 3" xfId="1160"/>
    <cellStyle name="標準 2 2 30" xfId="1161"/>
    <cellStyle name="標準 2 2 31" xfId="1162"/>
    <cellStyle name="標準 2 2 4" xfId="1163"/>
    <cellStyle name="標準 2 2 5" xfId="1164"/>
    <cellStyle name="標準 2 2 6" xfId="1165"/>
    <cellStyle name="標準 2 2 7" xfId="1166"/>
    <cellStyle name="標準 2 2 8" xfId="1167"/>
    <cellStyle name="標準 2 2 9" xfId="1168"/>
    <cellStyle name="標準 2 2_23_CRUDマトリックス(機能レベル)" xfId="1169"/>
    <cellStyle name="標準 2 20" xfId="1170"/>
    <cellStyle name="標準 2 21" xfId="1171"/>
    <cellStyle name="標準 2 22" xfId="1172"/>
    <cellStyle name="標準 2 23" xfId="1173"/>
    <cellStyle name="標準 2 24" xfId="1174"/>
    <cellStyle name="標準 2 25" xfId="1175"/>
    <cellStyle name="標準 2 26" xfId="1565"/>
    <cellStyle name="標準 2 26 2" xfId="1566"/>
    <cellStyle name="標準 2 26 3" xfId="1576"/>
    <cellStyle name="標準 2 3" xfId="1176"/>
    <cellStyle name="標準 2 3 10" xfId="1177"/>
    <cellStyle name="標準 2 3 11" xfId="1178"/>
    <cellStyle name="標準 2 3 12" xfId="1179"/>
    <cellStyle name="標準 2 3 13" xfId="1180"/>
    <cellStyle name="標準 2 3 14" xfId="1181"/>
    <cellStyle name="標準 2 3 15" xfId="1182"/>
    <cellStyle name="標準 2 3 16" xfId="1183"/>
    <cellStyle name="標準 2 3 17" xfId="1184"/>
    <cellStyle name="標準 2 3 18" xfId="1185"/>
    <cellStyle name="標準 2 3 19" xfId="1186"/>
    <cellStyle name="標準 2 3 2" xfId="1187"/>
    <cellStyle name="標準 2 3 2 2" xfId="1188"/>
    <cellStyle name="標準 2 3 2 2 2" xfId="1189"/>
    <cellStyle name="標準 2 3 2 2_23_CRUDマトリックス(機能レベル)" xfId="1190"/>
    <cellStyle name="標準 2 3 2 3" xfId="1696"/>
    <cellStyle name="標準 2 3 2_23_CRUDマトリックス(機能レベル)" xfId="1191"/>
    <cellStyle name="標準 2 3 20" xfId="1192"/>
    <cellStyle name="標準 2 3 21" xfId="1193"/>
    <cellStyle name="標準 2 3 22" xfId="1194"/>
    <cellStyle name="標準 2 3 23" xfId="1195"/>
    <cellStyle name="標準 2 3 24" xfId="1196"/>
    <cellStyle name="標準 2 3 25" xfId="1197"/>
    <cellStyle name="標準 2 3 26" xfId="1198"/>
    <cellStyle name="標準 2 3 27" xfId="1199"/>
    <cellStyle name="標準 2 3 28" xfId="1200"/>
    <cellStyle name="標準 2 3 29" xfId="1201"/>
    <cellStyle name="標準 2 3 3" xfId="1202"/>
    <cellStyle name="標準 2 3 4" xfId="1203"/>
    <cellStyle name="標準 2 3 4 2" xfId="1697"/>
    <cellStyle name="標準 2 3 5" xfId="1204"/>
    <cellStyle name="標準 2 3 6" xfId="1205"/>
    <cellStyle name="標準 2 3 7" xfId="1206"/>
    <cellStyle name="標準 2 3 8" xfId="1207"/>
    <cellStyle name="標準 2 3 9" xfId="1208"/>
    <cellStyle name="標準 2 3_23_CRUDマトリックス(機能レベル)" xfId="1209"/>
    <cellStyle name="標準 2 4" xfId="1210"/>
    <cellStyle name="標準 2 4 10" xfId="1211"/>
    <cellStyle name="標準 2 4 11" xfId="1212"/>
    <cellStyle name="標準 2 4 12" xfId="1213"/>
    <cellStyle name="標準 2 4 13" xfId="1214"/>
    <cellStyle name="標準 2 4 14" xfId="1215"/>
    <cellStyle name="標準 2 4 15" xfId="1216"/>
    <cellStyle name="標準 2 4 16" xfId="1217"/>
    <cellStyle name="標準 2 4 17" xfId="1218"/>
    <cellStyle name="標準 2 4 18" xfId="1219"/>
    <cellStyle name="標準 2 4 19" xfId="1220"/>
    <cellStyle name="標準 2 4 2" xfId="1221"/>
    <cellStyle name="標準 2 4 2 2" xfId="1698"/>
    <cellStyle name="標準 2 4 20" xfId="1222"/>
    <cellStyle name="標準 2 4 21" xfId="1223"/>
    <cellStyle name="標準 2 4 22" xfId="1224"/>
    <cellStyle name="標準 2 4 23" xfId="1225"/>
    <cellStyle name="標準 2 4 24" xfId="1226"/>
    <cellStyle name="標準 2 4 3" xfId="1227"/>
    <cellStyle name="標準 2 4 4" xfId="1228"/>
    <cellStyle name="標準 2 4 5" xfId="1229"/>
    <cellStyle name="標準 2 4 6" xfId="1230"/>
    <cellStyle name="標準 2 4 7" xfId="1231"/>
    <cellStyle name="標準 2 4 8" xfId="1232"/>
    <cellStyle name="標準 2 4 9" xfId="1233"/>
    <cellStyle name="標準 2 4_23_CRUDマトリックス(機能レベル)" xfId="1234"/>
    <cellStyle name="標準 2 5" xfId="1235"/>
    <cellStyle name="標準 2 5 10" xfId="1236"/>
    <cellStyle name="標準 2 5 11" xfId="1237"/>
    <cellStyle name="標準 2 5 12" xfId="1238"/>
    <cellStyle name="標準 2 5 13" xfId="1239"/>
    <cellStyle name="標準 2 5 14" xfId="1240"/>
    <cellStyle name="標準 2 5 15" xfId="1241"/>
    <cellStyle name="標準 2 5 16" xfId="1242"/>
    <cellStyle name="標準 2 5 17" xfId="1243"/>
    <cellStyle name="標準 2 5 18" xfId="1244"/>
    <cellStyle name="標準 2 5 19" xfId="1245"/>
    <cellStyle name="標準 2 5 2" xfId="1246"/>
    <cellStyle name="標準 2 5 2 2" xfId="1549"/>
    <cellStyle name="標準 2 5 2 2 2" xfId="1742"/>
    <cellStyle name="標準 2 5 20" xfId="1247"/>
    <cellStyle name="標準 2 5 21" xfId="1248"/>
    <cellStyle name="標準 2 5 22" xfId="1249"/>
    <cellStyle name="標準 2 5 23" xfId="1250"/>
    <cellStyle name="標準 2 5 3" xfId="1251"/>
    <cellStyle name="標準 2 5 3 2" xfId="1529"/>
    <cellStyle name="標準 2 5 4" xfId="1252"/>
    <cellStyle name="標準 2 5 5" xfId="1253"/>
    <cellStyle name="標準 2 5 6" xfId="1254"/>
    <cellStyle name="標準 2 5 7" xfId="1255"/>
    <cellStyle name="標準 2 5 8" xfId="1256"/>
    <cellStyle name="標準 2 5 9" xfId="1257"/>
    <cellStyle name="標準 2 5_23_CRUDマトリックス(機能レベル)" xfId="1258"/>
    <cellStyle name="標準 2 6" xfId="1259"/>
    <cellStyle name="標準 2 6 10" xfId="1260"/>
    <cellStyle name="標準 2 6 11" xfId="1261"/>
    <cellStyle name="標準 2 6 12" xfId="1262"/>
    <cellStyle name="標準 2 6 13" xfId="1263"/>
    <cellStyle name="標準 2 6 14" xfId="1264"/>
    <cellStyle name="標準 2 6 15" xfId="1265"/>
    <cellStyle name="標準 2 6 16" xfId="1266"/>
    <cellStyle name="標準 2 6 17" xfId="1267"/>
    <cellStyle name="標準 2 6 18" xfId="1268"/>
    <cellStyle name="標準 2 6 19" xfId="1269"/>
    <cellStyle name="標準 2 6 2" xfId="1270"/>
    <cellStyle name="標準 2 6 20" xfId="1271"/>
    <cellStyle name="標準 2 6 21" xfId="1272"/>
    <cellStyle name="標準 2 6 22" xfId="1273"/>
    <cellStyle name="標準 2 6 23" xfId="1740"/>
    <cellStyle name="標準 2 6 3" xfId="1274"/>
    <cellStyle name="標準 2 6 4" xfId="1275"/>
    <cellStyle name="標準 2 6 5" xfId="1276"/>
    <cellStyle name="標準 2 6 6" xfId="1277"/>
    <cellStyle name="標準 2 6 7" xfId="1278"/>
    <cellStyle name="標準 2 6 8" xfId="1279"/>
    <cellStyle name="標準 2 6 9" xfId="1280"/>
    <cellStyle name="標準 2 6_23_CRUDマトリックス(機能レベル)" xfId="1281"/>
    <cellStyle name="標準 2 7" xfId="1282"/>
    <cellStyle name="標準 2 7 2" xfId="1530"/>
    <cellStyle name="標準 2 7 2 2" xfId="1531"/>
    <cellStyle name="標準 2 7 2 3" xfId="1532"/>
    <cellStyle name="標準 2 7 2 3 2" xfId="1388"/>
    <cellStyle name="標準 2 8" xfId="1283"/>
    <cellStyle name="標準 2 9" xfId="1284"/>
    <cellStyle name="標準 2 9 2" xfId="1533"/>
    <cellStyle name="標準 2 9 2 2" xfId="1534"/>
    <cellStyle name="標準 2 9 2 2 2" xfId="1535"/>
    <cellStyle name="標準 2 9 2 2 3" xfId="1536"/>
    <cellStyle name="標準 2 9 2 2 3 2" xfId="1385"/>
    <cellStyle name="標準 2 9 2 2 3 2 2" xfId="1537"/>
    <cellStyle name="標準 2 9 2 3" xfId="1538"/>
    <cellStyle name="標準 2 9 2 4" xfId="1539"/>
    <cellStyle name="標準 2 9 2 4 2" xfId="1540"/>
    <cellStyle name="標準 2 9 2 4 2 2" xfId="1541"/>
    <cellStyle name="標準 2 9 2 4 2 2 2" xfId="1542"/>
    <cellStyle name="標準 20" xfId="1543"/>
    <cellStyle name="標準 20 2" xfId="1285"/>
    <cellStyle name="標準 20 2 2" xfId="1544"/>
    <cellStyle name="標準 20 3" xfId="1286"/>
    <cellStyle name="標準 20 4" xfId="1287"/>
    <cellStyle name="標準 21" xfId="1545"/>
    <cellStyle name="標準 21 2" xfId="1288"/>
    <cellStyle name="標準 21 3" xfId="1289"/>
    <cellStyle name="標準 22" xfId="1546"/>
    <cellStyle name="標準 22 2" xfId="1290"/>
    <cellStyle name="標準 22 2 2" xfId="1547"/>
    <cellStyle name="標準 23 2" xfId="1291"/>
    <cellStyle name="標準 23 3" xfId="1292"/>
    <cellStyle name="標準 23 4" xfId="1293"/>
    <cellStyle name="標準 24 2" xfId="1294"/>
    <cellStyle name="標準 24 3" xfId="1295"/>
    <cellStyle name="標準 25 2" xfId="1296"/>
    <cellStyle name="標準 3" xfId="1297"/>
    <cellStyle name="標準 3 10" xfId="1298"/>
    <cellStyle name="標準 3 11" xfId="1299"/>
    <cellStyle name="標準 3 12" xfId="1300"/>
    <cellStyle name="標準 3 13" xfId="1301"/>
    <cellStyle name="標準 3 14" xfId="1302"/>
    <cellStyle name="標準 3 15" xfId="1303"/>
    <cellStyle name="標準 3 16" xfId="1304"/>
    <cellStyle name="標準 3 17" xfId="1305"/>
    <cellStyle name="標準 3 18" xfId="1306"/>
    <cellStyle name="標準 3 19" xfId="1307"/>
    <cellStyle name="標準 3 2" xfId="1308"/>
    <cellStyle name="標準 3 2 2" xfId="1309"/>
    <cellStyle name="標準 3 2 2 2" xfId="1699"/>
    <cellStyle name="標準 3 2 2 2 2" xfId="1700"/>
    <cellStyle name="標準 3 2 2 2 2 2" xfId="1701"/>
    <cellStyle name="標準 3 2 2 2 3" xfId="1702"/>
    <cellStyle name="標準 3 2 2 3" xfId="1703"/>
    <cellStyle name="標準 3 2 2 4" xfId="1704"/>
    <cellStyle name="標準 3 2 2 5" xfId="1705"/>
    <cellStyle name="標準 3 2 3" xfId="1567"/>
    <cellStyle name="標準 3 2 3 2" xfId="1706"/>
    <cellStyle name="標準 3 2 3 2 2" xfId="1568"/>
    <cellStyle name="標準 3 2 3 2 2 2" xfId="1569"/>
    <cellStyle name="標準 3 2 3 3" xfId="1707"/>
    <cellStyle name="標準 3 2 3 3 2" xfId="1708"/>
    <cellStyle name="標準 3 2 3 4" xfId="1709"/>
    <cellStyle name="標準 3 2 4" xfId="1710"/>
    <cellStyle name="標準 3 2 5" xfId="1711"/>
    <cellStyle name="標準 3 2 5 2" xfId="1712"/>
    <cellStyle name="標準 3 20" xfId="1310"/>
    <cellStyle name="標準 3 21" xfId="1311"/>
    <cellStyle name="標準 3 22" xfId="1312"/>
    <cellStyle name="標準 3 23" xfId="1313"/>
    <cellStyle name="標準 3 24" xfId="1314"/>
    <cellStyle name="標準 3 25" xfId="1315"/>
    <cellStyle name="標準 3 26" xfId="1316"/>
    <cellStyle name="標準 3 27" xfId="1317"/>
    <cellStyle name="標準 3 28" xfId="1318"/>
    <cellStyle name="標準 3 29" xfId="1319"/>
    <cellStyle name="標準 3 3" xfId="1320"/>
    <cellStyle name="標準 3 3 2" xfId="1570"/>
    <cellStyle name="標準 3 3 2 2" xfId="1713"/>
    <cellStyle name="標準 3 3 3" xfId="1714"/>
    <cellStyle name="標準 3 3 3 2" xfId="1715"/>
    <cellStyle name="標準 3 3 4" xfId="1716"/>
    <cellStyle name="標準 3 4" xfId="1321"/>
    <cellStyle name="標準 3 4 2" xfId="1717"/>
    <cellStyle name="標準 3 5" xfId="1322"/>
    <cellStyle name="標準 3 5 2" xfId="1718"/>
    <cellStyle name="標準 3 6" xfId="1323"/>
    <cellStyle name="標準 3 6 2" xfId="1719"/>
    <cellStyle name="標準 3 7" xfId="1324"/>
    <cellStyle name="標準 3 8" xfId="1325"/>
    <cellStyle name="標準 3 9" xfId="1326"/>
    <cellStyle name="標準 4" xfId="1327"/>
    <cellStyle name="標準 4 2" xfId="1328"/>
    <cellStyle name="標準 4 2 2" xfId="1329"/>
    <cellStyle name="標準 4 2 2 2" xfId="1574"/>
    <cellStyle name="標準 4 2 3" xfId="1720"/>
    <cellStyle name="標準 4 2 3 2" xfId="1721"/>
    <cellStyle name="標準 4 2 4" xfId="1722"/>
    <cellStyle name="標準 4 3" xfId="1330"/>
    <cellStyle name="標準 4 3 2" xfId="1723"/>
    <cellStyle name="標準 4 3 2 2" xfId="1724"/>
    <cellStyle name="標準 4 3 3" xfId="1725"/>
    <cellStyle name="標準 4 3 3 2" xfId="1726"/>
    <cellStyle name="標準 4 3 4" xfId="1727"/>
    <cellStyle name="標準 4 3 5" xfId="1728"/>
    <cellStyle name="標準 4 3 5 2" xfId="1729"/>
    <cellStyle name="標準 4 4" xfId="1331"/>
    <cellStyle name="標準 4 4 2" xfId="1730"/>
    <cellStyle name="標準 4 5" xfId="1332"/>
    <cellStyle name="標準 4 5 2" xfId="1731"/>
    <cellStyle name="標準 5" xfId="1333"/>
    <cellStyle name="標準 5 2" xfId="1334"/>
    <cellStyle name="標準 5 2 2" xfId="1575"/>
    <cellStyle name="標準 5 2 2 2" xfId="1732"/>
    <cellStyle name="標準 5 2 3" xfId="1733"/>
    <cellStyle name="標準 5 3" xfId="1573"/>
    <cellStyle name="標準 5 3 2" xfId="1734"/>
    <cellStyle name="標準 5 4" xfId="1735"/>
    <cellStyle name="標準 6" xfId="1335"/>
    <cellStyle name="標準 6 2" xfId="1336"/>
    <cellStyle name="標準 6 2 2" xfId="1337"/>
    <cellStyle name="標準 6 2 2 2" xfId="1338"/>
    <cellStyle name="標準 6 2 3" xfId="1736"/>
    <cellStyle name="標準 6 3" xfId="1339"/>
    <cellStyle name="標準 6 3 2" xfId="1737"/>
    <cellStyle name="標準 6 3 3" xfId="1738"/>
    <cellStyle name="標準 6 3 3 2" xfId="1739"/>
    <cellStyle name="標準 7" xfId="1340"/>
    <cellStyle name="標準 7 2" xfId="1341"/>
    <cellStyle name="標準 7 3" xfId="1342"/>
    <cellStyle name="標準 8" xfId="1343"/>
    <cellStyle name="標準 8 2" xfId="1344"/>
    <cellStyle name="標準 8 3" xfId="1345"/>
    <cellStyle name="標準 8 4" xfId="1346"/>
    <cellStyle name="標準 8 5" xfId="1347"/>
    <cellStyle name="標準 8 6" xfId="1348"/>
    <cellStyle name="標準 8 7" xfId="1349"/>
    <cellStyle name="標準 9" xfId="1350"/>
    <cellStyle name="標準 9 2" xfId="1351"/>
    <cellStyle name="標準 9 3" xfId="1352"/>
    <cellStyle name="標準 9 4" xfId="1353"/>
    <cellStyle name="標準 9 5" xfId="1354"/>
    <cellStyle name="標準 9 6" xfId="1355"/>
    <cellStyle name="未定義" xfId="1571"/>
    <cellStyle name="良い 10" xfId="1356"/>
    <cellStyle name="良い 11" xfId="1357"/>
    <cellStyle name="良い 12" xfId="1358"/>
    <cellStyle name="良い 13" xfId="1359"/>
    <cellStyle name="良い 14" xfId="1360"/>
    <cellStyle name="良い 15" xfId="1361"/>
    <cellStyle name="良い 16" xfId="1362"/>
    <cellStyle name="良い 17" xfId="1363"/>
    <cellStyle name="良い 18" xfId="1364"/>
    <cellStyle name="良い 19" xfId="1365"/>
    <cellStyle name="良い 2" xfId="1366"/>
    <cellStyle name="良い 2 2" xfId="1367"/>
    <cellStyle name="良い 2 2 2" xfId="1572"/>
    <cellStyle name="良い 20" xfId="1368"/>
    <cellStyle name="良い 21" xfId="1369"/>
    <cellStyle name="良い 22" xfId="1370"/>
    <cellStyle name="良い 23" xfId="1371"/>
    <cellStyle name="良い 24" xfId="1372"/>
    <cellStyle name="良い 25" xfId="1373"/>
    <cellStyle name="良い 3" xfId="1374"/>
    <cellStyle name="良い 3 2" xfId="1375"/>
    <cellStyle name="良い 4" xfId="1376"/>
    <cellStyle name="良い 5" xfId="1377"/>
    <cellStyle name="良い 6" xfId="1378"/>
    <cellStyle name="良い 7" xfId="1379"/>
    <cellStyle name="良い 8" xfId="1380"/>
    <cellStyle name="良い 9" xfId="138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7F7F7F"/>
      <color rgb="FFFFCCCC"/>
      <color rgb="FFFFFFCC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12867903198241E-2"/>
          <c:y val="0.15578703703703703"/>
          <c:w val="0.81469570894623144"/>
          <c:h val="0.69952209098862639"/>
        </c:manualLayout>
      </c:layout>
      <c:barChart>
        <c:barDir val="col"/>
        <c:grouping val="clustered"/>
        <c:varyColors val="0"/>
        <c:ser>
          <c:idx val="0"/>
          <c:order val="0"/>
          <c:tx>
            <c:v>在宅医療患者(医科)</c:v>
          </c:tx>
          <c:spPr>
            <a:solidFill>
              <a:srgbClr val="FFC000"/>
            </a:solidFill>
          </c:spPr>
          <c:invertIfNegative val="0"/>
          <c:cat>
            <c:strRef>
              <c:f>'在宅(医科)'!$B$6:$B$12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'在宅(医科)'!$D$6:$D$12</c:f>
              <c:numCache>
                <c:formatCode>#,##0_ </c:formatCode>
                <c:ptCount val="7"/>
                <c:pt idx="0">
                  <c:v>650</c:v>
                </c:pt>
                <c:pt idx="1">
                  <c:v>1143</c:v>
                </c:pt>
                <c:pt idx="2">
                  <c:v>17873</c:v>
                </c:pt>
                <c:pt idx="3">
                  <c:v>29685</c:v>
                </c:pt>
                <c:pt idx="4">
                  <c:v>36876</c:v>
                </c:pt>
                <c:pt idx="5">
                  <c:v>27508</c:v>
                </c:pt>
                <c:pt idx="6">
                  <c:v>12345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193536"/>
        <c:axId val="353558528"/>
      </c:barChart>
      <c:lineChart>
        <c:grouping val="standard"/>
        <c:varyColors val="0"/>
        <c:ser>
          <c:idx val="1"/>
          <c:order val="1"/>
          <c:tx>
            <c:v>在宅医療患者割合(医科)</c:v>
          </c:tx>
          <c:spPr>
            <a:ln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1919150900502228E-2"/>
                  <c:y val="2.0591615237284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2-467E-90CF-673245CBF2D9}"/>
                </c:ext>
              </c:extLst>
            </c:dLbl>
            <c:dLbl>
              <c:idx val="1"/>
              <c:layout>
                <c:manualLayout>
                  <c:x val="-2.2296099079502276E-2"/>
                  <c:y val="-6.355106831714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2-467E-90CF-673245CBF2D9}"/>
                </c:ext>
              </c:extLst>
            </c:dLbl>
            <c:dLbl>
              <c:idx val="2"/>
              <c:layout>
                <c:manualLayout>
                  <c:x val="-2.755999240381786E-2"/>
                  <c:y val="-4.432969287355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2-467E-90CF-673245CBF2D9}"/>
                </c:ext>
              </c:extLst>
            </c:dLbl>
            <c:dLbl>
              <c:idx val="3"/>
              <c:layout>
                <c:manualLayout>
                  <c:x val="-5.1245345345345347E-2"/>
                  <c:y val="-5.1480862189523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2-467E-90CF-673245CBF2D9}"/>
                </c:ext>
              </c:extLst>
            </c:dLbl>
            <c:dLbl>
              <c:idx val="4"/>
              <c:layout>
                <c:manualLayout>
                  <c:x val="-3.5981519301653088E-2"/>
                  <c:y val="-5.7260077509392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2-467E-90CF-673245CBF2D9}"/>
                </c:ext>
              </c:extLst>
            </c:dLbl>
            <c:dLbl>
              <c:idx val="5"/>
              <c:layout>
                <c:manualLayout>
                  <c:x val="-3.9486786786786784E-2"/>
                  <c:y val="-8.2368082368082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2-467E-90CF-673245CBF2D9}"/>
                </c:ext>
              </c:extLst>
            </c:dLbl>
            <c:dLbl>
              <c:idx val="6"/>
              <c:layout>
                <c:manualLayout>
                  <c:x val="-2.979067531593068E-2"/>
                  <c:y val="-6.6924066924066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D2-467E-90CF-673245CBF2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'在宅(医科)'!$B$6:$B$12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'在宅(医科)'!$F$6:$F$12</c:f>
              <c:numCache>
                <c:formatCode>0.0%</c:formatCode>
                <c:ptCount val="7"/>
                <c:pt idx="0">
                  <c:v>0.12919896640826872</c:v>
                </c:pt>
                <c:pt idx="1">
                  <c:v>0.13817698259187622</c:v>
                </c:pt>
                <c:pt idx="2">
                  <c:v>3.5771755664078135E-2</c:v>
                </c:pt>
                <c:pt idx="3">
                  <c:v>8.3672042798595178E-2</c:v>
                </c:pt>
                <c:pt idx="4">
                  <c:v>0.17027131854533364</c:v>
                </c:pt>
                <c:pt idx="5">
                  <c:v>0.27731795590414648</c:v>
                </c:pt>
                <c:pt idx="6">
                  <c:v>0.34953847896256868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94560"/>
        <c:axId val="353559104"/>
      </c:lineChart>
      <c:catAx>
        <c:axId val="44819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3558528"/>
        <c:crosses val="autoZero"/>
        <c:auto val="1"/>
        <c:lblAlgn val="ctr"/>
        <c:lblOffset val="100"/>
        <c:noMultiLvlLbl val="0"/>
      </c:catAx>
      <c:valAx>
        <c:axId val="353558528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在宅</a:t>
                </a:r>
                <a:r>
                  <a:rPr lang="ja-JP" altLang="en-US"/>
                  <a:t>医療</a:t>
                </a:r>
                <a:r>
                  <a:rPr lang="ja-JP"/>
                  <a:t>患者数</a:t>
                </a:r>
                <a:r>
                  <a:rPr lang="en-US" altLang="ja-JP"/>
                  <a:t/>
                </a:r>
                <a:br>
                  <a:rPr lang="en-US" altLang="ja-JP"/>
                </a:br>
                <a:r>
                  <a:rPr lang="en-US"/>
                  <a:t>(</a:t>
                </a:r>
                <a:r>
                  <a:rPr lang="ja-JP"/>
                  <a:t>医科</a:t>
                </a:r>
                <a:r>
                  <a:rPr lang="en-US"/>
                  <a:t>)(</a:t>
                </a:r>
                <a:r>
                  <a:rPr lang="ja-JP"/>
                  <a:t>人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7.1323689569156943E-3"/>
              <c:y val="2.7075641346448992E-2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crossAx val="448193536"/>
        <c:crosses val="autoZero"/>
        <c:crossBetween val="between"/>
      </c:valAx>
      <c:valAx>
        <c:axId val="35355910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在宅</a:t>
                </a:r>
                <a:r>
                  <a:rPr lang="ja-JP" altLang="en-US"/>
                  <a:t>医療</a:t>
                </a:r>
                <a:r>
                  <a:rPr lang="ja-JP"/>
                  <a:t>患者割合</a:t>
                </a:r>
                <a:r>
                  <a:rPr lang="en-US" altLang="ja-JP"/>
                  <a:t/>
                </a:r>
                <a:br>
                  <a:rPr lang="en-US" altLang="ja-JP"/>
                </a:br>
                <a:r>
                  <a:rPr lang="en-US"/>
                  <a:t>(</a:t>
                </a:r>
                <a:r>
                  <a:rPr lang="ja-JP"/>
                  <a:t>医科</a:t>
                </a:r>
                <a:r>
                  <a:rPr lang="en-US"/>
                  <a:t>)(%)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286588759042854"/>
              <c:y val="4.2584937299504223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crossAx val="448194560"/>
        <c:crosses val="max"/>
        <c:crossBetween val="between"/>
      </c:valAx>
      <c:catAx>
        <c:axId val="44819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3559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5747208782733055"/>
          <c:y val="3.2407407407407406E-2"/>
          <c:w val="0.63551795030360436"/>
          <c:h val="9.3981481481481485E-2"/>
        </c:manualLayout>
      </c:layout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'市区町村別_在宅(歯科)'!$CA$5</c:f>
              <c:strCache>
                <c:ptCount val="1"/>
                <c:pt idx="0">
                  <c:v>訪問診療患者割合(歯科)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'市区町村別_在宅(歯科)'!$CA$7:$CA$80</c:f>
              <c:strCache>
                <c:ptCount val="74"/>
                <c:pt idx="0">
                  <c:v>田尻町</c:v>
                </c:pt>
                <c:pt idx="1">
                  <c:v>太子町</c:v>
                </c:pt>
                <c:pt idx="2">
                  <c:v>北区</c:v>
                </c:pt>
                <c:pt idx="3">
                  <c:v>河南町</c:v>
                </c:pt>
                <c:pt idx="4">
                  <c:v>東淀川区</c:v>
                </c:pt>
                <c:pt idx="5">
                  <c:v>忠岡町</c:v>
                </c:pt>
                <c:pt idx="6">
                  <c:v>吹田市</c:v>
                </c:pt>
                <c:pt idx="7">
                  <c:v>東住吉区</c:v>
                </c:pt>
                <c:pt idx="8">
                  <c:v>羽曳野市</c:v>
                </c:pt>
                <c:pt idx="9">
                  <c:v>西淀川区</c:v>
                </c:pt>
                <c:pt idx="10">
                  <c:v>堺市美原区</c:v>
                </c:pt>
                <c:pt idx="11">
                  <c:v>池田市</c:v>
                </c:pt>
                <c:pt idx="12">
                  <c:v>旭区</c:v>
                </c:pt>
                <c:pt idx="13">
                  <c:v>平野区</c:v>
                </c:pt>
                <c:pt idx="14">
                  <c:v>生野区</c:v>
                </c:pt>
                <c:pt idx="15">
                  <c:v>住吉区</c:v>
                </c:pt>
                <c:pt idx="16">
                  <c:v>阿倍野区</c:v>
                </c:pt>
                <c:pt idx="17">
                  <c:v>大阪市</c:v>
                </c:pt>
                <c:pt idx="18">
                  <c:v>堺市西区</c:v>
                </c:pt>
                <c:pt idx="19">
                  <c:v>泉大津市</c:v>
                </c:pt>
                <c:pt idx="20">
                  <c:v>淀川区</c:v>
                </c:pt>
                <c:pt idx="21">
                  <c:v>中央区</c:v>
                </c:pt>
                <c:pt idx="22">
                  <c:v>住之江区</c:v>
                </c:pt>
                <c:pt idx="23">
                  <c:v>高石市</c:v>
                </c:pt>
                <c:pt idx="24">
                  <c:v>天王寺区</c:v>
                </c:pt>
                <c:pt idx="25">
                  <c:v>箕面市</c:v>
                </c:pt>
                <c:pt idx="26">
                  <c:v>豊能町</c:v>
                </c:pt>
                <c:pt idx="27">
                  <c:v>鶴見区</c:v>
                </c:pt>
                <c:pt idx="28">
                  <c:v>藤井寺市</c:v>
                </c:pt>
                <c:pt idx="29">
                  <c:v>八尾市</c:v>
                </c:pt>
                <c:pt idx="30">
                  <c:v>豊中市</c:v>
                </c:pt>
                <c:pt idx="31">
                  <c:v>都島区</c:v>
                </c:pt>
                <c:pt idx="32">
                  <c:v>河内長野市</c:v>
                </c:pt>
                <c:pt idx="33">
                  <c:v>熊取町</c:v>
                </c:pt>
                <c:pt idx="34">
                  <c:v>島本町</c:v>
                </c:pt>
                <c:pt idx="35">
                  <c:v>堺市東区</c:v>
                </c:pt>
                <c:pt idx="36">
                  <c:v>摂津市</c:v>
                </c:pt>
                <c:pt idx="37">
                  <c:v>和泉市</c:v>
                </c:pt>
                <c:pt idx="38">
                  <c:v>浪速区</c:v>
                </c:pt>
                <c:pt idx="39">
                  <c:v>堺市堺区</c:v>
                </c:pt>
                <c:pt idx="40">
                  <c:v>大阪狭山市</c:v>
                </c:pt>
                <c:pt idx="41">
                  <c:v>茨木市</c:v>
                </c:pt>
                <c:pt idx="42">
                  <c:v>大正区</c:v>
                </c:pt>
                <c:pt idx="43">
                  <c:v>東大阪市</c:v>
                </c:pt>
                <c:pt idx="44">
                  <c:v>西成区</c:v>
                </c:pt>
                <c:pt idx="45">
                  <c:v>此花区</c:v>
                </c:pt>
                <c:pt idx="46">
                  <c:v>堺市</c:v>
                </c:pt>
                <c:pt idx="47">
                  <c:v>福島区</c:v>
                </c:pt>
                <c:pt idx="48">
                  <c:v>富田林市</c:v>
                </c:pt>
                <c:pt idx="49">
                  <c:v>東成区</c:v>
                </c:pt>
                <c:pt idx="50">
                  <c:v>堺市北区</c:v>
                </c:pt>
                <c:pt idx="51">
                  <c:v>城東区</c:v>
                </c:pt>
                <c:pt idx="52">
                  <c:v>守口市</c:v>
                </c:pt>
                <c:pt idx="53">
                  <c:v>泉佐野市</c:v>
                </c:pt>
                <c:pt idx="54">
                  <c:v>四條畷市</c:v>
                </c:pt>
                <c:pt idx="55">
                  <c:v>阪南市</c:v>
                </c:pt>
                <c:pt idx="56">
                  <c:v>能勢町</c:v>
                </c:pt>
                <c:pt idx="57">
                  <c:v>枚方市</c:v>
                </c:pt>
                <c:pt idx="58">
                  <c:v>千早赤阪村</c:v>
                </c:pt>
                <c:pt idx="59">
                  <c:v>高槻市</c:v>
                </c:pt>
                <c:pt idx="60">
                  <c:v>大東市</c:v>
                </c:pt>
                <c:pt idx="61">
                  <c:v>堺市中区</c:v>
                </c:pt>
                <c:pt idx="62">
                  <c:v>寝屋川市</c:v>
                </c:pt>
                <c:pt idx="63">
                  <c:v>交野市</c:v>
                </c:pt>
                <c:pt idx="64">
                  <c:v>西区</c:v>
                </c:pt>
                <c:pt idx="65">
                  <c:v>港区</c:v>
                </c:pt>
                <c:pt idx="66">
                  <c:v>松原市</c:v>
                </c:pt>
                <c:pt idx="67">
                  <c:v>柏原市</c:v>
                </c:pt>
                <c:pt idx="68">
                  <c:v>門真市</c:v>
                </c:pt>
                <c:pt idx="69">
                  <c:v>岬町</c:v>
                </c:pt>
                <c:pt idx="70">
                  <c:v>堺市南区</c:v>
                </c:pt>
                <c:pt idx="71">
                  <c:v>泉南市</c:v>
                </c:pt>
                <c:pt idx="72">
                  <c:v>岸和田市</c:v>
                </c:pt>
                <c:pt idx="73">
                  <c:v>貝塚市</c:v>
                </c:pt>
              </c:strCache>
            </c:strRef>
          </c:cat>
          <c:val>
            <c:numRef>
              <c:f>'市区町村別_在宅(歯科)'!$CB$7:$CB$80</c:f>
              <c:numCache>
                <c:formatCode>0.0%</c:formatCode>
                <c:ptCount val="74"/>
                <c:pt idx="0">
                  <c:v>9.1463414634146339E-2</c:v>
                </c:pt>
                <c:pt idx="1">
                  <c:v>8.8549618320610687E-2</c:v>
                </c:pt>
                <c:pt idx="2">
                  <c:v>8.6232507231647257E-2</c:v>
                </c:pt>
                <c:pt idx="3">
                  <c:v>8.4703359542530374E-2</c:v>
                </c:pt>
                <c:pt idx="4">
                  <c:v>8.436465841606601E-2</c:v>
                </c:pt>
                <c:pt idx="5">
                  <c:v>8.38475499092559E-2</c:v>
                </c:pt>
                <c:pt idx="6">
                  <c:v>8.2980218469859257E-2</c:v>
                </c:pt>
                <c:pt idx="7">
                  <c:v>8.2070949185043152E-2</c:v>
                </c:pt>
                <c:pt idx="8">
                  <c:v>8.132631343116388E-2</c:v>
                </c:pt>
                <c:pt idx="9">
                  <c:v>7.9949538752661045E-2</c:v>
                </c:pt>
                <c:pt idx="10">
                  <c:v>7.94423916694659E-2</c:v>
                </c:pt>
                <c:pt idx="11">
                  <c:v>7.8499167627096939E-2</c:v>
                </c:pt>
                <c:pt idx="12">
                  <c:v>7.717634663505861E-2</c:v>
                </c:pt>
                <c:pt idx="13">
                  <c:v>7.6543128024928728E-2</c:v>
                </c:pt>
                <c:pt idx="14">
                  <c:v>7.6297501108975305E-2</c:v>
                </c:pt>
                <c:pt idx="15">
                  <c:v>7.6242134953352136E-2</c:v>
                </c:pt>
                <c:pt idx="16">
                  <c:v>7.6203373138003197E-2</c:v>
                </c:pt>
                <c:pt idx="17">
                  <c:v>7.5963448549860951E-2</c:v>
                </c:pt>
                <c:pt idx="18">
                  <c:v>7.5410003576355189E-2</c:v>
                </c:pt>
                <c:pt idx="19">
                  <c:v>7.4987568373943311E-2</c:v>
                </c:pt>
                <c:pt idx="20">
                  <c:v>7.4808873880211998E-2</c:v>
                </c:pt>
                <c:pt idx="21">
                  <c:v>7.4483692585486969E-2</c:v>
                </c:pt>
                <c:pt idx="22">
                  <c:v>7.4426320154824435E-2</c:v>
                </c:pt>
                <c:pt idx="23">
                  <c:v>7.4185347816038832E-2</c:v>
                </c:pt>
                <c:pt idx="24">
                  <c:v>7.3982007575757569E-2</c:v>
                </c:pt>
                <c:pt idx="25">
                  <c:v>7.3897754936434953E-2</c:v>
                </c:pt>
                <c:pt idx="26">
                  <c:v>7.3339483394833954E-2</c:v>
                </c:pt>
                <c:pt idx="27">
                  <c:v>7.3296579021769864E-2</c:v>
                </c:pt>
                <c:pt idx="28">
                  <c:v>7.3254175890521231E-2</c:v>
                </c:pt>
                <c:pt idx="29">
                  <c:v>7.3159829144730307E-2</c:v>
                </c:pt>
                <c:pt idx="30">
                  <c:v>7.2750898928406138E-2</c:v>
                </c:pt>
                <c:pt idx="31">
                  <c:v>7.2381385478247684E-2</c:v>
                </c:pt>
                <c:pt idx="32">
                  <c:v>7.1741309278894341E-2</c:v>
                </c:pt>
                <c:pt idx="33">
                  <c:v>7.1464604002017817E-2</c:v>
                </c:pt>
                <c:pt idx="34">
                  <c:v>7.1180956782990523E-2</c:v>
                </c:pt>
                <c:pt idx="35">
                  <c:v>7.0835064395513084E-2</c:v>
                </c:pt>
                <c:pt idx="36">
                  <c:v>7.0117897349525754E-2</c:v>
                </c:pt>
                <c:pt idx="37">
                  <c:v>7.0063127945229842E-2</c:v>
                </c:pt>
                <c:pt idx="38">
                  <c:v>6.9474835886214448E-2</c:v>
                </c:pt>
                <c:pt idx="39">
                  <c:v>6.9467108023684082E-2</c:v>
                </c:pt>
                <c:pt idx="40">
                  <c:v>6.885207378686406E-2</c:v>
                </c:pt>
                <c:pt idx="41">
                  <c:v>6.8703814659476739E-2</c:v>
                </c:pt>
                <c:pt idx="42">
                  <c:v>6.8516582723557914E-2</c:v>
                </c:pt>
                <c:pt idx="43">
                  <c:v>6.8346483176142489E-2</c:v>
                </c:pt>
                <c:pt idx="44">
                  <c:v>6.8344100646038769E-2</c:v>
                </c:pt>
                <c:pt idx="45">
                  <c:v>6.7693261678379496E-2</c:v>
                </c:pt>
                <c:pt idx="46">
                  <c:v>6.7520057694041291E-2</c:v>
                </c:pt>
                <c:pt idx="47">
                  <c:v>6.7381870781099321E-2</c:v>
                </c:pt>
                <c:pt idx="48">
                  <c:v>6.6515964961853635E-2</c:v>
                </c:pt>
                <c:pt idx="49">
                  <c:v>6.592931824073274E-2</c:v>
                </c:pt>
                <c:pt idx="50">
                  <c:v>6.576099470412157E-2</c:v>
                </c:pt>
                <c:pt idx="51">
                  <c:v>6.5575143419454793E-2</c:v>
                </c:pt>
                <c:pt idx="52">
                  <c:v>6.5505072783414206E-2</c:v>
                </c:pt>
                <c:pt idx="53">
                  <c:v>6.4465854349674126E-2</c:v>
                </c:pt>
                <c:pt idx="54">
                  <c:v>6.34020618556701E-2</c:v>
                </c:pt>
                <c:pt idx="55">
                  <c:v>6.3253012048192767E-2</c:v>
                </c:pt>
                <c:pt idx="56">
                  <c:v>6.3080684596577022E-2</c:v>
                </c:pt>
                <c:pt idx="57">
                  <c:v>6.1737056264908094E-2</c:v>
                </c:pt>
                <c:pt idx="58">
                  <c:v>6.1698717948717952E-2</c:v>
                </c:pt>
                <c:pt idx="59">
                  <c:v>6.1263044260525368E-2</c:v>
                </c:pt>
                <c:pt idx="60">
                  <c:v>6.1129529459663816E-2</c:v>
                </c:pt>
                <c:pt idx="61">
                  <c:v>6.1125135232600075E-2</c:v>
                </c:pt>
                <c:pt idx="62">
                  <c:v>6.0911840357274087E-2</c:v>
                </c:pt>
                <c:pt idx="63">
                  <c:v>5.9357179885951267E-2</c:v>
                </c:pt>
                <c:pt idx="64">
                  <c:v>5.9259259259259262E-2</c:v>
                </c:pt>
                <c:pt idx="65">
                  <c:v>5.915187869699242E-2</c:v>
                </c:pt>
                <c:pt idx="66">
                  <c:v>5.9129807196618207E-2</c:v>
                </c:pt>
                <c:pt idx="67">
                  <c:v>5.7899716177861875E-2</c:v>
                </c:pt>
                <c:pt idx="68">
                  <c:v>5.7808455565142365E-2</c:v>
                </c:pt>
                <c:pt idx="69">
                  <c:v>5.6222547584187411E-2</c:v>
                </c:pt>
                <c:pt idx="70">
                  <c:v>5.4192603441962653E-2</c:v>
                </c:pt>
                <c:pt idx="71">
                  <c:v>5.4039241477584127E-2</c:v>
                </c:pt>
                <c:pt idx="72">
                  <c:v>5.3785214394827523E-2</c:v>
                </c:pt>
                <c:pt idx="73">
                  <c:v>5.1356824625354396E-2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B-4FE2-ACDD-85B38B2D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610304"/>
        <c:axId val="45612108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338164251207729E-3"/>
                  <c:y val="-0.8900079365079365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B-4FE2-ACDD-85B38B2D9C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'市区町村別_在宅(歯科)'!$CE$7:$CE$80</c:f>
              <c:numCache>
                <c:formatCode>0.0%</c:formatCode>
                <c:ptCount val="74"/>
                <c:pt idx="0">
                  <c:v>7.1230484967230168E-2</c:v>
                </c:pt>
                <c:pt idx="1">
                  <c:v>7.1230484967230168E-2</c:v>
                </c:pt>
                <c:pt idx="2">
                  <c:v>7.1230484967230168E-2</c:v>
                </c:pt>
                <c:pt idx="3">
                  <c:v>7.1230484967230168E-2</c:v>
                </c:pt>
                <c:pt idx="4">
                  <c:v>7.1230484967230168E-2</c:v>
                </c:pt>
                <c:pt idx="5">
                  <c:v>7.1230484967230168E-2</c:v>
                </c:pt>
                <c:pt idx="6">
                  <c:v>7.1230484967230168E-2</c:v>
                </c:pt>
                <c:pt idx="7">
                  <c:v>7.1230484967230168E-2</c:v>
                </c:pt>
                <c:pt idx="8">
                  <c:v>7.1230484967230168E-2</c:v>
                </c:pt>
                <c:pt idx="9">
                  <c:v>7.1230484967230168E-2</c:v>
                </c:pt>
                <c:pt idx="10">
                  <c:v>7.1230484967230168E-2</c:v>
                </c:pt>
                <c:pt idx="11">
                  <c:v>7.1230484967230168E-2</c:v>
                </c:pt>
                <c:pt idx="12">
                  <c:v>7.1230484967230168E-2</c:v>
                </c:pt>
                <c:pt idx="13">
                  <c:v>7.1230484967230168E-2</c:v>
                </c:pt>
                <c:pt idx="14">
                  <c:v>7.1230484967230168E-2</c:v>
                </c:pt>
                <c:pt idx="15">
                  <c:v>7.1230484967230168E-2</c:v>
                </c:pt>
                <c:pt idx="16">
                  <c:v>7.1230484967230168E-2</c:v>
                </c:pt>
                <c:pt idx="17">
                  <c:v>7.1230484967230168E-2</c:v>
                </c:pt>
                <c:pt idx="18">
                  <c:v>7.1230484967230168E-2</c:v>
                </c:pt>
                <c:pt idx="19">
                  <c:v>7.1230484967230168E-2</c:v>
                </c:pt>
                <c:pt idx="20">
                  <c:v>7.1230484967230168E-2</c:v>
                </c:pt>
                <c:pt idx="21">
                  <c:v>7.1230484967230168E-2</c:v>
                </c:pt>
                <c:pt idx="22">
                  <c:v>7.1230484967230168E-2</c:v>
                </c:pt>
                <c:pt idx="23">
                  <c:v>7.1230484967230168E-2</c:v>
                </c:pt>
                <c:pt idx="24">
                  <c:v>7.1230484967230168E-2</c:v>
                </c:pt>
                <c:pt idx="25">
                  <c:v>7.1230484967230168E-2</c:v>
                </c:pt>
                <c:pt idx="26">
                  <c:v>7.1230484967230168E-2</c:v>
                </c:pt>
                <c:pt idx="27">
                  <c:v>7.1230484967230168E-2</c:v>
                </c:pt>
                <c:pt idx="28">
                  <c:v>7.1230484967230168E-2</c:v>
                </c:pt>
                <c:pt idx="29">
                  <c:v>7.1230484967230168E-2</c:v>
                </c:pt>
                <c:pt idx="30">
                  <c:v>7.1230484967230168E-2</c:v>
                </c:pt>
                <c:pt idx="31">
                  <c:v>7.1230484967230168E-2</c:v>
                </c:pt>
                <c:pt idx="32">
                  <c:v>7.1230484967230168E-2</c:v>
                </c:pt>
                <c:pt idx="33">
                  <c:v>7.1230484967230168E-2</c:v>
                </c:pt>
                <c:pt idx="34">
                  <c:v>7.1230484967230168E-2</c:v>
                </c:pt>
                <c:pt idx="35">
                  <c:v>7.1230484967230168E-2</c:v>
                </c:pt>
                <c:pt idx="36">
                  <c:v>7.1230484967230168E-2</c:v>
                </c:pt>
                <c:pt idx="37">
                  <c:v>7.1230484967230168E-2</c:v>
                </c:pt>
                <c:pt idx="38">
                  <c:v>7.1230484967230168E-2</c:v>
                </c:pt>
                <c:pt idx="39">
                  <c:v>7.1230484967230168E-2</c:v>
                </c:pt>
                <c:pt idx="40">
                  <c:v>7.1230484967230168E-2</c:v>
                </c:pt>
                <c:pt idx="41">
                  <c:v>7.1230484967230168E-2</c:v>
                </c:pt>
                <c:pt idx="42">
                  <c:v>7.1230484967230168E-2</c:v>
                </c:pt>
                <c:pt idx="43">
                  <c:v>7.1230484967230168E-2</c:v>
                </c:pt>
                <c:pt idx="44">
                  <c:v>7.1230484967230168E-2</c:v>
                </c:pt>
                <c:pt idx="45">
                  <c:v>7.1230484967230168E-2</c:v>
                </c:pt>
                <c:pt idx="46">
                  <c:v>7.1230484967230168E-2</c:v>
                </c:pt>
                <c:pt idx="47">
                  <c:v>7.1230484967230168E-2</c:v>
                </c:pt>
                <c:pt idx="48">
                  <c:v>7.1230484967230168E-2</c:v>
                </c:pt>
                <c:pt idx="49">
                  <c:v>7.1230484967230168E-2</c:v>
                </c:pt>
                <c:pt idx="50">
                  <c:v>7.1230484967230168E-2</c:v>
                </c:pt>
                <c:pt idx="51">
                  <c:v>7.1230484967230168E-2</c:v>
                </c:pt>
                <c:pt idx="52">
                  <c:v>7.1230484967230168E-2</c:v>
                </c:pt>
                <c:pt idx="53">
                  <c:v>7.1230484967230168E-2</c:v>
                </c:pt>
                <c:pt idx="54">
                  <c:v>7.1230484967230168E-2</c:v>
                </c:pt>
                <c:pt idx="55">
                  <c:v>7.1230484967230168E-2</c:v>
                </c:pt>
                <c:pt idx="56">
                  <c:v>7.1230484967230168E-2</c:v>
                </c:pt>
                <c:pt idx="57">
                  <c:v>7.1230484967230168E-2</c:v>
                </c:pt>
                <c:pt idx="58">
                  <c:v>7.1230484967230168E-2</c:v>
                </c:pt>
                <c:pt idx="59">
                  <c:v>7.1230484967230168E-2</c:v>
                </c:pt>
                <c:pt idx="60">
                  <c:v>7.1230484967230168E-2</c:v>
                </c:pt>
                <c:pt idx="61">
                  <c:v>7.1230484967230168E-2</c:v>
                </c:pt>
                <c:pt idx="62">
                  <c:v>7.1230484967230168E-2</c:v>
                </c:pt>
                <c:pt idx="63">
                  <c:v>7.1230484967230168E-2</c:v>
                </c:pt>
                <c:pt idx="64">
                  <c:v>7.1230484967230168E-2</c:v>
                </c:pt>
                <c:pt idx="65">
                  <c:v>7.1230484967230168E-2</c:v>
                </c:pt>
                <c:pt idx="66">
                  <c:v>7.1230484967230168E-2</c:v>
                </c:pt>
                <c:pt idx="67">
                  <c:v>7.1230484967230168E-2</c:v>
                </c:pt>
                <c:pt idx="68">
                  <c:v>7.1230484967230168E-2</c:v>
                </c:pt>
                <c:pt idx="69">
                  <c:v>7.1230484967230168E-2</c:v>
                </c:pt>
                <c:pt idx="70">
                  <c:v>7.1230484967230168E-2</c:v>
                </c:pt>
                <c:pt idx="71">
                  <c:v>7.1230484967230168E-2</c:v>
                </c:pt>
                <c:pt idx="72">
                  <c:v>7.1230484967230168E-2</c:v>
                </c:pt>
                <c:pt idx="73">
                  <c:v>7.1230484967230168E-2</c:v>
                </c:pt>
              </c:numCache>
            </c:numRef>
          </c:xVal>
          <c:yVal>
            <c:numRef>
              <c:f>'市区町村別_在宅(歯科)'!$CF$7:$CF$80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BB-4FE2-ACDD-85B38B2D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302592"/>
        <c:axId val="456121664"/>
      </c:scatterChart>
      <c:catAx>
        <c:axId val="4566103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6121088"/>
        <c:crosses val="autoZero"/>
        <c:auto val="1"/>
        <c:lblAlgn val="ctr"/>
        <c:lblOffset val="100"/>
        <c:noMultiLvlLbl val="0"/>
      </c:catAx>
      <c:valAx>
        <c:axId val="45612108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610304"/>
        <c:crosses val="autoZero"/>
        <c:crossBetween val="between"/>
      </c:valAx>
      <c:valAx>
        <c:axId val="45612166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6302592"/>
        <c:crosses val="max"/>
        <c:crossBetween val="midCat"/>
      </c:valAx>
      <c:valAx>
        <c:axId val="45630259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612166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12849348559693E-2"/>
          <c:y val="0.10536690266657846"/>
          <c:w val="0.81469570894623144"/>
          <c:h val="0.59054764789016756"/>
        </c:manualLayout>
      </c:layout>
      <c:barChart>
        <c:barDir val="col"/>
        <c:grouping val="clustered"/>
        <c:varyColors val="0"/>
        <c:ser>
          <c:idx val="0"/>
          <c:order val="0"/>
          <c:tx>
            <c:v>在宅医療患者数(医科)</c:v>
          </c:tx>
          <c:spPr>
            <a:solidFill>
              <a:srgbClr val="FFC000"/>
            </a:solidFill>
          </c:spPr>
          <c:invertIfNegative val="0"/>
          <c:cat>
            <c:strRef>
              <c:f>在宅患者の疾病傾向!$D$4:$D$8</c:f>
              <c:strCache>
                <c:ptCount val="5"/>
                <c:pt idx="0">
                  <c:v>パーキンソン病</c:v>
                </c:pt>
                <c:pt idx="1">
                  <c:v>アルツハイマー病</c:v>
                </c:pt>
                <c:pt idx="2">
                  <c:v>腎不全</c:v>
                </c:pt>
                <c:pt idx="3">
                  <c:v>白血病</c:v>
                </c:pt>
                <c:pt idx="4">
                  <c:v>慢性閉塞性肺疾患</c:v>
                </c:pt>
              </c:strCache>
            </c:strRef>
          </c:cat>
          <c:val>
            <c:numRef>
              <c:f>在宅患者の疾病傾向!$G$4:$G$8</c:f>
              <c:numCache>
                <c:formatCode>#,##0_ </c:formatCode>
                <c:ptCount val="5"/>
                <c:pt idx="0">
                  <c:v>6664</c:v>
                </c:pt>
                <c:pt idx="1">
                  <c:v>29006</c:v>
                </c:pt>
                <c:pt idx="2">
                  <c:v>11850</c:v>
                </c:pt>
                <c:pt idx="3">
                  <c:v>195</c:v>
                </c:pt>
                <c:pt idx="4">
                  <c:v>16271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368512"/>
        <c:axId val="456304896"/>
      </c:barChart>
      <c:lineChart>
        <c:grouping val="standard"/>
        <c:varyColors val="0"/>
        <c:ser>
          <c:idx val="1"/>
          <c:order val="1"/>
          <c:tx>
            <c:v>患者一人当たりの在宅医療費(医科)</c:v>
          </c:tx>
          <c:spPr>
            <a:ln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9797312998039E-2"/>
                  <c:y val="-3.8232206268334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2-467E-90CF-673245CBF2D9}"/>
                </c:ext>
              </c:extLst>
            </c:dLbl>
            <c:dLbl>
              <c:idx val="1"/>
              <c:layout>
                <c:manualLayout>
                  <c:x val="-2.8459457127564512E-2"/>
                  <c:y val="-5.587132490791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2-467E-90CF-673245CBF2D9}"/>
                </c:ext>
              </c:extLst>
            </c:dLbl>
            <c:dLbl>
              <c:idx val="2"/>
              <c:layout>
                <c:manualLayout>
                  <c:x val="-3.7117807711891923E-2"/>
                  <c:y val="-4.1411588257350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2-467E-90CF-673245CBF2D9}"/>
                </c:ext>
              </c:extLst>
            </c:dLbl>
            <c:dLbl>
              <c:idx val="3"/>
              <c:layout>
                <c:manualLayout>
                  <c:x val="-5.1245345345345347E-2"/>
                  <c:y val="-5.1480862189523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2-467E-90CF-673245CBF2D9}"/>
                </c:ext>
              </c:extLst>
            </c:dLbl>
            <c:dLbl>
              <c:idx val="4"/>
              <c:layout>
                <c:manualLayout>
                  <c:x val="-4.5145211313243533E-2"/>
                  <c:y val="-4.1411588257350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2-467E-90CF-673245CBF2D9}"/>
                </c:ext>
              </c:extLst>
            </c:dLbl>
            <c:dLbl>
              <c:idx val="5"/>
              <c:layout>
                <c:manualLayout>
                  <c:x val="-3.9486786786786784E-2"/>
                  <c:y val="-8.2368082368082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2-467E-90CF-673245CBF2D9}"/>
                </c:ext>
              </c:extLst>
            </c:dLbl>
            <c:dLbl>
              <c:idx val="6"/>
              <c:layout>
                <c:manualLayout>
                  <c:x val="-2.979067531593068E-2"/>
                  <c:y val="-6.6924066924066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D2-467E-90CF-673245CBF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'在宅(医科)'!$B$6:$B$12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在宅患者の疾病傾向!$I$4:$I$8</c:f>
              <c:numCache>
                <c:formatCode>#,##0_ </c:formatCode>
                <c:ptCount val="5"/>
                <c:pt idx="0">
                  <c:v>161804.60324129651</c:v>
                </c:pt>
                <c:pt idx="1">
                  <c:v>139905.29483555126</c:v>
                </c:pt>
                <c:pt idx="2">
                  <c:v>125224.56075949367</c:v>
                </c:pt>
                <c:pt idx="3">
                  <c:v>106103.97435897436</c:v>
                </c:pt>
                <c:pt idx="4">
                  <c:v>105047.88064654908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369536"/>
        <c:axId val="456305472"/>
      </c:lineChart>
      <c:catAx>
        <c:axId val="45836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/>
            </a:pPr>
            <a:endParaRPr lang="ja-JP"/>
          </a:p>
        </c:txPr>
        <c:crossAx val="456304896"/>
        <c:crosses val="autoZero"/>
        <c:auto val="1"/>
        <c:lblAlgn val="ctr"/>
        <c:lblOffset val="100"/>
        <c:noMultiLvlLbl val="0"/>
      </c:catAx>
      <c:valAx>
        <c:axId val="456304896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在宅医療患者数</a:t>
                </a:r>
                <a:r>
                  <a:rPr lang="en-US" altLang="ja-JP" sz="1000"/>
                  <a:t/>
                </a:r>
                <a:br>
                  <a:rPr lang="en-US" altLang="ja-JP" sz="1000"/>
                </a:br>
                <a:r>
                  <a:rPr lang="en-US" altLang="ja-JP" sz="1000"/>
                  <a:t>(</a:t>
                </a:r>
                <a:r>
                  <a:rPr lang="ja-JP" altLang="en-US" sz="1000"/>
                  <a:t>人</a:t>
                </a:r>
                <a:r>
                  <a:rPr lang="en-US" altLang="ja-JP" sz="1000"/>
                  <a:t>)</a:t>
                </a:r>
                <a:endParaRPr lang="ja-JP" altLang="en-US" sz="1000"/>
              </a:p>
            </c:rich>
          </c:tx>
          <c:layout>
            <c:manualLayout>
              <c:xMode val="edge"/>
              <c:yMode val="edge"/>
              <c:x val="1.0220185468067706E-2"/>
              <c:y val="1.0268863450892167E-2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458368512"/>
        <c:crosses val="autoZero"/>
        <c:crossBetween val="between"/>
      </c:valAx>
      <c:valAx>
        <c:axId val="45630547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ja-JP" sz="1000" b="1" i="0" u="none" strike="noStrike" baseline="0">
                    <a:effectLst/>
                  </a:rPr>
                  <a:t>患者一人当たりの</a:t>
                </a:r>
                <a:r>
                  <a:rPr lang="en-US" altLang="ja-JP" sz="1000" b="1" i="0" u="none" strike="noStrike" baseline="0">
                    <a:effectLst/>
                  </a:rPr>
                  <a:t/>
                </a:r>
                <a:br>
                  <a:rPr lang="en-US" altLang="ja-JP" sz="1000" b="1" i="0" u="none" strike="noStrike" baseline="0">
                    <a:effectLst/>
                  </a:rPr>
                </a:br>
                <a:r>
                  <a:rPr lang="ja-JP" altLang="ja-JP" sz="1000" b="1" i="0" u="none" strike="noStrike" baseline="0">
                    <a:effectLst/>
                  </a:rPr>
                  <a:t>在宅医療費</a:t>
                </a:r>
                <a:r>
                  <a:rPr lang="en-US" sz="1000"/>
                  <a:t>(</a:t>
                </a:r>
                <a:r>
                  <a:rPr lang="ja-JP" altLang="en-US" sz="1000"/>
                  <a:t>円</a:t>
                </a:r>
                <a:r>
                  <a:rPr lang="en-US" sz="1000"/>
                  <a:t>)</a:t>
                </a:r>
                <a:endParaRPr lang="ja-JP" sz="1000"/>
              </a:p>
            </c:rich>
          </c:tx>
          <c:layout>
            <c:manualLayout>
              <c:xMode val="edge"/>
              <c:yMode val="edge"/>
              <c:x val="0.86467756021540221"/>
              <c:y val="8.9715256181212635E-3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458369536"/>
        <c:crosses val="max"/>
        <c:crossBetween val="between"/>
      </c:valAx>
      <c:catAx>
        <c:axId val="45836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6305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4048863583761514"/>
          <c:y val="2.4315269414852556E-2"/>
          <c:w val="0.68082753938496199"/>
          <c:h val="7.4373717991133459E-2"/>
        </c:manualLayout>
      </c:layout>
      <c:overlay val="0"/>
      <c:spPr>
        <a:ln>
          <a:solidFill>
            <a:srgbClr val="7F7F7F"/>
          </a:solidFill>
        </a:ln>
      </c:spPr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9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12849348559693E-2"/>
          <c:y val="0.10536690266657846"/>
          <c:w val="0.81469570894623144"/>
          <c:h val="0.68578574736981401"/>
        </c:manualLayout>
      </c:layout>
      <c:barChart>
        <c:barDir val="col"/>
        <c:grouping val="clustered"/>
        <c:varyColors val="0"/>
        <c:ser>
          <c:idx val="0"/>
          <c:order val="0"/>
          <c:tx>
            <c:v>患者数</c:v>
          </c:tx>
          <c:spPr>
            <a:solidFill>
              <a:srgbClr val="FFC000"/>
            </a:solidFill>
          </c:spPr>
          <c:invertIfNegative val="0"/>
          <c:cat>
            <c:strRef>
              <c:f>介護の要因疾病!$B$7:$B$11</c:f>
              <c:strCache>
                <c:ptCount val="5"/>
                <c:pt idx="0">
                  <c:v>認知症</c:v>
                </c:pt>
                <c:pt idx="1">
                  <c:v>脳血管疾患</c:v>
                </c:pt>
                <c:pt idx="2">
                  <c:v>関節疾患</c:v>
                </c:pt>
                <c:pt idx="3">
                  <c:v>骨折</c:v>
                </c:pt>
                <c:pt idx="4">
                  <c:v>心疾患</c:v>
                </c:pt>
              </c:strCache>
            </c:strRef>
          </c:cat>
          <c:val>
            <c:numRef>
              <c:f>介護の要因疾病!$C$7:$C$11</c:f>
              <c:numCache>
                <c:formatCode>#,##0_ </c:formatCode>
                <c:ptCount val="5"/>
                <c:pt idx="0">
                  <c:v>175090</c:v>
                </c:pt>
                <c:pt idx="1">
                  <c:v>360392</c:v>
                </c:pt>
                <c:pt idx="2">
                  <c:v>484525</c:v>
                </c:pt>
                <c:pt idx="3">
                  <c:v>150799</c:v>
                </c:pt>
                <c:pt idx="4">
                  <c:v>322102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563520"/>
        <c:axId val="456307200"/>
      </c:barChart>
      <c:lineChart>
        <c:grouping val="standard"/>
        <c:varyColors val="0"/>
        <c:ser>
          <c:idx val="1"/>
          <c:order val="1"/>
          <c:tx>
            <c:v>患者割合</c:v>
          </c:tx>
          <c:spPr>
            <a:ln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9797312998039E-2"/>
                  <c:y val="-3.8232206268334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2-467E-90CF-673245CBF2D9}"/>
                </c:ext>
              </c:extLst>
            </c:dLbl>
            <c:dLbl>
              <c:idx val="1"/>
              <c:layout>
                <c:manualLayout>
                  <c:x val="-2.8459457127564512E-2"/>
                  <c:y val="-5.587132490791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2-467E-90CF-673245CBF2D9}"/>
                </c:ext>
              </c:extLst>
            </c:dLbl>
            <c:dLbl>
              <c:idx val="2"/>
              <c:layout>
                <c:manualLayout>
                  <c:x val="-2.6144146646299066E-2"/>
                  <c:y val="-4.4212708705529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2-467E-90CF-673245CBF2D9}"/>
                </c:ext>
              </c:extLst>
            </c:dLbl>
            <c:dLbl>
              <c:idx val="3"/>
              <c:layout>
                <c:manualLayout>
                  <c:x val="-5.1245345345345347E-2"/>
                  <c:y val="-5.1480862189523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2-467E-90CF-673245CBF2D9}"/>
                </c:ext>
              </c:extLst>
            </c:dLbl>
            <c:dLbl>
              <c:idx val="4"/>
              <c:layout>
                <c:manualLayout>
                  <c:x val="-2.790067250130629E-2"/>
                  <c:y val="-6.942279273914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2-467E-90CF-673245CBF2D9}"/>
                </c:ext>
              </c:extLst>
            </c:dLbl>
            <c:dLbl>
              <c:idx val="5"/>
              <c:layout>
                <c:manualLayout>
                  <c:x val="-3.9486786786786784E-2"/>
                  <c:y val="-8.2368082368082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2-467E-90CF-673245CBF2D9}"/>
                </c:ext>
              </c:extLst>
            </c:dLbl>
            <c:dLbl>
              <c:idx val="6"/>
              <c:layout>
                <c:manualLayout>
                  <c:x val="-2.979067531593068E-2"/>
                  <c:y val="-6.6924066924066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D2-467E-90CF-673245CBF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介護の要因疾病!$B$7:$B$11</c:f>
              <c:strCache>
                <c:ptCount val="5"/>
                <c:pt idx="0">
                  <c:v>認知症</c:v>
                </c:pt>
                <c:pt idx="1">
                  <c:v>脳血管疾患</c:v>
                </c:pt>
                <c:pt idx="2">
                  <c:v>関節疾患</c:v>
                </c:pt>
                <c:pt idx="3">
                  <c:v>骨折</c:v>
                </c:pt>
                <c:pt idx="4">
                  <c:v>心疾患</c:v>
                </c:pt>
              </c:strCache>
            </c:strRef>
          </c:cat>
          <c:val>
            <c:numRef>
              <c:f>介護の要因疾病!$D$7:$D$11</c:f>
              <c:numCache>
                <c:formatCode>0.0%</c:formatCode>
                <c:ptCount val="5"/>
                <c:pt idx="0">
                  <c:v>0.14365722462348335</c:v>
                </c:pt>
                <c:pt idx="1">
                  <c:v>0.29569315492893034</c:v>
                </c:pt>
                <c:pt idx="2">
                  <c:v>0.39754136021870623</c:v>
                </c:pt>
                <c:pt idx="3">
                  <c:v>0.1237270307613037</c:v>
                </c:pt>
                <c:pt idx="4">
                  <c:v>0.26427711100390217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64544"/>
        <c:axId val="456307776"/>
      </c:lineChart>
      <c:catAx>
        <c:axId val="45956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1000"/>
            </a:pPr>
            <a:endParaRPr lang="ja-JP"/>
          </a:p>
        </c:txPr>
        <c:crossAx val="456307200"/>
        <c:crosses val="autoZero"/>
        <c:auto val="1"/>
        <c:lblAlgn val="ctr"/>
        <c:lblOffset val="100"/>
        <c:noMultiLvlLbl val="0"/>
      </c:catAx>
      <c:valAx>
        <c:axId val="4563072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患者数</a:t>
                </a:r>
                <a:r>
                  <a:rPr lang="en-US" altLang="ja-JP" sz="1000"/>
                  <a:t/>
                </a:r>
                <a:br>
                  <a:rPr lang="en-US" altLang="ja-JP" sz="1000"/>
                </a:br>
                <a:r>
                  <a:rPr lang="en-US" altLang="ja-JP" sz="1000"/>
                  <a:t>(</a:t>
                </a:r>
                <a:r>
                  <a:rPr lang="ja-JP" altLang="en-US" sz="1000"/>
                  <a:t>人</a:t>
                </a:r>
                <a:r>
                  <a:rPr lang="en-US" altLang="ja-JP" sz="1000"/>
                  <a:t>)</a:t>
                </a:r>
                <a:endParaRPr lang="ja-JP" altLang="en-US" sz="1000"/>
              </a:p>
            </c:rich>
          </c:tx>
          <c:layout>
            <c:manualLayout>
              <c:xMode val="edge"/>
              <c:yMode val="edge"/>
              <c:x val="1.6490919471061117E-2"/>
              <c:y val="1.3069983899071437E-2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459563520"/>
        <c:crosses val="autoZero"/>
        <c:crossBetween val="between"/>
      </c:valAx>
      <c:valAx>
        <c:axId val="45630777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患者割合</a:t>
                </a:r>
                <a:r>
                  <a:rPr lang="en-US" altLang="ja-JP" sz="1000"/>
                  <a:t/>
                </a:r>
                <a:br>
                  <a:rPr lang="en-US" altLang="ja-JP" sz="1000"/>
                </a:br>
                <a:r>
                  <a:rPr lang="en-US" sz="1000"/>
                  <a:t>(%)</a:t>
                </a:r>
                <a:endParaRPr lang="ja-JP" sz="1000"/>
              </a:p>
            </c:rich>
          </c:tx>
          <c:layout>
            <c:manualLayout>
              <c:xMode val="edge"/>
              <c:yMode val="edge"/>
              <c:x val="0.89446354672962092"/>
              <c:y val="8.9715256181212635E-3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459564544"/>
        <c:crosses val="max"/>
        <c:crossBetween val="between"/>
      </c:valAx>
      <c:catAx>
        <c:axId val="45956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6307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24709111388850313"/>
          <c:y val="3.2084507955024141E-2"/>
          <c:w val="0.48957015229366291"/>
          <c:h val="6.6546558223431945E-2"/>
        </c:manualLayout>
      </c:layout>
      <c:overlay val="0"/>
      <c:spPr>
        <a:ln>
          <a:solidFill>
            <a:srgbClr val="7F7F7F"/>
          </a:solidFill>
        </a:ln>
      </c:spPr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9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4299516908213"/>
          <c:y val="7.8162778672273808E-2"/>
          <c:w val="0.7832485507246378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地区別_介護の要因疾病!$AO$4</c:f>
              <c:strCache>
                <c:ptCount val="1"/>
                <c:pt idx="0">
                  <c:v>介護の要因となる疾病を持つ患者割合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-3.5277777777777776E-2"/>
                  <c:y val="-1.00785714285706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1-44ED-9427-A6337FB08329}"/>
                </c:ext>
              </c:extLst>
            </c:dLbl>
            <c:dLbl>
              <c:idx val="5"/>
              <c:layout>
                <c:manualLayout>
                  <c:x val="-3.0676328502415459E-2"/>
                  <c:y val="1.008015873015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1-44ED-9427-A6337FB083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地区別_介護の要因疾病!$AO$5:$AO$12</c:f>
              <c:strCache>
                <c:ptCount val="8"/>
                <c:pt idx="0">
                  <c:v>大阪市医療圏</c:v>
                </c:pt>
                <c:pt idx="1">
                  <c:v>泉州医療圏</c:v>
                </c:pt>
                <c:pt idx="2">
                  <c:v>中河内医療圏</c:v>
                </c:pt>
                <c:pt idx="3">
                  <c:v>三島医療圏</c:v>
                </c:pt>
                <c:pt idx="4">
                  <c:v>豊能医療圏</c:v>
                </c:pt>
                <c:pt idx="5">
                  <c:v>北河内医療圏</c:v>
                </c:pt>
                <c:pt idx="6">
                  <c:v>南河内医療圏</c:v>
                </c:pt>
                <c:pt idx="7">
                  <c:v>堺市医療圏</c:v>
                </c:pt>
              </c:strCache>
            </c:strRef>
          </c:cat>
          <c:val>
            <c:numRef>
              <c:f>地区別_介護の要因疾病!$AP$5:$AP$12</c:f>
              <c:numCache>
                <c:formatCode>0.0%</c:formatCode>
                <c:ptCount val="8"/>
                <c:pt idx="0">
                  <c:v>0.69763323684658607</c:v>
                </c:pt>
                <c:pt idx="1">
                  <c:v>0.68319128750129554</c:v>
                </c:pt>
                <c:pt idx="2">
                  <c:v>0.68167506556069812</c:v>
                </c:pt>
                <c:pt idx="3">
                  <c:v>0.68095080259481988</c:v>
                </c:pt>
                <c:pt idx="4">
                  <c:v>0.67186929023190445</c:v>
                </c:pt>
                <c:pt idx="5">
                  <c:v>0.66916319706355754</c:v>
                </c:pt>
                <c:pt idx="6">
                  <c:v>0.66898779612347448</c:v>
                </c:pt>
                <c:pt idx="7">
                  <c:v>0.66630061545774155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771-44ED-9427-A6337FB0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166656"/>
        <c:axId val="45631008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1810386473429962"/>
                  <c:y val="-0.8879922222222221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71-44ED-9427-A6337FB083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地区別_介護の要因疾病!$AR$5:$AR$12</c:f>
              <c:numCache>
                <c:formatCode>0.0%</c:formatCode>
                <c:ptCount val="8"/>
                <c:pt idx="0">
                  <c:v>0.69014213934315938</c:v>
                </c:pt>
                <c:pt idx="1">
                  <c:v>0.69014213934315938</c:v>
                </c:pt>
                <c:pt idx="2">
                  <c:v>0.69014213934315938</c:v>
                </c:pt>
                <c:pt idx="3">
                  <c:v>0.69014213934315938</c:v>
                </c:pt>
                <c:pt idx="4">
                  <c:v>0.69014213934315938</c:v>
                </c:pt>
                <c:pt idx="5">
                  <c:v>0.69014213934315938</c:v>
                </c:pt>
                <c:pt idx="6">
                  <c:v>0.69014213934315938</c:v>
                </c:pt>
                <c:pt idx="7">
                  <c:v>0.69014213934315938</c:v>
                </c:pt>
              </c:numCache>
            </c:numRef>
          </c:xVal>
          <c:yVal>
            <c:numRef>
              <c:f>地区別_介護の要因疾病!$AS$5:$AS$12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771-44ED-9427-A6337FB0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694656"/>
        <c:axId val="459694080"/>
      </c:scatterChart>
      <c:catAx>
        <c:axId val="4601666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6310080"/>
        <c:crosses val="autoZero"/>
        <c:auto val="1"/>
        <c:lblAlgn val="ctr"/>
        <c:lblOffset val="100"/>
        <c:noMultiLvlLbl val="0"/>
      </c:catAx>
      <c:valAx>
        <c:axId val="456310080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0166656"/>
        <c:crosses val="autoZero"/>
        <c:crossBetween val="between"/>
      </c:valAx>
      <c:valAx>
        <c:axId val="45969408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9694656"/>
        <c:crosses val="max"/>
        <c:crossBetween val="midCat"/>
      </c:valAx>
      <c:valAx>
        <c:axId val="45969465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969408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市区町村別_介護の要因疾病!$AO$4:$AP$4</c:f>
              <c:strCache>
                <c:ptCount val="1"/>
                <c:pt idx="0">
                  <c:v>介護の要因となる疾病を持つ患者割合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市区町村別_介護の要因疾病!$AO$5:$AO$78</c:f>
              <c:strCache>
                <c:ptCount val="74"/>
                <c:pt idx="0">
                  <c:v>忠岡町</c:v>
                </c:pt>
                <c:pt idx="1">
                  <c:v>岬町</c:v>
                </c:pt>
                <c:pt idx="2">
                  <c:v>田尻町</c:v>
                </c:pt>
                <c:pt idx="3">
                  <c:v>泉大津市</c:v>
                </c:pt>
                <c:pt idx="4">
                  <c:v>鶴見区</c:v>
                </c:pt>
                <c:pt idx="5">
                  <c:v>熊取町</c:v>
                </c:pt>
                <c:pt idx="6">
                  <c:v>高石市</c:v>
                </c:pt>
                <c:pt idx="7">
                  <c:v>平野区</c:v>
                </c:pt>
                <c:pt idx="8">
                  <c:v>此花区</c:v>
                </c:pt>
                <c:pt idx="9">
                  <c:v>東住吉区</c:v>
                </c:pt>
                <c:pt idx="10">
                  <c:v>大阪市</c:v>
                </c:pt>
                <c:pt idx="11">
                  <c:v>西淀川区</c:v>
                </c:pt>
                <c:pt idx="12">
                  <c:v>大正区</c:v>
                </c:pt>
                <c:pt idx="13">
                  <c:v>住之江区</c:v>
                </c:pt>
                <c:pt idx="14">
                  <c:v>住吉区</c:v>
                </c:pt>
                <c:pt idx="15">
                  <c:v>生野区</c:v>
                </c:pt>
                <c:pt idx="16">
                  <c:v>阪南市</c:v>
                </c:pt>
                <c:pt idx="17">
                  <c:v>泉佐野市</c:v>
                </c:pt>
                <c:pt idx="18">
                  <c:v>東成区</c:v>
                </c:pt>
                <c:pt idx="19">
                  <c:v>淀川区</c:v>
                </c:pt>
                <c:pt idx="20">
                  <c:v>吹田市</c:v>
                </c:pt>
                <c:pt idx="21">
                  <c:v>大阪狭山市</c:v>
                </c:pt>
                <c:pt idx="22">
                  <c:v>柏原市</c:v>
                </c:pt>
                <c:pt idx="23">
                  <c:v>東大阪市</c:v>
                </c:pt>
                <c:pt idx="24">
                  <c:v>池田市</c:v>
                </c:pt>
                <c:pt idx="25">
                  <c:v>松原市</c:v>
                </c:pt>
                <c:pt idx="26">
                  <c:v>高槻市</c:v>
                </c:pt>
                <c:pt idx="27">
                  <c:v>堺市西区</c:v>
                </c:pt>
                <c:pt idx="28">
                  <c:v>港区</c:v>
                </c:pt>
                <c:pt idx="29">
                  <c:v>茨木市</c:v>
                </c:pt>
                <c:pt idx="30">
                  <c:v>城東区</c:v>
                </c:pt>
                <c:pt idx="31">
                  <c:v>旭区</c:v>
                </c:pt>
                <c:pt idx="32">
                  <c:v>東淀川区</c:v>
                </c:pt>
                <c:pt idx="33">
                  <c:v>八尾市</c:v>
                </c:pt>
                <c:pt idx="34">
                  <c:v>中央区</c:v>
                </c:pt>
                <c:pt idx="35">
                  <c:v>島本町</c:v>
                </c:pt>
                <c:pt idx="36">
                  <c:v>守口市</c:v>
                </c:pt>
                <c:pt idx="37">
                  <c:v>阿倍野区</c:v>
                </c:pt>
                <c:pt idx="38">
                  <c:v>福島区</c:v>
                </c:pt>
                <c:pt idx="39">
                  <c:v>貝塚市</c:v>
                </c:pt>
                <c:pt idx="40">
                  <c:v>交野市</c:v>
                </c:pt>
                <c:pt idx="41">
                  <c:v>枚方市</c:v>
                </c:pt>
                <c:pt idx="42">
                  <c:v>堺市</c:v>
                </c:pt>
                <c:pt idx="43">
                  <c:v>岸和田市</c:v>
                </c:pt>
                <c:pt idx="44">
                  <c:v>北区</c:v>
                </c:pt>
                <c:pt idx="45">
                  <c:v>河内長野市</c:v>
                </c:pt>
                <c:pt idx="46">
                  <c:v>藤井寺市</c:v>
                </c:pt>
                <c:pt idx="47">
                  <c:v>堺市美原区</c:v>
                </c:pt>
                <c:pt idx="48">
                  <c:v>能勢町</c:v>
                </c:pt>
                <c:pt idx="49">
                  <c:v>四條畷市</c:v>
                </c:pt>
                <c:pt idx="50">
                  <c:v>摂津市</c:v>
                </c:pt>
                <c:pt idx="51">
                  <c:v>羽曳野市</c:v>
                </c:pt>
                <c:pt idx="52">
                  <c:v>門真市</c:v>
                </c:pt>
                <c:pt idx="53">
                  <c:v>堺市東区</c:v>
                </c:pt>
                <c:pt idx="54">
                  <c:v>堺市北区</c:v>
                </c:pt>
                <c:pt idx="55">
                  <c:v>寝屋川市</c:v>
                </c:pt>
                <c:pt idx="56">
                  <c:v>豊中市</c:v>
                </c:pt>
                <c:pt idx="57">
                  <c:v>泉南市</c:v>
                </c:pt>
                <c:pt idx="58">
                  <c:v>箕面市</c:v>
                </c:pt>
                <c:pt idx="59">
                  <c:v>西成区</c:v>
                </c:pt>
                <c:pt idx="60">
                  <c:v>大東市</c:v>
                </c:pt>
                <c:pt idx="61">
                  <c:v>河南町</c:v>
                </c:pt>
                <c:pt idx="62">
                  <c:v>富田林市</c:v>
                </c:pt>
                <c:pt idx="63">
                  <c:v>堺市中区</c:v>
                </c:pt>
                <c:pt idx="64">
                  <c:v>天王寺区</c:v>
                </c:pt>
                <c:pt idx="65">
                  <c:v>堺市堺区</c:v>
                </c:pt>
                <c:pt idx="66">
                  <c:v>都島区</c:v>
                </c:pt>
                <c:pt idx="67">
                  <c:v>堺市南区</c:v>
                </c:pt>
                <c:pt idx="68">
                  <c:v>浪速区</c:v>
                </c:pt>
                <c:pt idx="69">
                  <c:v>太子町</c:v>
                </c:pt>
                <c:pt idx="70">
                  <c:v>西区</c:v>
                </c:pt>
                <c:pt idx="71">
                  <c:v>和泉市</c:v>
                </c:pt>
                <c:pt idx="72">
                  <c:v>豊能町</c:v>
                </c:pt>
                <c:pt idx="73">
                  <c:v>千早赤阪村</c:v>
                </c:pt>
              </c:strCache>
            </c:strRef>
          </c:cat>
          <c:val>
            <c:numRef>
              <c:f>市区町村別_介護の要因疾病!$AP$5:$AP$78</c:f>
              <c:numCache>
                <c:formatCode>0.0%</c:formatCode>
                <c:ptCount val="74"/>
                <c:pt idx="0">
                  <c:v>0.73139745916515431</c:v>
                </c:pt>
                <c:pt idx="1">
                  <c:v>0.71390922401171308</c:v>
                </c:pt>
                <c:pt idx="2">
                  <c:v>0.70818815331010454</c:v>
                </c:pt>
                <c:pt idx="3">
                  <c:v>0.70701143709597214</c:v>
                </c:pt>
                <c:pt idx="4">
                  <c:v>0.70313825275657338</c:v>
                </c:pt>
                <c:pt idx="5">
                  <c:v>0.70304355137043884</c:v>
                </c:pt>
                <c:pt idx="6">
                  <c:v>0.70268084122948926</c:v>
                </c:pt>
                <c:pt idx="7">
                  <c:v>0.70181661473181722</c:v>
                </c:pt>
                <c:pt idx="8">
                  <c:v>0.69894584539065729</c:v>
                </c:pt>
                <c:pt idx="9">
                  <c:v>0.69817833173537869</c:v>
                </c:pt>
                <c:pt idx="10">
                  <c:v>0.69763323684658607</c:v>
                </c:pt>
                <c:pt idx="11">
                  <c:v>0.69502483639517465</c:v>
                </c:pt>
                <c:pt idx="12">
                  <c:v>0.69286325192435616</c:v>
                </c:pt>
                <c:pt idx="13">
                  <c:v>0.68985346972629247</c:v>
                </c:pt>
                <c:pt idx="14">
                  <c:v>0.68847906270340642</c:v>
                </c:pt>
                <c:pt idx="15">
                  <c:v>0.68800828034895756</c:v>
                </c:pt>
                <c:pt idx="16">
                  <c:v>0.68630075858991524</c:v>
                </c:pt>
                <c:pt idx="17">
                  <c:v>0.68553414565032589</c:v>
                </c:pt>
                <c:pt idx="18">
                  <c:v>0.68391946772660506</c:v>
                </c:pt>
                <c:pt idx="19">
                  <c:v>0.68322311336241259</c:v>
                </c:pt>
                <c:pt idx="20">
                  <c:v>0.68296318378297804</c:v>
                </c:pt>
                <c:pt idx="21">
                  <c:v>0.68288097755845378</c:v>
                </c:pt>
                <c:pt idx="22">
                  <c:v>0.68202459791863768</c:v>
                </c:pt>
                <c:pt idx="23">
                  <c:v>0.68070406547360451</c:v>
                </c:pt>
                <c:pt idx="24">
                  <c:v>0.68068894864899476</c:v>
                </c:pt>
                <c:pt idx="25">
                  <c:v>0.68007011032065157</c:v>
                </c:pt>
                <c:pt idx="26">
                  <c:v>0.68002878733357319</c:v>
                </c:pt>
                <c:pt idx="27">
                  <c:v>0.6786900321871967</c:v>
                </c:pt>
                <c:pt idx="28">
                  <c:v>0.67808047988002995</c:v>
                </c:pt>
                <c:pt idx="29">
                  <c:v>0.67782247710348364</c:v>
                </c:pt>
                <c:pt idx="30">
                  <c:v>0.67459486621163267</c:v>
                </c:pt>
                <c:pt idx="31">
                  <c:v>0.67437113130514947</c:v>
                </c:pt>
                <c:pt idx="32">
                  <c:v>0.67410127385647578</c:v>
                </c:pt>
                <c:pt idx="33">
                  <c:v>0.67398430515545837</c:v>
                </c:pt>
                <c:pt idx="34">
                  <c:v>0.67396456381898207</c:v>
                </c:pt>
                <c:pt idx="35">
                  <c:v>0.67390801941298817</c:v>
                </c:pt>
                <c:pt idx="36">
                  <c:v>0.67357741508601676</c:v>
                </c:pt>
                <c:pt idx="37">
                  <c:v>0.67154991998030289</c:v>
                </c:pt>
                <c:pt idx="38">
                  <c:v>0.66827386692381874</c:v>
                </c:pt>
                <c:pt idx="39">
                  <c:v>0.66796273795058725</c:v>
                </c:pt>
                <c:pt idx="40">
                  <c:v>0.66761707274926563</c:v>
                </c:pt>
                <c:pt idx="41">
                  <c:v>0.66639188999579069</c:v>
                </c:pt>
                <c:pt idx="42">
                  <c:v>0.66630061545774155</c:v>
                </c:pt>
                <c:pt idx="43">
                  <c:v>0.66567195992752848</c:v>
                </c:pt>
                <c:pt idx="44">
                  <c:v>0.66484246735986241</c:v>
                </c:pt>
                <c:pt idx="45">
                  <c:v>0.66424012238223351</c:v>
                </c:pt>
                <c:pt idx="46">
                  <c:v>0.66280941839404306</c:v>
                </c:pt>
                <c:pt idx="47">
                  <c:v>0.6607322808196171</c:v>
                </c:pt>
                <c:pt idx="48">
                  <c:v>0.66014669926650371</c:v>
                </c:pt>
                <c:pt idx="49">
                  <c:v>0.65940721649484535</c:v>
                </c:pt>
                <c:pt idx="50">
                  <c:v>0.65916142185976423</c:v>
                </c:pt>
                <c:pt idx="51">
                  <c:v>0.65794779881259102</c:v>
                </c:pt>
                <c:pt idx="52">
                  <c:v>0.65740940465918896</c:v>
                </c:pt>
                <c:pt idx="53">
                  <c:v>0.65593408115219498</c:v>
                </c:pt>
                <c:pt idx="54">
                  <c:v>0.65480082892010127</c:v>
                </c:pt>
                <c:pt idx="55">
                  <c:v>0.654653890726137</c:v>
                </c:pt>
                <c:pt idx="56">
                  <c:v>0.65429527573071311</c:v>
                </c:pt>
                <c:pt idx="57">
                  <c:v>0.65318425956374004</c:v>
                </c:pt>
                <c:pt idx="58">
                  <c:v>0.65296186096835274</c:v>
                </c:pt>
                <c:pt idx="59">
                  <c:v>0.65202312138728324</c:v>
                </c:pt>
                <c:pt idx="60">
                  <c:v>0.65171872273599718</c:v>
                </c:pt>
                <c:pt idx="61">
                  <c:v>0.64974982130092929</c:v>
                </c:pt>
                <c:pt idx="62">
                  <c:v>0.64718847131958179</c:v>
                </c:pt>
                <c:pt idx="63">
                  <c:v>0.64623151821132352</c:v>
                </c:pt>
                <c:pt idx="64">
                  <c:v>0.64500473484848486</c:v>
                </c:pt>
                <c:pt idx="65">
                  <c:v>0.64445894913515778</c:v>
                </c:pt>
                <c:pt idx="66">
                  <c:v>0.64400485068970748</c:v>
                </c:pt>
                <c:pt idx="67">
                  <c:v>0.64367956385532366</c:v>
                </c:pt>
                <c:pt idx="68">
                  <c:v>0.64223194748358858</c:v>
                </c:pt>
                <c:pt idx="69">
                  <c:v>0.63765903307888039</c:v>
                </c:pt>
                <c:pt idx="70">
                  <c:v>0.63666666666666671</c:v>
                </c:pt>
                <c:pt idx="71">
                  <c:v>0.63510269405174713</c:v>
                </c:pt>
                <c:pt idx="72">
                  <c:v>0.62869003690036895</c:v>
                </c:pt>
                <c:pt idx="73">
                  <c:v>0.6266025641025641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40-4EA0-AA08-18F59A300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5504"/>
        <c:axId val="4596981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1810386473429962"/>
                  <c:y val="-0.8879922222222221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40-4EA0-AA08-18F59A300F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市区町村別_介護の要因疾病!$AR$5:$AR$78</c:f>
              <c:numCache>
                <c:formatCode>0.0%</c:formatCode>
                <c:ptCount val="74"/>
                <c:pt idx="0">
                  <c:v>0.69014213934315938</c:v>
                </c:pt>
                <c:pt idx="1">
                  <c:v>0.69014213934315938</c:v>
                </c:pt>
                <c:pt idx="2">
                  <c:v>0.69014213934315938</c:v>
                </c:pt>
                <c:pt idx="3">
                  <c:v>0.69014213934315938</c:v>
                </c:pt>
                <c:pt idx="4">
                  <c:v>0.69014213934315938</c:v>
                </c:pt>
                <c:pt idx="5">
                  <c:v>0.69014213934315938</c:v>
                </c:pt>
                <c:pt idx="6">
                  <c:v>0.69014213934315938</c:v>
                </c:pt>
                <c:pt idx="7">
                  <c:v>0.69014213934315938</c:v>
                </c:pt>
                <c:pt idx="8">
                  <c:v>0.69014213934315938</c:v>
                </c:pt>
                <c:pt idx="9">
                  <c:v>0.69014213934315938</c:v>
                </c:pt>
                <c:pt idx="10">
                  <c:v>0.69014213934315938</c:v>
                </c:pt>
                <c:pt idx="11">
                  <c:v>0.69014213934315938</c:v>
                </c:pt>
                <c:pt idx="12">
                  <c:v>0.69014213934315938</c:v>
                </c:pt>
                <c:pt idx="13">
                  <c:v>0.69014213934315938</c:v>
                </c:pt>
                <c:pt idx="14">
                  <c:v>0.69014213934315938</c:v>
                </c:pt>
                <c:pt idx="15">
                  <c:v>0.69014213934315938</c:v>
                </c:pt>
                <c:pt idx="16">
                  <c:v>0.69014213934315938</c:v>
                </c:pt>
                <c:pt idx="17">
                  <c:v>0.69014213934315938</c:v>
                </c:pt>
                <c:pt idx="18">
                  <c:v>0.69014213934315938</c:v>
                </c:pt>
                <c:pt idx="19">
                  <c:v>0.69014213934315938</c:v>
                </c:pt>
                <c:pt idx="20">
                  <c:v>0.69014213934315938</c:v>
                </c:pt>
                <c:pt idx="21">
                  <c:v>0.69014213934315938</c:v>
                </c:pt>
                <c:pt idx="22">
                  <c:v>0.69014213934315938</c:v>
                </c:pt>
                <c:pt idx="23">
                  <c:v>0.69014213934315938</c:v>
                </c:pt>
                <c:pt idx="24">
                  <c:v>0.69014213934315938</c:v>
                </c:pt>
                <c:pt idx="25">
                  <c:v>0.69014213934315938</c:v>
                </c:pt>
                <c:pt idx="26">
                  <c:v>0.69014213934315938</c:v>
                </c:pt>
                <c:pt idx="27">
                  <c:v>0.69014213934315938</c:v>
                </c:pt>
                <c:pt idx="28">
                  <c:v>0.69014213934315938</c:v>
                </c:pt>
                <c:pt idx="29">
                  <c:v>0.69014213934315938</c:v>
                </c:pt>
                <c:pt idx="30">
                  <c:v>0.69014213934315938</c:v>
                </c:pt>
                <c:pt idx="31">
                  <c:v>0.69014213934315938</c:v>
                </c:pt>
                <c:pt idx="32">
                  <c:v>0.69014213934315938</c:v>
                </c:pt>
                <c:pt idx="33">
                  <c:v>0.69014213934315938</c:v>
                </c:pt>
                <c:pt idx="34">
                  <c:v>0.69014213934315938</c:v>
                </c:pt>
                <c:pt idx="35">
                  <c:v>0.69014213934315938</c:v>
                </c:pt>
                <c:pt idx="36">
                  <c:v>0.69014213934315938</c:v>
                </c:pt>
                <c:pt idx="37">
                  <c:v>0.69014213934315938</c:v>
                </c:pt>
                <c:pt idx="38">
                  <c:v>0.69014213934315938</c:v>
                </c:pt>
                <c:pt idx="39">
                  <c:v>0.69014213934315938</c:v>
                </c:pt>
                <c:pt idx="40">
                  <c:v>0.69014213934315938</c:v>
                </c:pt>
                <c:pt idx="41">
                  <c:v>0.69014213934315938</c:v>
                </c:pt>
                <c:pt idx="42">
                  <c:v>0.69014213934315938</c:v>
                </c:pt>
                <c:pt idx="43">
                  <c:v>0.69014213934315938</c:v>
                </c:pt>
                <c:pt idx="44">
                  <c:v>0.69014213934315938</c:v>
                </c:pt>
                <c:pt idx="45">
                  <c:v>0.69014213934315938</c:v>
                </c:pt>
                <c:pt idx="46">
                  <c:v>0.69014213934315938</c:v>
                </c:pt>
                <c:pt idx="47">
                  <c:v>0.69014213934315938</c:v>
                </c:pt>
                <c:pt idx="48">
                  <c:v>0.69014213934315938</c:v>
                </c:pt>
                <c:pt idx="49">
                  <c:v>0.69014213934315938</c:v>
                </c:pt>
                <c:pt idx="50">
                  <c:v>0.69014213934315938</c:v>
                </c:pt>
                <c:pt idx="51">
                  <c:v>0.69014213934315938</c:v>
                </c:pt>
                <c:pt idx="52">
                  <c:v>0.69014213934315938</c:v>
                </c:pt>
                <c:pt idx="53">
                  <c:v>0.69014213934315938</c:v>
                </c:pt>
                <c:pt idx="54">
                  <c:v>0.69014213934315938</c:v>
                </c:pt>
                <c:pt idx="55">
                  <c:v>0.69014213934315938</c:v>
                </c:pt>
                <c:pt idx="56">
                  <c:v>0.69014213934315938</c:v>
                </c:pt>
                <c:pt idx="57">
                  <c:v>0.69014213934315938</c:v>
                </c:pt>
                <c:pt idx="58">
                  <c:v>0.69014213934315938</c:v>
                </c:pt>
                <c:pt idx="59">
                  <c:v>0.69014213934315938</c:v>
                </c:pt>
                <c:pt idx="60">
                  <c:v>0.69014213934315938</c:v>
                </c:pt>
                <c:pt idx="61">
                  <c:v>0.69014213934315938</c:v>
                </c:pt>
                <c:pt idx="62">
                  <c:v>0.69014213934315938</c:v>
                </c:pt>
                <c:pt idx="63">
                  <c:v>0.69014213934315938</c:v>
                </c:pt>
                <c:pt idx="64">
                  <c:v>0.69014213934315938</c:v>
                </c:pt>
                <c:pt idx="65">
                  <c:v>0.69014213934315938</c:v>
                </c:pt>
                <c:pt idx="66">
                  <c:v>0.69014213934315938</c:v>
                </c:pt>
                <c:pt idx="67">
                  <c:v>0.69014213934315938</c:v>
                </c:pt>
                <c:pt idx="68">
                  <c:v>0.69014213934315938</c:v>
                </c:pt>
                <c:pt idx="69">
                  <c:v>0.69014213934315938</c:v>
                </c:pt>
                <c:pt idx="70">
                  <c:v>0.69014213934315938</c:v>
                </c:pt>
                <c:pt idx="71">
                  <c:v>0.69014213934315938</c:v>
                </c:pt>
                <c:pt idx="72">
                  <c:v>0.69014213934315938</c:v>
                </c:pt>
                <c:pt idx="73">
                  <c:v>0.69014213934315938</c:v>
                </c:pt>
              </c:numCache>
            </c:numRef>
          </c:xVal>
          <c:yVal>
            <c:numRef>
              <c:f>市区町村別_介護の要因疾病!$AS$5:$AS$78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140-4EA0-AA08-18F59A300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699264"/>
        <c:axId val="459698688"/>
      </c:scatterChart>
      <c:catAx>
        <c:axId val="32855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9698112"/>
        <c:crosses val="autoZero"/>
        <c:auto val="1"/>
        <c:lblAlgn val="ctr"/>
        <c:lblOffset val="100"/>
        <c:noMultiLvlLbl val="0"/>
      </c:catAx>
      <c:valAx>
        <c:axId val="459698112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85504"/>
        <c:crosses val="autoZero"/>
        <c:crossBetween val="between"/>
      </c:valAx>
      <c:valAx>
        <c:axId val="45969868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9699264"/>
        <c:crosses val="max"/>
        <c:crossBetween val="midCat"/>
      </c:valAx>
      <c:valAx>
        <c:axId val="45969926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969868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57971014492754"/>
          <c:y val="7.8162778672273808E-2"/>
          <c:w val="0.7725118357487923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'地区別_在宅(医科)'!$BY$5</c:f>
              <c:strCache>
                <c:ptCount val="1"/>
                <c:pt idx="0">
                  <c:v>在宅医療患者割合(医科)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'地区別_在宅(医科)'!$BY$7:$BY$14</c:f>
              <c:strCache>
                <c:ptCount val="8"/>
                <c:pt idx="0">
                  <c:v>豊能医療圏</c:v>
                </c:pt>
                <c:pt idx="1">
                  <c:v>大阪市医療圏</c:v>
                </c:pt>
                <c:pt idx="2">
                  <c:v>中河内医療圏</c:v>
                </c:pt>
                <c:pt idx="3">
                  <c:v>堺市医療圏</c:v>
                </c:pt>
                <c:pt idx="4">
                  <c:v>南河内医療圏</c:v>
                </c:pt>
                <c:pt idx="5">
                  <c:v>三島医療圏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'地区別_在宅(医科)'!$BZ$7:$BZ$14</c:f>
              <c:numCache>
                <c:formatCode>0.0%</c:formatCode>
                <c:ptCount val="8"/>
                <c:pt idx="0">
                  <c:v>0.11534785664089951</c:v>
                </c:pt>
                <c:pt idx="1">
                  <c:v>0.10857313127873319</c:v>
                </c:pt>
                <c:pt idx="2">
                  <c:v>0.1060726881119341</c:v>
                </c:pt>
                <c:pt idx="3">
                  <c:v>0.10176769953205543</c:v>
                </c:pt>
                <c:pt idx="4">
                  <c:v>9.9876935698902672E-2</c:v>
                </c:pt>
                <c:pt idx="5">
                  <c:v>9.3602916804772951E-2</c:v>
                </c:pt>
                <c:pt idx="6">
                  <c:v>9.1751946640374893E-2</c:v>
                </c:pt>
                <c:pt idx="7">
                  <c:v>8.7914278197227122E-2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6F-42E0-9DF0-86C7C1E1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814336"/>
        <c:axId val="35356083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676328502415458E-3"/>
                  <c:y val="-0.893031825396825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6F-42E0-9DF0-86C7C1E1AE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'地区別_在宅(医科)'!$CD$7:$CD$14</c:f>
              <c:numCache>
                <c:formatCode>0.0%</c:formatCode>
                <c:ptCount val="8"/>
                <c:pt idx="0">
                  <c:v>0.10344567297120784</c:v>
                </c:pt>
                <c:pt idx="1">
                  <c:v>0.10344567297120784</c:v>
                </c:pt>
                <c:pt idx="2">
                  <c:v>0.10344567297120784</c:v>
                </c:pt>
                <c:pt idx="3">
                  <c:v>0.10344567297120784</c:v>
                </c:pt>
                <c:pt idx="4">
                  <c:v>0.10344567297120784</c:v>
                </c:pt>
                <c:pt idx="5">
                  <c:v>0.10344567297120784</c:v>
                </c:pt>
                <c:pt idx="6">
                  <c:v>0.10344567297120784</c:v>
                </c:pt>
                <c:pt idx="7">
                  <c:v>0.10344567297120784</c:v>
                </c:pt>
              </c:numCache>
            </c:numRef>
          </c:xVal>
          <c:yVal>
            <c:numRef>
              <c:f>'地区別_在宅(医科)'!$CF$7:$CF$14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6F-42E0-9DF0-86C7C1E1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561984"/>
        <c:axId val="353561408"/>
      </c:scatterChart>
      <c:catAx>
        <c:axId val="4528143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53560832"/>
        <c:crosses val="autoZero"/>
        <c:auto val="1"/>
        <c:lblAlgn val="ctr"/>
        <c:lblOffset val="100"/>
        <c:noMultiLvlLbl val="0"/>
      </c:catAx>
      <c:valAx>
        <c:axId val="353560832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14336"/>
        <c:crosses val="autoZero"/>
        <c:crossBetween val="between"/>
      </c:valAx>
      <c:valAx>
        <c:axId val="3535614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53561984"/>
        <c:crosses val="max"/>
        <c:crossBetween val="midCat"/>
      </c:valAx>
      <c:valAx>
        <c:axId val="35356198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535614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7826086956522"/>
          <c:y val="7.8162778672273808E-2"/>
          <c:w val="0.77711328502415455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'地区別_在宅(医科)'!$CA$5</c:f>
              <c:strCache>
                <c:ptCount val="1"/>
                <c:pt idx="0">
                  <c:v>訪問診療患者割合(医科)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'地区別_在宅(医科)'!$CA$7:$CA$14</c:f>
              <c:strCache>
                <c:ptCount val="8"/>
                <c:pt idx="0">
                  <c:v>豊能医療圏</c:v>
                </c:pt>
                <c:pt idx="1">
                  <c:v>中河内医療圏</c:v>
                </c:pt>
                <c:pt idx="2">
                  <c:v>大阪市医療圏</c:v>
                </c:pt>
                <c:pt idx="3">
                  <c:v>堺市医療圏</c:v>
                </c:pt>
                <c:pt idx="4">
                  <c:v>三島医療圏</c:v>
                </c:pt>
                <c:pt idx="5">
                  <c:v>南河内医療圏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'地区別_在宅(医科)'!$CB$7:$CB$14</c:f>
              <c:numCache>
                <c:formatCode>0.0%</c:formatCode>
                <c:ptCount val="8"/>
                <c:pt idx="0">
                  <c:v>7.603654251581167E-2</c:v>
                </c:pt>
                <c:pt idx="1">
                  <c:v>7.346908576736845E-2</c:v>
                </c:pt>
                <c:pt idx="2">
                  <c:v>7.0719110051648784E-2</c:v>
                </c:pt>
                <c:pt idx="3">
                  <c:v>6.627439089352008E-2</c:v>
                </c:pt>
                <c:pt idx="4">
                  <c:v>6.2114683460391118E-2</c:v>
                </c:pt>
                <c:pt idx="5">
                  <c:v>5.950158958055584E-2</c:v>
                </c:pt>
                <c:pt idx="6">
                  <c:v>5.9500971092910131E-2</c:v>
                </c:pt>
                <c:pt idx="7">
                  <c:v>5.8024858684993103E-2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3A-4FD4-B860-D536558B0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069760"/>
        <c:axId val="35356486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338164251207729E-3"/>
                  <c:y val="-0.8900079365079365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A-4FD4-B860-D536558B00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'地区別_在宅(医科)'!$CE$7:$CE$14</c:f>
              <c:numCache>
                <c:formatCode>0.0%</c:formatCode>
                <c:ptCount val="8"/>
                <c:pt idx="0">
                  <c:v>6.7616286129681222E-2</c:v>
                </c:pt>
                <c:pt idx="1">
                  <c:v>6.7616286129681222E-2</c:v>
                </c:pt>
                <c:pt idx="2">
                  <c:v>6.7616286129681222E-2</c:v>
                </c:pt>
                <c:pt idx="3">
                  <c:v>6.7616286129681222E-2</c:v>
                </c:pt>
                <c:pt idx="4">
                  <c:v>6.7616286129681222E-2</c:v>
                </c:pt>
                <c:pt idx="5">
                  <c:v>6.7616286129681222E-2</c:v>
                </c:pt>
                <c:pt idx="6">
                  <c:v>6.7616286129681222E-2</c:v>
                </c:pt>
                <c:pt idx="7">
                  <c:v>6.7616286129681222E-2</c:v>
                </c:pt>
              </c:numCache>
            </c:numRef>
          </c:xVal>
          <c:yVal>
            <c:numRef>
              <c:f>'地区別_在宅(医科)'!$CF$7:$CF$14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3A-4FD4-B860-D536558B0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566016"/>
        <c:axId val="353565440"/>
      </c:scatterChart>
      <c:catAx>
        <c:axId val="4540697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53564864"/>
        <c:crosses val="autoZero"/>
        <c:auto val="1"/>
        <c:lblAlgn val="ctr"/>
        <c:lblOffset val="100"/>
        <c:noMultiLvlLbl val="0"/>
      </c:catAx>
      <c:valAx>
        <c:axId val="353564864"/>
        <c:scaling>
          <c:orientation val="minMax"/>
          <c:max val="0.1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069760"/>
        <c:crosses val="autoZero"/>
        <c:crossBetween val="between"/>
      </c:valAx>
      <c:valAx>
        <c:axId val="35356544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53566016"/>
        <c:crosses val="max"/>
        <c:crossBetween val="midCat"/>
      </c:valAx>
      <c:valAx>
        <c:axId val="3535660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5356544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'市区町村別_在宅(医科)'!$BY$5</c:f>
              <c:strCache>
                <c:ptCount val="1"/>
                <c:pt idx="0">
                  <c:v>在宅医療患者割合(医科)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'市区町村別_在宅(医科)'!$BY$7:$BY$80</c:f>
              <c:strCache>
                <c:ptCount val="74"/>
                <c:pt idx="0">
                  <c:v>中央区</c:v>
                </c:pt>
                <c:pt idx="1">
                  <c:v>北区</c:v>
                </c:pt>
                <c:pt idx="2">
                  <c:v>旭区</c:v>
                </c:pt>
                <c:pt idx="3">
                  <c:v>東住吉区</c:v>
                </c:pt>
                <c:pt idx="4">
                  <c:v>池田市</c:v>
                </c:pt>
                <c:pt idx="5">
                  <c:v>箕面市</c:v>
                </c:pt>
                <c:pt idx="6">
                  <c:v>田尻町</c:v>
                </c:pt>
                <c:pt idx="7">
                  <c:v>堺市西区</c:v>
                </c:pt>
                <c:pt idx="8">
                  <c:v>阿倍野区</c:v>
                </c:pt>
                <c:pt idx="9">
                  <c:v>東成区</c:v>
                </c:pt>
                <c:pt idx="10">
                  <c:v>藤井寺市</c:v>
                </c:pt>
                <c:pt idx="11">
                  <c:v>吹田市</c:v>
                </c:pt>
                <c:pt idx="12">
                  <c:v>高石市</c:v>
                </c:pt>
                <c:pt idx="13">
                  <c:v>住吉区</c:v>
                </c:pt>
                <c:pt idx="14">
                  <c:v>福島区</c:v>
                </c:pt>
                <c:pt idx="15">
                  <c:v>八尾市</c:v>
                </c:pt>
                <c:pt idx="16">
                  <c:v>豊中市</c:v>
                </c:pt>
                <c:pt idx="17">
                  <c:v>天王寺区</c:v>
                </c:pt>
                <c:pt idx="18">
                  <c:v>城東区</c:v>
                </c:pt>
                <c:pt idx="19">
                  <c:v>大阪市</c:v>
                </c:pt>
                <c:pt idx="20">
                  <c:v>生野区</c:v>
                </c:pt>
                <c:pt idx="21">
                  <c:v>岬町</c:v>
                </c:pt>
                <c:pt idx="22">
                  <c:v>大阪狭山市</c:v>
                </c:pt>
                <c:pt idx="23">
                  <c:v>守口市</c:v>
                </c:pt>
                <c:pt idx="24">
                  <c:v>富田林市</c:v>
                </c:pt>
                <c:pt idx="25">
                  <c:v>堺市美原区</c:v>
                </c:pt>
                <c:pt idx="26">
                  <c:v>堺市堺区</c:v>
                </c:pt>
                <c:pt idx="27">
                  <c:v>東大阪市</c:v>
                </c:pt>
                <c:pt idx="28">
                  <c:v>羽曳野市</c:v>
                </c:pt>
                <c:pt idx="29">
                  <c:v>西淀川区</c:v>
                </c:pt>
                <c:pt idx="30">
                  <c:v>東淀川区</c:v>
                </c:pt>
                <c:pt idx="31">
                  <c:v>茨木市</c:v>
                </c:pt>
                <c:pt idx="32">
                  <c:v>平野区</c:v>
                </c:pt>
                <c:pt idx="33">
                  <c:v>堺市</c:v>
                </c:pt>
                <c:pt idx="34">
                  <c:v>都島区</c:v>
                </c:pt>
                <c:pt idx="35">
                  <c:v>鶴見区</c:v>
                </c:pt>
                <c:pt idx="36">
                  <c:v>此花区</c:v>
                </c:pt>
                <c:pt idx="37">
                  <c:v>堺市北区</c:v>
                </c:pt>
                <c:pt idx="38">
                  <c:v>淀川区</c:v>
                </c:pt>
                <c:pt idx="39">
                  <c:v>西成区</c:v>
                </c:pt>
                <c:pt idx="40">
                  <c:v>浪速区</c:v>
                </c:pt>
                <c:pt idx="41">
                  <c:v>熊取町</c:v>
                </c:pt>
                <c:pt idx="42">
                  <c:v>西区</c:v>
                </c:pt>
                <c:pt idx="43">
                  <c:v>堺市南区</c:v>
                </c:pt>
                <c:pt idx="44">
                  <c:v>松原市</c:v>
                </c:pt>
                <c:pt idx="45">
                  <c:v>住之江区</c:v>
                </c:pt>
                <c:pt idx="46">
                  <c:v>堺市東区</c:v>
                </c:pt>
                <c:pt idx="47">
                  <c:v>摂津市</c:v>
                </c:pt>
                <c:pt idx="48">
                  <c:v>枚方市</c:v>
                </c:pt>
                <c:pt idx="49">
                  <c:v>千早赤阪村</c:v>
                </c:pt>
                <c:pt idx="50">
                  <c:v>柏原市</c:v>
                </c:pt>
                <c:pt idx="51">
                  <c:v>大東市</c:v>
                </c:pt>
                <c:pt idx="52">
                  <c:v>寝屋川市</c:v>
                </c:pt>
                <c:pt idx="53">
                  <c:v>泉佐野市</c:v>
                </c:pt>
                <c:pt idx="54">
                  <c:v>河南町</c:v>
                </c:pt>
                <c:pt idx="55">
                  <c:v>河内長野市</c:v>
                </c:pt>
                <c:pt idx="56">
                  <c:v>高槻市</c:v>
                </c:pt>
                <c:pt idx="57">
                  <c:v>堺市中区</c:v>
                </c:pt>
                <c:pt idx="58">
                  <c:v>交野市</c:v>
                </c:pt>
                <c:pt idx="59">
                  <c:v>和泉市</c:v>
                </c:pt>
                <c:pt idx="60">
                  <c:v>四條畷市</c:v>
                </c:pt>
                <c:pt idx="61">
                  <c:v>阪南市</c:v>
                </c:pt>
                <c:pt idx="62">
                  <c:v>貝塚市</c:v>
                </c:pt>
                <c:pt idx="63">
                  <c:v>泉大津市</c:v>
                </c:pt>
                <c:pt idx="64">
                  <c:v>島本町</c:v>
                </c:pt>
                <c:pt idx="65">
                  <c:v>岸和田市</c:v>
                </c:pt>
                <c:pt idx="66">
                  <c:v>豊能町</c:v>
                </c:pt>
                <c:pt idx="67">
                  <c:v>忠岡町</c:v>
                </c:pt>
                <c:pt idx="68">
                  <c:v>大正区</c:v>
                </c:pt>
                <c:pt idx="69">
                  <c:v>門真市</c:v>
                </c:pt>
                <c:pt idx="70">
                  <c:v>太子町</c:v>
                </c:pt>
                <c:pt idx="71">
                  <c:v>能勢町</c:v>
                </c:pt>
                <c:pt idx="72">
                  <c:v>港区</c:v>
                </c:pt>
                <c:pt idx="73">
                  <c:v>泉南市</c:v>
                </c:pt>
              </c:strCache>
            </c:strRef>
          </c:cat>
          <c:val>
            <c:numRef>
              <c:f>'市区町村別_在宅(医科)'!$BZ$7:$BZ$80</c:f>
              <c:numCache>
                <c:formatCode>0.0%</c:formatCode>
                <c:ptCount val="74"/>
                <c:pt idx="0">
                  <c:v>0.13429635481322649</c:v>
                </c:pt>
                <c:pt idx="1">
                  <c:v>0.12540067234774452</c:v>
                </c:pt>
                <c:pt idx="2">
                  <c:v>0.12491768734360595</c:v>
                </c:pt>
                <c:pt idx="3">
                  <c:v>0.12233940556088208</c:v>
                </c:pt>
                <c:pt idx="4">
                  <c:v>0.12184658727109746</c:v>
                </c:pt>
                <c:pt idx="5">
                  <c:v>0.12134162834730863</c:v>
                </c:pt>
                <c:pt idx="6">
                  <c:v>0.1210801393728223</c:v>
                </c:pt>
                <c:pt idx="7">
                  <c:v>0.11730445000766362</c:v>
                </c:pt>
                <c:pt idx="8">
                  <c:v>0.11725963314046535</c:v>
                </c:pt>
                <c:pt idx="9">
                  <c:v>0.1170828652898989</c:v>
                </c:pt>
                <c:pt idx="10">
                  <c:v>0.1170255584624673</c:v>
                </c:pt>
                <c:pt idx="11">
                  <c:v>0.11585716415050146</c:v>
                </c:pt>
                <c:pt idx="12">
                  <c:v>0.11509128726600416</c:v>
                </c:pt>
                <c:pt idx="13">
                  <c:v>0.11360381861575179</c:v>
                </c:pt>
                <c:pt idx="14">
                  <c:v>0.11342815814850531</c:v>
                </c:pt>
                <c:pt idx="15">
                  <c:v>0.11321644978643092</c:v>
                </c:pt>
                <c:pt idx="16">
                  <c:v>0.11269536117341308</c:v>
                </c:pt>
                <c:pt idx="17">
                  <c:v>0.11268939393939394</c:v>
                </c:pt>
                <c:pt idx="18">
                  <c:v>0.10992002009966081</c:v>
                </c:pt>
                <c:pt idx="19">
                  <c:v>0.10857313127873319</c:v>
                </c:pt>
                <c:pt idx="20">
                  <c:v>0.10764453644832175</c:v>
                </c:pt>
                <c:pt idx="21">
                  <c:v>0.10717423133235725</c:v>
                </c:pt>
                <c:pt idx="22">
                  <c:v>0.10668546586770063</c:v>
                </c:pt>
                <c:pt idx="23">
                  <c:v>0.10520511689457433</c:v>
                </c:pt>
                <c:pt idx="24">
                  <c:v>0.10432325515682396</c:v>
                </c:pt>
                <c:pt idx="25">
                  <c:v>0.103963721867652</c:v>
                </c:pt>
                <c:pt idx="26">
                  <c:v>0.10345470651312416</c:v>
                </c:pt>
                <c:pt idx="27">
                  <c:v>0.10336757430945807</c:v>
                </c:pt>
                <c:pt idx="28">
                  <c:v>0.102890108659124</c:v>
                </c:pt>
                <c:pt idx="29">
                  <c:v>0.10281479145312623</c:v>
                </c:pt>
                <c:pt idx="30">
                  <c:v>0.10245251371322363</c:v>
                </c:pt>
                <c:pt idx="31">
                  <c:v>0.10242802933036606</c:v>
                </c:pt>
                <c:pt idx="32">
                  <c:v>0.10200225419346284</c:v>
                </c:pt>
                <c:pt idx="33">
                  <c:v>0.10176769953205543</c:v>
                </c:pt>
                <c:pt idx="34">
                  <c:v>0.10080339548279521</c:v>
                </c:pt>
                <c:pt idx="35">
                  <c:v>0.10015549901046084</c:v>
                </c:pt>
                <c:pt idx="36">
                  <c:v>9.9834642414220756E-2</c:v>
                </c:pt>
                <c:pt idx="37">
                  <c:v>9.9700667741192725E-2</c:v>
                </c:pt>
                <c:pt idx="38">
                  <c:v>9.8259931522911681E-2</c:v>
                </c:pt>
                <c:pt idx="39">
                  <c:v>9.7517851071064268E-2</c:v>
                </c:pt>
                <c:pt idx="40">
                  <c:v>9.6827133479212249E-2</c:v>
                </c:pt>
                <c:pt idx="41">
                  <c:v>9.6519253405078193E-2</c:v>
                </c:pt>
                <c:pt idx="42">
                  <c:v>9.4691358024691363E-2</c:v>
                </c:pt>
                <c:pt idx="43">
                  <c:v>9.4470889783961925E-2</c:v>
                </c:pt>
                <c:pt idx="44">
                  <c:v>9.3411691927002785E-2</c:v>
                </c:pt>
                <c:pt idx="45">
                  <c:v>9.3392314072435714E-2</c:v>
                </c:pt>
                <c:pt idx="46">
                  <c:v>9.3061902783547978E-2</c:v>
                </c:pt>
                <c:pt idx="47">
                  <c:v>9.2810921017640283E-2</c:v>
                </c:pt>
                <c:pt idx="48">
                  <c:v>9.24301950329732E-2</c:v>
                </c:pt>
                <c:pt idx="49">
                  <c:v>9.2147435897435903E-2</c:v>
                </c:pt>
                <c:pt idx="50">
                  <c:v>9.1674550614947961E-2</c:v>
                </c:pt>
                <c:pt idx="51">
                  <c:v>9.0618274879311345E-2</c:v>
                </c:pt>
                <c:pt idx="52">
                  <c:v>9.0138217586703984E-2</c:v>
                </c:pt>
                <c:pt idx="53">
                  <c:v>8.9331255313119862E-2</c:v>
                </c:pt>
                <c:pt idx="54">
                  <c:v>8.8277340957827022E-2</c:v>
                </c:pt>
                <c:pt idx="55">
                  <c:v>8.7935854829350638E-2</c:v>
                </c:pt>
                <c:pt idx="56">
                  <c:v>8.7927311982727602E-2</c:v>
                </c:pt>
                <c:pt idx="57">
                  <c:v>8.7390311335497059E-2</c:v>
                </c:pt>
                <c:pt idx="58">
                  <c:v>8.7178157940210818E-2</c:v>
                </c:pt>
                <c:pt idx="59">
                  <c:v>8.7045434338045707E-2</c:v>
                </c:pt>
                <c:pt idx="60">
                  <c:v>8.6340206185567009E-2</c:v>
                </c:pt>
                <c:pt idx="61">
                  <c:v>8.5229808121374387E-2</c:v>
                </c:pt>
                <c:pt idx="62">
                  <c:v>8.3920615633859857E-2</c:v>
                </c:pt>
                <c:pt idx="63">
                  <c:v>8.3838886126305315E-2</c:v>
                </c:pt>
                <c:pt idx="64">
                  <c:v>8.3198520915183732E-2</c:v>
                </c:pt>
                <c:pt idx="65">
                  <c:v>8.2383033145049564E-2</c:v>
                </c:pt>
                <c:pt idx="66">
                  <c:v>8.1180811808118078E-2</c:v>
                </c:pt>
                <c:pt idx="67">
                  <c:v>8.0580762250453727E-2</c:v>
                </c:pt>
                <c:pt idx="68">
                  <c:v>7.6118977477905539E-2</c:v>
                </c:pt>
                <c:pt idx="69">
                  <c:v>7.3770491803278687E-2</c:v>
                </c:pt>
                <c:pt idx="70">
                  <c:v>7.3282442748091606E-2</c:v>
                </c:pt>
                <c:pt idx="71">
                  <c:v>7.0415647921760388E-2</c:v>
                </c:pt>
                <c:pt idx="72">
                  <c:v>6.4150629009414317E-2</c:v>
                </c:pt>
                <c:pt idx="73">
                  <c:v>6.0287186232598926E-2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3C-4D91-89C0-7026496F0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142464"/>
        <c:axId val="45419897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676328502415458E-3"/>
                  <c:y val="-0.893031825396825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3C-4D91-89C0-7026496F0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'市区町村別_在宅(医科)'!$CD$7:$CD$80</c:f>
              <c:numCache>
                <c:formatCode>0.0%</c:formatCode>
                <c:ptCount val="74"/>
                <c:pt idx="0">
                  <c:v>0.10344567297120784</c:v>
                </c:pt>
                <c:pt idx="1">
                  <c:v>0.10344567297120784</c:v>
                </c:pt>
                <c:pt idx="2">
                  <c:v>0.10344567297120784</c:v>
                </c:pt>
                <c:pt idx="3">
                  <c:v>0.10344567297120784</c:v>
                </c:pt>
                <c:pt idx="4">
                  <c:v>0.10344567297120784</c:v>
                </c:pt>
                <c:pt idx="5">
                  <c:v>0.10344567297120784</c:v>
                </c:pt>
                <c:pt idx="6">
                  <c:v>0.10344567297120784</c:v>
                </c:pt>
                <c:pt idx="7">
                  <c:v>0.10344567297120784</c:v>
                </c:pt>
                <c:pt idx="8">
                  <c:v>0.10344567297120784</c:v>
                </c:pt>
                <c:pt idx="9">
                  <c:v>0.10344567297120784</c:v>
                </c:pt>
                <c:pt idx="10">
                  <c:v>0.10344567297120784</c:v>
                </c:pt>
                <c:pt idx="11">
                  <c:v>0.10344567297120784</c:v>
                </c:pt>
                <c:pt idx="12">
                  <c:v>0.10344567297120784</c:v>
                </c:pt>
                <c:pt idx="13">
                  <c:v>0.10344567297120784</c:v>
                </c:pt>
                <c:pt idx="14">
                  <c:v>0.10344567297120784</c:v>
                </c:pt>
                <c:pt idx="15">
                  <c:v>0.10344567297120784</c:v>
                </c:pt>
                <c:pt idx="16">
                  <c:v>0.10344567297120784</c:v>
                </c:pt>
                <c:pt idx="17">
                  <c:v>0.10344567297120784</c:v>
                </c:pt>
                <c:pt idx="18">
                  <c:v>0.10344567297120784</c:v>
                </c:pt>
                <c:pt idx="19">
                  <c:v>0.10344567297120784</c:v>
                </c:pt>
                <c:pt idx="20">
                  <c:v>0.10344567297120784</c:v>
                </c:pt>
                <c:pt idx="21">
                  <c:v>0.10344567297120784</c:v>
                </c:pt>
                <c:pt idx="22">
                  <c:v>0.10344567297120784</c:v>
                </c:pt>
                <c:pt idx="23">
                  <c:v>0.10344567297120784</c:v>
                </c:pt>
                <c:pt idx="24">
                  <c:v>0.10344567297120784</c:v>
                </c:pt>
                <c:pt idx="25">
                  <c:v>0.10344567297120784</c:v>
                </c:pt>
                <c:pt idx="26">
                  <c:v>0.10344567297120784</c:v>
                </c:pt>
                <c:pt idx="27">
                  <c:v>0.10344567297120784</c:v>
                </c:pt>
                <c:pt idx="28">
                  <c:v>0.10344567297120784</c:v>
                </c:pt>
                <c:pt idx="29">
                  <c:v>0.10344567297120784</c:v>
                </c:pt>
                <c:pt idx="30">
                  <c:v>0.10344567297120784</c:v>
                </c:pt>
                <c:pt idx="31">
                  <c:v>0.10344567297120784</c:v>
                </c:pt>
                <c:pt idx="32">
                  <c:v>0.10344567297120784</c:v>
                </c:pt>
                <c:pt idx="33">
                  <c:v>0.10344567297120784</c:v>
                </c:pt>
                <c:pt idx="34">
                  <c:v>0.10344567297120784</c:v>
                </c:pt>
                <c:pt idx="35">
                  <c:v>0.10344567297120784</c:v>
                </c:pt>
                <c:pt idx="36">
                  <c:v>0.10344567297120784</c:v>
                </c:pt>
                <c:pt idx="37">
                  <c:v>0.10344567297120784</c:v>
                </c:pt>
                <c:pt idx="38">
                  <c:v>0.10344567297120784</c:v>
                </c:pt>
                <c:pt idx="39">
                  <c:v>0.10344567297120784</c:v>
                </c:pt>
                <c:pt idx="40">
                  <c:v>0.10344567297120784</c:v>
                </c:pt>
                <c:pt idx="41">
                  <c:v>0.10344567297120784</c:v>
                </c:pt>
                <c:pt idx="42">
                  <c:v>0.10344567297120784</c:v>
                </c:pt>
                <c:pt idx="43">
                  <c:v>0.10344567297120784</c:v>
                </c:pt>
                <c:pt idx="44">
                  <c:v>0.10344567297120784</c:v>
                </c:pt>
                <c:pt idx="45">
                  <c:v>0.10344567297120784</c:v>
                </c:pt>
                <c:pt idx="46">
                  <c:v>0.10344567297120784</c:v>
                </c:pt>
                <c:pt idx="47">
                  <c:v>0.10344567297120784</c:v>
                </c:pt>
                <c:pt idx="48">
                  <c:v>0.10344567297120784</c:v>
                </c:pt>
                <c:pt idx="49">
                  <c:v>0.10344567297120784</c:v>
                </c:pt>
                <c:pt idx="50">
                  <c:v>0.10344567297120784</c:v>
                </c:pt>
                <c:pt idx="51">
                  <c:v>0.10344567297120784</c:v>
                </c:pt>
                <c:pt idx="52">
                  <c:v>0.10344567297120784</c:v>
                </c:pt>
                <c:pt idx="53">
                  <c:v>0.10344567297120784</c:v>
                </c:pt>
                <c:pt idx="54">
                  <c:v>0.10344567297120784</c:v>
                </c:pt>
                <c:pt idx="55">
                  <c:v>0.10344567297120784</c:v>
                </c:pt>
                <c:pt idx="56">
                  <c:v>0.10344567297120784</c:v>
                </c:pt>
                <c:pt idx="57">
                  <c:v>0.10344567297120784</c:v>
                </c:pt>
                <c:pt idx="58">
                  <c:v>0.10344567297120784</c:v>
                </c:pt>
                <c:pt idx="59">
                  <c:v>0.10344567297120784</c:v>
                </c:pt>
                <c:pt idx="60">
                  <c:v>0.10344567297120784</c:v>
                </c:pt>
                <c:pt idx="61">
                  <c:v>0.10344567297120784</c:v>
                </c:pt>
                <c:pt idx="62">
                  <c:v>0.10344567297120784</c:v>
                </c:pt>
                <c:pt idx="63">
                  <c:v>0.10344567297120784</c:v>
                </c:pt>
                <c:pt idx="64">
                  <c:v>0.10344567297120784</c:v>
                </c:pt>
                <c:pt idx="65">
                  <c:v>0.10344567297120784</c:v>
                </c:pt>
                <c:pt idx="66">
                  <c:v>0.10344567297120784</c:v>
                </c:pt>
                <c:pt idx="67">
                  <c:v>0.10344567297120784</c:v>
                </c:pt>
                <c:pt idx="68">
                  <c:v>0.10344567297120784</c:v>
                </c:pt>
                <c:pt idx="69">
                  <c:v>0.10344567297120784</c:v>
                </c:pt>
                <c:pt idx="70">
                  <c:v>0.10344567297120784</c:v>
                </c:pt>
                <c:pt idx="71">
                  <c:v>0.10344567297120784</c:v>
                </c:pt>
                <c:pt idx="72">
                  <c:v>0.10344567297120784</c:v>
                </c:pt>
                <c:pt idx="73">
                  <c:v>0.10344567297120784</c:v>
                </c:pt>
              </c:numCache>
            </c:numRef>
          </c:xVal>
          <c:yVal>
            <c:numRef>
              <c:f>'市区町村別_在宅(医科)'!$CF$7:$CF$80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C3C-4D91-89C0-7026496F0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200128"/>
        <c:axId val="454199552"/>
      </c:scatterChart>
      <c:catAx>
        <c:axId val="454142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4198976"/>
        <c:crosses val="autoZero"/>
        <c:auto val="1"/>
        <c:lblAlgn val="ctr"/>
        <c:lblOffset val="100"/>
        <c:noMultiLvlLbl val="0"/>
      </c:catAx>
      <c:valAx>
        <c:axId val="454198976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142464"/>
        <c:crosses val="autoZero"/>
        <c:crossBetween val="between"/>
      </c:valAx>
      <c:valAx>
        <c:axId val="4541995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4200128"/>
        <c:crosses val="max"/>
        <c:crossBetween val="midCat"/>
      </c:valAx>
      <c:valAx>
        <c:axId val="45420012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41995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'市区町村別_在宅(医科)'!$CA$5</c:f>
              <c:strCache>
                <c:ptCount val="1"/>
                <c:pt idx="0">
                  <c:v>訪問診療患者割合(医科)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'市区町村別_在宅(医科)'!$CA$7:$CA$80</c:f>
              <c:strCache>
                <c:ptCount val="74"/>
                <c:pt idx="0">
                  <c:v>中央区</c:v>
                </c:pt>
                <c:pt idx="1">
                  <c:v>箕面市</c:v>
                </c:pt>
                <c:pt idx="2">
                  <c:v>東住吉区</c:v>
                </c:pt>
                <c:pt idx="3">
                  <c:v>八尾市</c:v>
                </c:pt>
                <c:pt idx="4">
                  <c:v>旭区</c:v>
                </c:pt>
                <c:pt idx="5">
                  <c:v>天王寺区</c:v>
                </c:pt>
                <c:pt idx="6">
                  <c:v>田尻町</c:v>
                </c:pt>
                <c:pt idx="7">
                  <c:v>北区</c:v>
                </c:pt>
                <c:pt idx="8">
                  <c:v>池田市</c:v>
                </c:pt>
                <c:pt idx="9">
                  <c:v>堺市西区</c:v>
                </c:pt>
                <c:pt idx="10">
                  <c:v>高石市</c:v>
                </c:pt>
                <c:pt idx="11">
                  <c:v>藤井寺市</c:v>
                </c:pt>
                <c:pt idx="12">
                  <c:v>豊中市</c:v>
                </c:pt>
                <c:pt idx="13">
                  <c:v>東成区</c:v>
                </c:pt>
                <c:pt idx="14">
                  <c:v>岬町</c:v>
                </c:pt>
                <c:pt idx="15">
                  <c:v>阿倍野区</c:v>
                </c:pt>
                <c:pt idx="16">
                  <c:v>住吉区</c:v>
                </c:pt>
                <c:pt idx="17">
                  <c:v>城東区</c:v>
                </c:pt>
                <c:pt idx="18">
                  <c:v>吹田市</c:v>
                </c:pt>
                <c:pt idx="19">
                  <c:v>大阪市</c:v>
                </c:pt>
                <c:pt idx="20">
                  <c:v>守口市</c:v>
                </c:pt>
                <c:pt idx="21">
                  <c:v>堺市美原区</c:v>
                </c:pt>
                <c:pt idx="22">
                  <c:v>平野区</c:v>
                </c:pt>
                <c:pt idx="23">
                  <c:v>東大阪市</c:v>
                </c:pt>
                <c:pt idx="24">
                  <c:v>生野区</c:v>
                </c:pt>
                <c:pt idx="25">
                  <c:v>羽曳野市</c:v>
                </c:pt>
                <c:pt idx="26">
                  <c:v>西淀川区</c:v>
                </c:pt>
                <c:pt idx="27">
                  <c:v>熊取町</c:v>
                </c:pt>
                <c:pt idx="28">
                  <c:v>福島区</c:v>
                </c:pt>
                <c:pt idx="29">
                  <c:v>堺市</c:v>
                </c:pt>
                <c:pt idx="30">
                  <c:v>茨木市</c:v>
                </c:pt>
                <c:pt idx="31">
                  <c:v>堺市北区</c:v>
                </c:pt>
                <c:pt idx="32">
                  <c:v>都島区</c:v>
                </c:pt>
                <c:pt idx="33">
                  <c:v>堺市堺区</c:v>
                </c:pt>
                <c:pt idx="34">
                  <c:v>鶴見区</c:v>
                </c:pt>
                <c:pt idx="35">
                  <c:v>淀川区</c:v>
                </c:pt>
                <c:pt idx="36">
                  <c:v>枚方市</c:v>
                </c:pt>
                <c:pt idx="37">
                  <c:v>浪速区</c:v>
                </c:pt>
                <c:pt idx="38">
                  <c:v>松原市</c:v>
                </c:pt>
                <c:pt idx="39">
                  <c:v>住之江区</c:v>
                </c:pt>
                <c:pt idx="40">
                  <c:v>堺市東区</c:v>
                </c:pt>
                <c:pt idx="41">
                  <c:v>和泉市</c:v>
                </c:pt>
                <c:pt idx="42">
                  <c:v>堺市南区</c:v>
                </c:pt>
                <c:pt idx="43">
                  <c:v>東淀川区</c:v>
                </c:pt>
                <c:pt idx="44">
                  <c:v>高槻市</c:v>
                </c:pt>
                <c:pt idx="45">
                  <c:v>西成区</c:v>
                </c:pt>
                <c:pt idx="46">
                  <c:v>泉佐野市</c:v>
                </c:pt>
                <c:pt idx="47">
                  <c:v>西区</c:v>
                </c:pt>
                <c:pt idx="48">
                  <c:v>泉大津市</c:v>
                </c:pt>
                <c:pt idx="49">
                  <c:v>柏原市</c:v>
                </c:pt>
                <c:pt idx="50">
                  <c:v>摂津市</c:v>
                </c:pt>
                <c:pt idx="51">
                  <c:v>此花区</c:v>
                </c:pt>
                <c:pt idx="52">
                  <c:v>堺市中区</c:v>
                </c:pt>
                <c:pt idx="53">
                  <c:v>寝屋川市</c:v>
                </c:pt>
                <c:pt idx="54">
                  <c:v>大東市</c:v>
                </c:pt>
                <c:pt idx="55">
                  <c:v>千早赤阪村</c:v>
                </c:pt>
                <c:pt idx="56">
                  <c:v>島本町</c:v>
                </c:pt>
                <c:pt idx="57">
                  <c:v>阪南市</c:v>
                </c:pt>
                <c:pt idx="58">
                  <c:v>岸和田市</c:v>
                </c:pt>
                <c:pt idx="59">
                  <c:v>豊能町</c:v>
                </c:pt>
                <c:pt idx="60">
                  <c:v>河内長野市</c:v>
                </c:pt>
                <c:pt idx="61">
                  <c:v>忠岡町</c:v>
                </c:pt>
                <c:pt idx="62">
                  <c:v>富田林市</c:v>
                </c:pt>
                <c:pt idx="63">
                  <c:v>貝塚市</c:v>
                </c:pt>
                <c:pt idx="64">
                  <c:v>大阪狭山市</c:v>
                </c:pt>
                <c:pt idx="65">
                  <c:v>交野市</c:v>
                </c:pt>
                <c:pt idx="66">
                  <c:v>大正区</c:v>
                </c:pt>
                <c:pt idx="67">
                  <c:v>四條畷市</c:v>
                </c:pt>
                <c:pt idx="68">
                  <c:v>門真市</c:v>
                </c:pt>
                <c:pt idx="69">
                  <c:v>河南町</c:v>
                </c:pt>
                <c:pt idx="70">
                  <c:v>港区</c:v>
                </c:pt>
                <c:pt idx="71">
                  <c:v>太子町</c:v>
                </c:pt>
                <c:pt idx="72">
                  <c:v>能勢町</c:v>
                </c:pt>
                <c:pt idx="73">
                  <c:v>泉南市</c:v>
                </c:pt>
              </c:strCache>
            </c:strRef>
          </c:cat>
          <c:val>
            <c:numRef>
              <c:f>'市区町村別_在宅(医科)'!$CB$7:$CB$80</c:f>
              <c:numCache>
                <c:formatCode>0.0%</c:formatCode>
                <c:ptCount val="74"/>
                <c:pt idx="0">
                  <c:v>9.1750366775758943E-2</c:v>
                </c:pt>
                <c:pt idx="1">
                  <c:v>8.7314038409521233E-2</c:v>
                </c:pt>
                <c:pt idx="2">
                  <c:v>8.4515819750719076E-2</c:v>
                </c:pt>
                <c:pt idx="3">
                  <c:v>8.4012118804013117E-2</c:v>
                </c:pt>
                <c:pt idx="4">
                  <c:v>8.2773607269853819E-2</c:v>
                </c:pt>
                <c:pt idx="5">
                  <c:v>8.0137310606060608E-2</c:v>
                </c:pt>
                <c:pt idx="6">
                  <c:v>7.926829268292683E-2</c:v>
                </c:pt>
                <c:pt idx="7">
                  <c:v>7.8883590024235797E-2</c:v>
                </c:pt>
                <c:pt idx="8">
                  <c:v>7.8563196311947747E-2</c:v>
                </c:pt>
                <c:pt idx="9">
                  <c:v>7.8015633781229249E-2</c:v>
                </c:pt>
                <c:pt idx="10">
                  <c:v>7.7883059856713663E-2</c:v>
                </c:pt>
                <c:pt idx="11">
                  <c:v>7.6977259005836185E-2</c:v>
                </c:pt>
                <c:pt idx="12">
                  <c:v>7.6061803552992274E-2</c:v>
                </c:pt>
                <c:pt idx="13">
                  <c:v>7.5952648405772052E-2</c:v>
                </c:pt>
                <c:pt idx="14">
                  <c:v>7.5841874084919478E-2</c:v>
                </c:pt>
                <c:pt idx="15">
                  <c:v>7.5710944232426441E-2</c:v>
                </c:pt>
                <c:pt idx="16">
                  <c:v>7.4419613799088735E-2</c:v>
                </c:pt>
                <c:pt idx="17">
                  <c:v>7.4243122147313767E-2</c:v>
                </c:pt>
                <c:pt idx="18">
                  <c:v>7.2333539169133154E-2</c:v>
                </c:pt>
                <c:pt idx="19">
                  <c:v>7.0719110051648784E-2</c:v>
                </c:pt>
                <c:pt idx="20">
                  <c:v>7.0710189677988533E-2</c:v>
                </c:pt>
                <c:pt idx="21">
                  <c:v>7.0204904266039633E-2</c:v>
                </c:pt>
                <c:pt idx="22">
                  <c:v>7.0178346482795195E-2</c:v>
                </c:pt>
                <c:pt idx="23">
                  <c:v>6.9243381868632367E-2</c:v>
                </c:pt>
                <c:pt idx="24">
                  <c:v>6.8756469022623098E-2</c:v>
                </c:pt>
                <c:pt idx="25">
                  <c:v>6.8612075725327654E-2</c:v>
                </c:pt>
                <c:pt idx="26">
                  <c:v>6.7176535519987382E-2</c:v>
                </c:pt>
                <c:pt idx="27">
                  <c:v>6.7092651757188496E-2</c:v>
                </c:pt>
                <c:pt idx="28">
                  <c:v>6.6297010607521703E-2</c:v>
                </c:pt>
                <c:pt idx="29">
                  <c:v>6.627439089352008E-2</c:v>
                </c:pt>
                <c:pt idx="30">
                  <c:v>6.6164512539587439E-2</c:v>
                </c:pt>
                <c:pt idx="31">
                  <c:v>6.576099470412157E-2</c:v>
                </c:pt>
                <c:pt idx="32">
                  <c:v>6.5256934970441105E-2</c:v>
                </c:pt>
                <c:pt idx="33">
                  <c:v>6.4898130448971983E-2</c:v>
                </c:pt>
                <c:pt idx="34">
                  <c:v>6.4814814814814811E-2</c:v>
                </c:pt>
                <c:pt idx="35">
                  <c:v>6.4631114863280339E-2</c:v>
                </c:pt>
                <c:pt idx="36">
                  <c:v>6.3473410972358632E-2</c:v>
                </c:pt>
                <c:pt idx="37">
                  <c:v>6.1816192560175058E-2</c:v>
                </c:pt>
                <c:pt idx="38">
                  <c:v>6.18104959274152E-2</c:v>
                </c:pt>
                <c:pt idx="39">
                  <c:v>6.148742051423832E-2</c:v>
                </c:pt>
                <c:pt idx="40">
                  <c:v>6.1487328624844205E-2</c:v>
                </c:pt>
                <c:pt idx="41">
                  <c:v>6.1305236952076111E-2</c:v>
                </c:pt>
                <c:pt idx="42">
                  <c:v>6.0946336303348385E-2</c:v>
                </c:pt>
                <c:pt idx="43">
                  <c:v>6.0882179609229793E-2</c:v>
                </c:pt>
                <c:pt idx="44">
                  <c:v>6.0327455919395465E-2</c:v>
                </c:pt>
                <c:pt idx="45">
                  <c:v>6.0115606936416183E-2</c:v>
                </c:pt>
                <c:pt idx="46">
                  <c:v>5.8727684896571264E-2</c:v>
                </c:pt>
                <c:pt idx="47">
                  <c:v>5.8641975308641972E-2</c:v>
                </c:pt>
                <c:pt idx="48">
                  <c:v>5.847836897066136E-2</c:v>
                </c:pt>
                <c:pt idx="49">
                  <c:v>5.8088930936613055E-2</c:v>
                </c:pt>
                <c:pt idx="50">
                  <c:v>5.7441716159914905E-2</c:v>
                </c:pt>
                <c:pt idx="51">
                  <c:v>5.715171558495246E-2</c:v>
                </c:pt>
                <c:pt idx="52">
                  <c:v>5.6256761630003607E-2</c:v>
                </c:pt>
                <c:pt idx="53">
                  <c:v>5.6078464625908021E-2</c:v>
                </c:pt>
                <c:pt idx="54">
                  <c:v>5.5720351305763971E-2</c:v>
                </c:pt>
                <c:pt idx="55">
                  <c:v>5.5288461538461536E-2</c:v>
                </c:pt>
                <c:pt idx="56">
                  <c:v>5.5234573607580308E-2</c:v>
                </c:pt>
                <c:pt idx="57">
                  <c:v>5.4551539491298526E-2</c:v>
                </c:pt>
                <c:pt idx="58">
                  <c:v>5.3252335784574938E-2</c:v>
                </c:pt>
                <c:pt idx="59">
                  <c:v>5.2583025830258305E-2</c:v>
                </c:pt>
                <c:pt idx="60">
                  <c:v>5.2276204040723744E-2</c:v>
                </c:pt>
                <c:pt idx="61">
                  <c:v>5.2268602540834846E-2</c:v>
                </c:pt>
                <c:pt idx="62">
                  <c:v>5.1370443628143546E-2</c:v>
                </c:pt>
                <c:pt idx="63">
                  <c:v>5.1356824625354396E-2</c:v>
                </c:pt>
                <c:pt idx="64">
                  <c:v>5.1110327811068029E-2</c:v>
                </c:pt>
                <c:pt idx="65">
                  <c:v>5.080352514256091E-2</c:v>
                </c:pt>
                <c:pt idx="66">
                  <c:v>4.9985745509835595E-2</c:v>
                </c:pt>
                <c:pt idx="67">
                  <c:v>4.974226804123711E-2</c:v>
                </c:pt>
                <c:pt idx="68">
                  <c:v>4.7454702329594478E-2</c:v>
                </c:pt>
                <c:pt idx="69">
                  <c:v>4.6819156540385987E-2</c:v>
                </c:pt>
                <c:pt idx="70">
                  <c:v>4.2156127634757977E-2</c:v>
                </c:pt>
                <c:pt idx="71">
                  <c:v>3.9694656488549619E-2</c:v>
                </c:pt>
                <c:pt idx="72">
                  <c:v>3.9608801955990217E-2</c:v>
                </c:pt>
                <c:pt idx="73">
                  <c:v>3.2226241367971059E-2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F9-426B-9D09-01747C99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73344"/>
        <c:axId val="45420300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338164251207729E-3"/>
                  <c:y val="-0.8900079365079365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F9-426B-9D09-01747C9940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'市区町村別_在宅(医科)'!$CE$7:$CE$80</c:f>
              <c:numCache>
                <c:formatCode>0.0%</c:formatCode>
                <c:ptCount val="74"/>
                <c:pt idx="0">
                  <c:v>6.7616286129681222E-2</c:v>
                </c:pt>
                <c:pt idx="1">
                  <c:v>6.7616286129681222E-2</c:v>
                </c:pt>
                <c:pt idx="2">
                  <c:v>6.7616286129681222E-2</c:v>
                </c:pt>
                <c:pt idx="3">
                  <c:v>6.7616286129681222E-2</c:v>
                </c:pt>
                <c:pt idx="4">
                  <c:v>6.7616286129681222E-2</c:v>
                </c:pt>
                <c:pt idx="5">
                  <c:v>6.7616286129681222E-2</c:v>
                </c:pt>
                <c:pt idx="6">
                  <c:v>6.7616286129681222E-2</c:v>
                </c:pt>
                <c:pt idx="7">
                  <c:v>6.7616286129681222E-2</c:v>
                </c:pt>
                <c:pt idx="8">
                  <c:v>6.7616286129681222E-2</c:v>
                </c:pt>
                <c:pt idx="9">
                  <c:v>6.7616286129681222E-2</c:v>
                </c:pt>
                <c:pt idx="10">
                  <c:v>6.7616286129681222E-2</c:v>
                </c:pt>
                <c:pt idx="11">
                  <c:v>6.7616286129681222E-2</c:v>
                </c:pt>
                <c:pt idx="12">
                  <c:v>6.7616286129681222E-2</c:v>
                </c:pt>
                <c:pt idx="13">
                  <c:v>6.7616286129681222E-2</c:v>
                </c:pt>
                <c:pt idx="14">
                  <c:v>6.7616286129681222E-2</c:v>
                </c:pt>
                <c:pt idx="15">
                  <c:v>6.7616286129681222E-2</c:v>
                </c:pt>
                <c:pt idx="16">
                  <c:v>6.7616286129681222E-2</c:v>
                </c:pt>
                <c:pt idx="17">
                  <c:v>6.7616286129681222E-2</c:v>
                </c:pt>
                <c:pt idx="18">
                  <c:v>6.7616286129681222E-2</c:v>
                </c:pt>
                <c:pt idx="19">
                  <c:v>6.7616286129681222E-2</c:v>
                </c:pt>
                <c:pt idx="20">
                  <c:v>6.7616286129681222E-2</c:v>
                </c:pt>
                <c:pt idx="21">
                  <c:v>6.7616286129681222E-2</c:v>
                </c:pt>
                <c:pt idx="22">
                  <c:v>6.7616286129681222E-2</c:v>
                </c:pt>
                <c:pt idx="23">
                  <c:v>6.7616286129681222E-2</c:v>
                </c:pt>
                <c:pt idx="24">
                  <c:v>6.7616286129681222E-2</c:v>
                </c:pt>
                <c:pt idx="25">
                  <c:v>6.7616286129681222E-2</c:v>
                </c:pt>
                <c:pt idx="26">
                  <c:v>6.7616286129681222E-2</c:v>
                </c:pt>
                <c:pt idx="27">
                  <c:v>6.7616286129681222E-2</c:v>
                </c:pt>
                <c:pt idx="28">
                  <c:v>6.7616286129681222E-2</c:v>
                </c:pt>
                <c:pt idx="29">
                  <c:v>6.7616286129681222E-2</c:v>
                </c:pt>
                <c:pt idx="30">
                  <c:v>6.7616286129681222E-2</c:v>
                </c:pt>
                <c:pt idx="31">
                  <c:v>6.7616286129681222E-2</c:v>
                </c:pt>
                <c:pt idx="32">
                  <c:v>6.7616286129681222E-2</c:v>
                </c:pt>
                <c:pt idx="33">
                  <c:v>6.7616286129681222E-2</c:v>
                </c:pt>
                <c:pt idx="34">
                  <c:v>6.7616286129681222E-2</c:v>
                </c:pt>
                <c:pt idx="35">
                  <c:v>6.7616286129681222E-2</c:v>
                </c:pt>
                <c:pt idx="36">
                  <c:v>6.7616286129681222E-2</c:v>
                </c:pt>
                <c:pt idx="37">
                  <c:v>6.7616286129681222E-2</c:v>
                </c:pt>
                <c:pt idx="38">
                  <c:v>6.7616286129681222E-2</c:v>
                </c:pt>
                <c:pt idx="39">
                  <c:v>6.7616286129681222E-2</c:v>
                </c:pt>
                <c:pt idx="40">
                  <c:v>6.7616286129681222E-2</c:v>
                </c:pt>
                <c:pt idx="41">
                  <c:v>6.7616286129681222E-2</c:v>
                </c:pt>
                <c:pt idx="42">
                  <c:v>6.7616286129681222E-2</c:v>
                </c:pt>
                <c:pt idx="43">
                  <c:v>6.7616286129681222E-2</c:v>
                </c:pt>
                <c:pt idx="44">
                  <c:v>6.7616286129681222E-2</c:v>
                </c:pt>
                <c:pt idx="45">
                  <c:v>6.7616286129681222E-2</c:v>
                </c:pt>
                <c:pt idx="46">
                  <c:v>6.7616286129681222E-2</c:v>
                </c:pt>
                <c:pt idx="47">
                  <c:v>6.7616286129681222E-2</c:v>
                </c:pt>
                <c:pt idx="48">
                  <c:v>6.7616286129681222E-2</c:v>
                </c:pt>
                <c:pt idx="49">
                  <c:v>6.7616286129681222E-2</c:v>
                </c:pt>
                <c:pt idx="50">
                  <c:v>6.7616286129681222E-2</c:v>
                </c:pt>
                <c:pt idx="51">
                  <c:v>6.7616286129681222E-2</c:v>
                </c:pt>
                <c:pt idx="52">
                  <c:v>6.7616286129681222E-2</c:v>
                </c:pt>
                <c:pt idx="53">
                  <c:v>6.7616286129681222E-2</c:v>
                </c:pt>
                <c:pt idx="54">
                  <c:v>6.7616286129681222E-2</c:v>
                </c:pt>
                <c:pt idx="55">
                  <c:v>6.7616286129681222E-2</c:v>
                </c:pt>
                <c:pt idx="56">
                  <c:v>6.7616286129681222E-2</c:v>
                </c:pt>
                <c:pt idx="57">
                  <c:v>6.7616286129681222E-2</c:v>
                </c:pt>
                <c:pt idx="58">
                  <c:v>6.7616286129681222E-2</c:v>
                </c:pt>
                <c:pt idx="59">
                  <c:v>6.7616286129681222E-2</c:v>
                </c:pt>
                <c:pt idx="60">
                  <c:v>6.7616286129681222E-2</c:v>
                </c:pt>
                <c:pt idx="61">
                  <c:v>6.7616286129681222E-2</c:v>
                </c:pt>
                <c:pt idx="62">
                  <c:v>6.7616286129681222E-2</c:v>
                </c:pt>
                <c:pt idx="63">
                  <c:v>6.7616286129681222E-2</c:v>
                </c:pt>
                <c:pt idx="64">
                  <c:v>6.7616286129681222E-2</c:v>
                </c:pt>
                <c:pt idx="65">
                  <c:v>6.7616286129681222E-2</c:v>
                </c:pt>
                <c:pt idx="66">
                  <c:v>6.7616286129681222E-2</c:v>
                </c:pt>
                <c:pt idx="67">
                  <c:v>6.7616286129681222E-2</c:v>
                </c:pt>
                <c:pt idx="68">
                  <c:v>6.7616286129681222E-2</c:v>
                </c:pt>
                <c:pt idx="69">
                  <c:v>6.7616286129681222E-2</c:v>
                </c:pt>
                <c:pt idx="70">
                  <c:v>6.7616286129681222E-2</c:v>
                </c:pt>
                <c:pt idx="71">
                  <c:v>6.7616286129681222E-2</c:v>
                </c:pt>
                <c:pt idx="72">
                  <c:v>6.7616286129681222E-2</c:v>
                </c:pt>
                <c:pt idx="73">
                  <c:v>6.7616286129681222E-2</c:v>
                </c:pt>
              </c:numCache>
            </c:numRef>
          </c:xVal>
          <c:yVal>
            <c:numRef>
              <c:f>'市区町村別_在宅(医科)'!$CF$7:$CF$80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F9-426B-9D09-01747C99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204160"/>
        <c:axId val="454203584"/>
      </c:scatterChart>
      <c:catAx>
        <c:axId val="4556733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4203008"/>
        <c:crosses val="autoZero"/>
        <c:auto val="1"/>
        <c:lblAlgn val="ctr"/>
        <c:lblOffset val="100"/>
        <c:noMultiLvlLbl val="0"/>
      </c:catAx>
      <c:valAx>
        <c:axId val="45420300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673344"/>
        <c:crosses val="autoZero"/>
        <c:crossBetween val="between"/>
      </c:valAx>
      <c:valAx>
        <c:axId val="4542035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4204160"/>
        <c:crosses val="max"/>
        <c:crossBetween val="midCat"/>
      </c:valAx>
      <c:valAx>
        <c:axId val="45420416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42035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12867903198241E-2"/>
          <c:y val="0.15578703703703703"/>
          <c:w val="0.81469570894623144"/>
          <c:h val="0.69952209098862639"/>
        </c:manualLayout>
      </c:layout>
      <c:barChart>
        <c:barDir val="col"/>
        <c:grouping val="clustered"/>
        <c:varyColors val="0"/>
        <c:ser>
          <c:idx val="0"/>
          <c:order val="0"/>
          <c:tx>
            <c:v>在宅医療患者数(歯科)</c:v>
          </c:tx>
          <c:spPr>
            <a:solidFill>
              <a:srgbClr val="FFC000"/>
            </a:solidFill>
          </c:spPr>
          <c:invertIfNegative val="0"/>
          <c:cat>
            <c:strRef>
              <c:f>'在宅(歯科)'!$B$6:$B$12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'在宅(歯科)'!$D$6:$D$12</c:f>
              <c:numCache>
                <c:formatCode>#,##0_ </c:formatCode>
                <c:ptCount val="7"/>
                <c:pt idx="0">
                  <c:v>531</c:v>
                </c:pt>
                <c:pt idx="1">
                  <c:v>888</c:v>
                </c:pt>
                <c:pt idx="2">
                  <c:v>10215</c:v>
                </c:pt>
                <c:pt idx="3">
                  <c:v>18826</c:v>
                </c:pt>
                <c:pt idx="4">
                  <c:v>25715</c:v>
                </c:pt>
                <c:pt idx="5">
                  <c:v>20576</c:v>
                </c:pt>
                <c:pt idx="6">
                  <c:v>10225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852544"/>
        <c:axId val="455977216"/>
      </c:barChart>
      <c:lineChart>
        <c:grouping val="standard"/>
        <c:varyColors val="0"/>
        <c:ser>
          <c:idx val="1"/>
          <c:order val="1"/>
          <c:tx>
            <c:v>在宅医療患者割合(歯科)</c:v>
          </c:tx>
          <c:spPr>
            <a:ln>
              <a:solidFill>
                <a:srgbClr val="C00000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1919150900502228E-2"/>
                  <c:y val="2.0591615237284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2-467E-90CF-673245CBF2D9}"/>
                </c:ext>
              </c:extLst>
            </c:dLbl>
            <c:dLbl>
              <c:idx val="1"/>
              <c:layout>
                <c:manualLayout>
                  <c:x val="-4.3004954954954953E-2"/>
                  <c:y val="6.1775656421325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2-467E-90CF-673245CBF2D9}"/>
                </c:ext>
              </c:extLst>
            </c:dLbl>
            <c:dLbl>
              <c:idx val="2"/>
              <c:layout>
                <c:manualLayout>
                  <c:x val="-2.437401112283764E-2"/>
                  <c:y val="-7.6140859500168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2-467E-90CF-673245CBF2D9}"/>
                </c:ext>
              </c:extLst>
            </c:dLbl>
            <c:dLbl>
              <c:idx val="3"/>
              <c:layout>
                <c:manualLayout>
                  <c:x val="-5.1245345345345347E-2"/>
                  <c:y val="-5.1480862189523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2-467E-90CF-673245CBF2D9}"/>
                </c:ext>
              </c:extLst>
            </c:dLbl>
            <c:dLbl>
              <c:idx val="4"/>
              <c:layout>
                <c:manualLayout>
                  <c:x val="-3.59814936293242E-2"/>
                  <c:y val="-0.13384853920286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2-467E-90CF-673245CBF2D9}"/>
                </c:ext>
              </c:extLst>
            </c:dLbl>
            <c:dLbl>
              <c:idx val="5"/>
              <c:layout>
                <c:manualLayout>
                  <c:x val="-3.9486786786786784E-2"/>
                  <c:y val="-8.2368082368082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2-467E-90CF-673245CBF2D9}"/>
                </c:ext>
              </c:extLst>
            </c:dLbl>
            <c:dLbl>
              <c:idx val="6"/>
              <c:layout>
                <c:manualLayout>
                  <c:x val="-2.979067531593068E-2"/>
                  <c:y val="-6.6924066924066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D2-467E-90CF-673245CBF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'在宅(歯科)'!#REF!</c:f>
            </c:multiLvlStrRef>
          </c:cat>
          <c:val>
            <c:numRef>
              <c:f>'在宅(歯科)'!$F$6:$F$12</c:f>
              <c:numCache>
                <c:formatCode>0.0%</c:formatCode>
                <c:ptCount val="7"/>
                <c:pt idx="0">
                  <c:v>0.10554561717352415</c:v>
                </c:pt>
                <c:pt idx="1">
                  <c:v>0.10735009671179883</c:v>
                </c:pt>
                <c:pt idx="2">
                  <c:v>2.0444720198542952E-2</c:v>
                </c:pt>
                <c:pt idx="3">
                  <c:v>5.3064169706126083E-2</c:v>
                </c:pt>
                <c:pt idx="4">
                  <c:v>0.11873649409896016</c:v>
                </c:pt>
                <c:pt idx="5">
                  <c:v>0.2074339923180063</c:v>
                </c:pt>
                <c:pt idx="6">
                  <c:v>0.28951242992241916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53568"/>
        <c:axId val="455977792"/>
      </c:lineChart>
      <c:catAx>
        <c:axId val="45585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455977216"/>
        <c:crosses val="autoZero"/>
        <c:auto val="1"/>
        <c:lblAlgn val="ctr"/>
        <c:lblOffset val="100"/>
        <c:noMultiLvlLbl val="0"/>
      </c:catAx>
      <c:valAx>
        <c:axId val="455977216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在宅患者数</a:t>
                </a:r>
                <a:r>
                  <a:rPr lang="en-US" altLang="ja-JP" sz="1000"/>
                  <a:t>(</a:t>
                </a:r>
                <a:r>
                  <a:rPr lang="ja-JP" altLang="en-US" sz="1000"/>
                  <a:t>歯科</a:t>
                </a:r>
                <a:r>
                  <a:rPr lang="en-US" altLang="ja-JP" sz="1000"/>
                  <a:t>)</a:t>
                </a:r>
              </a:p>
              <a:p>
                <a:pPr>
                  <a:defRPr sz="1000"/>
                </a:pPr>
                <a:r>
                  <a:rPr lang="en-US" altLang="ja-JP" sz="1000"/>
                  <a:t>(</a:t>
                </a:r>
                <a:r>
                  <a:rPr lang="ja-JP" altLang="en-US" sz="1000"/>
                  <a:t>人</a:t>
                </a:r>
                <a:r>
                  <a:rPr lang="en-US" altLang="ja-JP" sz="1000"/>
                  <a:t>)</a:t>
                </a:r>
                <a:endParaRPr lang="ja-JP" altLang="en-US" sz="1000"/>
              </a:p>
            </c:rich>
          </c:tx>
          <c:layout>
            <c:manualLayout>
              <c:xMode val="edge"/>
              <c:yMode val="edge"/>
              <c:x val="1.335559265442404E-2"/>
              <c:y val="2.7075678040244962E-2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455852544"/>
        <c:crosses val="autoZero"/>
        <c:crossBetween val="between"/>
      </c:valAx>
      <c:valAx>
        <c:axId val="45597779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在宅医療患者割合</a:t>
                </a:r>
                <a:r>
                  <a:rPr lang="en-US" altLang="ja-JP" sz="1000"/>
                  <a:t>(</a:t>
                </a:r>
                <a:r>
                  <a:rPr lang="ja-JP" altLang="en-US" sz="1000"/>
                  <a:t>歯科</a:t>
                </a:r>
                <a:r>
                  <a:rPr lang="en-US" altLang="ja-JP" sz="1000"/>
                  <a:t>)</a:t>
                </a:r>
              </a:p>
              <a:p>
                <a:pPr>
                  <a:defRPr sz="1000"/>
                </a:pPr>
                <a:r>
                  <a:rPr lang="en-US" sz="1000"/>
                  <a:t>(%)</a:t>
                </a:r>
                <a:endParaRPr lang="ja-JP" sz="1000"/>
              </a:p>
            </c:rich>
          </c:tx>
          <c:layout>
            <c:manualLayout>
              <c:xMode val="edge"/>
              <c:yMode val="edge"/>
              <c:x val="0.85607329563171863"/>
              <c:y val="2.8460569522792276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455853568"/>
        <c:crosses val="max"/>
        <c:crossBetween val="between"/>
      </c:valAx>
      <c:catAx>
        <c:axId val="45585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5977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7611968449931412"/>
          <c:y val="2.3932787030736917E-2"/>
          <c:w val="0.61223789927493633"/>
          <c:h val="9.3981481481481485E-2"/>
        </c:manualLayout>
      </c:layout>
      <c:overlay val="0"/>
      <c:spPr>
        <a:ln>
          <a:solidFill>
            <a:srgbClr val="7F7F7F"/>
          </a:solidFill>
        </a:ln>
      </c:spPr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9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91062801932369"/>
          <c:y val="7.8162778672273808E-2"/>
          <c:w val="0.78018091787439625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'地区別_在宅(歯科)'!$BY$5</c:f>
              <c:strCache>
                <c:ptCount val="1"/>
                <c:pt idx="0">
                  <c:v>在宅医療患者割合(歯科)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'地区別_在宅(歯科)'!$BY$7:$BY$14</c:f>
              <c:strCache>
                <c:ptCount val="8"/>
                <c:pt idx="0">
                  <c:v>豊能医療圏</c:v>
                </c:pt>
                <c:pt idx="1">
                  <c:v>大阪市医療圏</c:v>
                </c:pt>
                <c:pt idx="2">
                  <c:v>南河内医療圏</c:v>
                </c:pt>
                <c:pt idx="3">
                  <c:v>中河内医療圏</c:v>
                </c:pt>
                <c:pt idx="4">
                  <c:v>堺市医療圏</c:v>
                </c:pt>
                <c:pt idx="5">
                  <c:v>三島医療圏</c:v>
                </c:pt>
                <c:pt idx="6">
                  <c:v>泉州医療圏</c:v>
                </c:pt>
                <c:pt idx="7">
                  <c:v>北河内医療圏</c:v>
                </c:pt>
              </c:strCache>
            </c:strRef>
          </c:cat>
          <c:val>
            <c:numRef>
              <c:f>'地区別_在宅(歯科)'!$BZ$7:$BZ$14</c:f>
              <c:numCache>
                <c:formatCode>0.0%</c:formatCode>
                <c:ptCount val="8"/>
                <c:pt idx="0">
                  <c:v>7.7561489810260009E-2</c:v>
                </c:pt>
                <c:pt idx="1">
                  <c:v>7.6028718996537833E-2</c:v>
                </c:pt>
                <c:pt idx="2">
                  <c:v>7.1541380371243982E-2</c:v>
                </c:pt>
                <c:pt idx="3">
                  <c:v>6.9408021834384229E-2</c:v>
                </c:pt>
                <c:pt idx="4">
                  <c:v>6.7774108159937063E-2</c:v>
                </c:pt>
                <c:pt idx="5">
                  <c:v>6.5684928263648842E-2</c:v>
                </c:pt>
                <c:pt idx="6">
                  <c:v>6.4195680424782145E-2</c:v>
                </c:pt>
                <c:pt idx="7">
                  <c:v>6.2203400903977621E-2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70-4164-9B83-BA81483DD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132096"/>
        <c:axId val="45597894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676328502415458E-3"/>
                  <c:y val="-0.893031825396825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0-4164-9B83-BA81483DD8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'地区別_在宅(歯科)'!$CD$7:$CD$14</c:f>
              <c:numCache>
                <c:formatCode>0.0%</c:formatCode>
                <c:ptCount val="8"/>
                <c:pt idx="0">
                  <c:v>7.1361761201965204E-2</c:v>
                </c:pt>
                <c:pt idx="1">
                  <c:v>7.1361761201965204E-2</c:v>
                </c:pt>
                <c:pt idx="2">
                  <c:v>7.1361761201965204E-2</c:v>
                </c:pt>
                <c:pt idx="3">
                  <c:v>7.1361761201965204E-2</c:v>
                </c:pt>
                <c:pt idx="4">
                  <c:v>7.1361761201965204E-2</c:v>
                </c:pt>
                <c:pt idx="5">
                  <c:v>7.1361761201965204E-2</c:v>
                </c:pt>
                <c:pt idx="6">
                  <c:v>7.1361761201965204E-2</c:v>
                </c:pt>
                <c:pt idx="7">
                  <c:v>7.1361761201965204E-2</c:v>
                </c:pt>
              </c:numCache>
            </c:numRef>
          </c:xVal>
          <c:yVal>
            <c:numRef>
              <c:f>'地区別_在宅(歯科)'!$CF$7:$CF$14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70-4164-9B83-BA81483DD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976640"/>
        <c:axId val="455979520"/>
      </c:scatterChart>
      <c:catAx>
        <c:axId val="4561320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5978944"/>
        <c:crosses val="autoZero"/>
        <c:auto val="1"/>
        <c:lblAlgn val="ctr"/>
        <c:lblOffset val="100"/>
        <c:noMultiLvlLbl val="0"/>
      </c:catAx>
      <c:valAx>
        <c:axId val="455978944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132096"/>
        <c:crosses val="autoZero"/>
        <c:crossBetween val="between"/>
      </c:valAx>
      <c:valAx>
        <c:axId val="45597952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5976640"/>
        <c:crosses val="max"/>
        <c:crossBetween val="midCat"/>
      </c:valAx>
      <c:valAx>
        <c:axId val="45597664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597952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64009661835749"/>
          <c:y val="7.8162778672273808E-2"/>
          <c:w val="0.79245144927536237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'地区別_在宅(歯科)'!$CA$5</c:f>
              <c:strCache>
                <c:ptCount val="1"/>
                <c:pt idx="0">
                  <c:v>訪問診療患者割合(歯科)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'地区別_在宅(歯科)'!$CA$7:$CA$14</c:f>
              <c:strCache>
                <c:ptCount val="8"/>
                <c:pt idx="0">
                  <c:v>豊能医療圏</c:v>
                </c:pt>
                <c:pt idx="1">
                  <c:v>大阪市医療圏</c:v>
                </c:pt>
                <c:pt idx="2">
                  <c:v>南河内医療圏</c:v>
                </c:pt>
                <c:pt idx="3">
                  <c:v>中河内医療圏</c:v>
                </c:pt>
                <c:pt idx="4">
                  <c:v>堺市医療圏</c:v>
                </c:pt>
                <c:pt idx="5">
                  <c:v>三島医療圏</c:v>
                </c:pt>
                <c:pt idx="6">
                  <c:v>泉州医療圏</c:v>
                </c:pt>
                <c:pt idx="7">
                  <c:v>北河内医療圏</c:v>
                </c:pt>
              </c:strCache>
            </c:strRef>
          </c:cat>
          <c:val>
            <c:numRef>
              <c:f>'地区別_在宅(歯科)'!$CB$7:$CB$14</c:f>
              <c:numCache>
                <c:formatCode>0.0%</c:formatCode>
                <c:ptCount val="8"/>
                <c:pt idx="0">
                  <c:v>7.7463106113843994E-2</c:v>
                </c:pt>
                <c:pt idx="1">
                  <c:v>7.5963448549860951E-2</c:v>
                </c:pt>
                <c:pt idx="2">
                  <c:v>7.1151676751102455E-2</c:v>
                </c:pt>
                <c:pt idx="3">
                  <c:v>6.934225561684601E-2</c:v>
                </c:pt>
                <c:pt idx="4">
                  <c:v>6.7520057694041291E-2</c:v>
                </c:pt>
                <c:pt idx="5">
                  <c:v>6.5457644774847293E-2</c:v>
                </c:pt>
                <c:pt idx="6">
                  <c:v>6.4107981407808406E-2</c:v>
                </c:pt>
                <c:pt idx="7">
                  <c:v>6.2138067436017748E-2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CD-4FA4-B589-B12E8397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403456"/>
        <c:axId val="45598240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338164251207729E-3"/>
                  <c:y val="-0.8900079365079365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D-4FA4-B589-B12E839733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'地区別_在宅(歯科)'!$CE$7:$CE$14</c:f>
              <c:numCache>
                <c:formatCode>0.0%</c:formatCode>
                <c:ptCount val="8"/>
                <c:pt idx="0">
                  <c:v>7.1230484967230168E-2</c:v>
                </c:pt>
                <c:pt idx="1">
                  <c:v>7.1230484967230168E-2</c:v>
                </c:pt>
                <c:pt idx="2">
                  <c:v>7.1230484967230168E-2</c:v>
                </c:pt>
                <c:pt idx="3">
                  <c:v>7.1230484967230168E-2</c:v>
                </c:pt>
                <c:pt idx="4">
                  <c:v>7.1230484967230168E-2</c:v>
                </c:pt>
                <c:pt idx="5">
                  <c:v>7.1230484967230168E-2</c:v>
                </c:pt>
                <c:pt idx="6">
                  <c:v>7.1230484967230168E-2</c:v>
                </c:pt>
                <c:pt idx="7">
                  <c:v>7.1230484967230168E-2</c:v>
                </c:pt>
              </c:numCache>
            </c:numRef>
          </c:xVal>
          <c:yVal>
            <c:numRef>
              <c:f>'地区別_在宅(歯科)'!$CF$7:$CF$14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CD-4FA4-B589-B12E8397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114752"/>
        <c:axId val="456114176"/>
      </c:scatterChart>
      <c:catAx>
        <c:axId val="4564034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5982400"/>
        <c:crosses val="autoZero"/>
        <c:auto val="1"/>
        <c:lblAlgn val="ctr"/>
        <c:lblOffset val="100"/>
        <c:noMultiLvlLbl val="0"/>
      </c:catAx>
      <c:valAx>
        <c:axId val="455982400"/>
        <c:scaling>
          <c:orientation val="minMax"/>
          <c:max val="0.1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403456"/>
        <c:crosses val="autoZero"/>
        <c:crossBetween val="between"/>
      </c:valAx>
      <c:valAx>
        <c:axId val="45611417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6114752"/>
        <c:crosses val="max"/>
        <c:crossBetween val="midCat"/>
      </c:valAx>
      <c:valAx>
        <c:axId val="45611475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611417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'市区町村別_在宅(歯科)'!$BY$5</c:f>
              <c:strCache>
                <c:ptCount val="1"/>
                <c:pt idx="0">
                  <c:v>在宅医療患者割合(歯科)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'市区町村別_在宅(歯科)'!$BY$7:$BY$80</c:f>
              <c:strCache>
                <c:ptCount val="74"/>
                <c:pt idx="0">
                  <c:v>田尻町</c:v>
                </c:pt>
                <c:pt idx="1">
                  <c:v>太子町</c:v>
                </c:pt>
                <c:pt idx="2">
                  <c:v>北区</c:v>
                </c:pt>
                <c:pt idx="3">
                  <c:v>河南町</c:v>
                </c:pt>
                <c:pt idx="4">
                  <c:v>東淀川区</c:v>
                </c:pt>
                <c:pt idx="5">
                  <c:v>忠岡町</c:v>
                </c:pt>
                <c:pt idx="6">
                  <c:v>吹田市</c:v>
                </c:pt>
                <c:pt idx="7">
                  <c:v>東住吉区</c:v>
                </c:pt>
                <c:pt idx="8">
                  <c:v>羽曳野市</c:v>
                </c:pt>
                <c:pt idx="9">
                  <c:v>西淀川区</c:v>
                </c:pt>
                <c:pt idx="10">
                  <c:v>堺市美原区</c:v>
                </c:pt>
                <c:pt idx="11">
                  <c:v>池田市</c:v>
                </c:pt>
                <c:pt idx="12">
                  <c:v>旭区</c:v>
                </c:pt>
                <c:pt idx="13">
                  <c:v>平野区</c:v>
                </c:pt>
                <c:pt idx="14">
                  <c:v>生野区</c:v>
                </c:pt>
                <c:pt idx="15">
                  <c:v>阿倍野区</c:v>
                </c:pt>
                <c:pt idx="16">
                  <c:v>住吉区</c:v>
                </c:pt>
                <c:pt idx="17">
                  <c:v>大阪市</c:v>
                </c:pt>
                <c:pt idx="18">
                  <c:v>堺市西区</c:v>
                </c:pt>
                <c:pt idx="19">
                  <c:v>泉大津市</c:v>
                </c:pt>
                <c:pt idx="20">
                  <c:v>淀川区</c:v>
                </c:pt>
                <c:pt idx="21">
                  <c:v>住之江区</c:v>
                </c:pt>
                <c:pt idx="22">
                  <c:v>中央区</c:v>
                </c:pt>
                <c:pt idx="23">
                  <c:v>高石市</c:v>
                </c:pt>
                <c:pt idx="24">
                  <c:v>箕面市</c:v>
                </c:pt>
                <c:pt idx="25">
                  <c:v>天王寺区</c:v>
                </c:pt>
                <c:pt idx="26">
                  <c:v>鶴見区</c:v>
                </c:pt>
                <c:pt idx="27">
                  <c:v>豊能町</c:v>
                </c:pt>
                <c:pt idx="28">
                  <c:v>八尾市</c:v>
                </c:pt>
                <c:pt idx="29">
                  <c:v>藤井寺市</c:v>
                </c:pt>
                <c:pt idx="30">
                  <c:v>河内長野市</c:v>
                </c:pt>
                <c:pt idx="31">
                  <c:v>豊中市</c:v>
                </c:pt>
                <c:pt idx="32">
                  <c:v>都島区</c:v>
                </c:pt>
                <c:pt idx="33">
                  <c:v>島本町</c:v>
                </c:pt>
                <c:pt idx="34">
                  <c:v>熊取町</c:v>
                </c:pt>
                <c:pt idx="35">
                  <c:v>堺市東区</c:v>
                </c:pt>
                <c:pt idx="36">
                  <c:v>摂津市</c:v>
                </c:pt>
                <c:pt idx="37">
                  <c:v>堺市堺区</c:v>
                </c:pt>
                <c:pt idx="38">
                  <c:v>和泉市</c:v>
                </c:pt>
                <c:pt idx="39">
                  <c:v>浪速区</c:v>
                </c:pt>
                <c:pt idx="40">
                  <c:v>大阪狭山市</c:v>
                </c:pt>
                <c:pt idx="41">
                  <c:v>茨木市</c:v>
                </c:pt>
                <c:pt idx="42">
                  <c:v>大正区</c:v>
                </c:pt>
                <c:pt idx="43">
                  <c:v>西成区</c:v>
                </c:pt>
                <c:pt idx="44">
                  <c:v>東大阪市</c:v>
                </c:pt>
                <c:pt idx="45">
                  <c:v>堺市</c:v>
                </c:pt>
                <c:pt idx="46">
                  <c:v>此花区</c:v>
                </c:pt>
                <c:pt idx="47">
                  <c:v>福島区</c:v>
                </c:pt>
                <c:pt idx="48">
                  <c:v>富田林市</c:v>
                </c:pt>
                <c:pt idx="49">
                  <c:v>堺市北区</c:v>
                </c:pt>
                <c:pt idx="50">
                  <c:v>東成区</c:v>
                </c:pt>
                <c:pt idx="51">
                  <c:v>城東区</c:v>
                </c:pt>
                <c:pt idx="52">
                  <c:v>守口市</c:v>
                </c:pt>
                <c:pt idx="53">
                  <c:v>泉佐野市</c:v>
                </c:pt>
                <c:pt idx="54">
                  <c:v>四條畷市</c:v>
                </c:pt>
                <c:pt idx="55">
                  <c:v>阪南市</c:v>
                </c:pt>
                <c:pt idx="56">
                  <c:v>能勢町</c:v>
                </c:pt>
                <c:pt idx="57">
                  <c:v>千早赤阪村</c:v>
                </c:pt>
                <c:pt idx="58">
                  <c:v>枚方市</c:v>
                </c:pt>
                <c:pt idx="59">
                  <c:v>高槻市</c:v>
                </c:pt>
                <c:pt idx="60">
                  <c:v>堺市中区</c:v>
                </c:pt>
                <c:pt idx="61">
                  <c:v>大東市</c:v>
                </c:pt>
                <c:pt idx="62">
                  <c:v>寝屋川市</c:v>
                </c:pt>
                <c:pt idx="63">
                  <c:v>交野市</c:v>
                </c:pt>
                <c:pt idx="64">
                  <c:v>西区</c:v>
                </c:pt>
                <c:pt idx="65">
                  <c:v>松原市</c:v>
                </c:pt>
                <c:pt idx="66">
                  <c:v>港区</c:v>
                </c:pt>
                <c:pt idx="67">
                  <c:v>柏原市</c:v>
                </c:pt>
                <c:pt idx="68">
                  <c:v>門真市</c:v>
                </c:pt>
                <c:pt idx="69">
                  <c:v>岬町</c:v>
                </c:pt>
                <c:pt idx="70">
                  <c:v>堺市南区</c:v>
                </c:pt>
                <c:pt idx="71">
                  <c:v>泉南市</c:v>
                </c:pt>
                <c:pt idx="72">
                  <c:v>岸和田市</c:v>
                </c:pt>
                <c:pt idx="73">
                  <c:v>貝塚市</c:v>
                </c:pt>
              </c:strCache>
            </c:strRef>
          </c:cat>
          <c:val>
            <c:numRef>
              <c:f>'市区町村別_在宅(歯科)'!$BZ$7:$BZ$80</c:f>
              <c:numCache>
                <c:formatCode>0.0%</c:formatCode>
                <c:ptCount val="74"/>
                <c:pt idx="0">
                  <c:v>9.1463414634146339E-2</c:v>
                </c:pt>
                <c:pt idx="1">
                  <c:v>8.8549618320610687E-2</c:v>
                </c:pt>
                <c:pt idx="2">
                  <c:v>8.6232507231647257E-2</c:v>
                </c:pt>
                <c:pt idx="3">
                  <c:v>8.4703359542530374E-2</c:v>
                </c:pt>
                <c:pt idx="4">
                  <c:v>8.436465841606601E-2</c:v>
                </c:pt>
                <c:pt idx="5">
                  <c:v>8.38475499092559E-2</c:v>
                </c:pt>
                <c:pt idx="6">
                  <c:v>8.3044098545663608E-2</c:v>
                </c:pt>
                <c:pt idx="7">
                  <c:v>8.2310642377756468E-2</c:v>
                </c:pt>
                <c:pt idx="8">
                  <c:v>8.132631343116388E-2</c:v>
                </c:pt>
                <c:pt idx="9">
                  <c:v>8.002838445162816E-2</c:v>
                </c:pt>
                <c:pt idx="10">
                  <c:v>7.9610345985891839E-2</c:v>
                </c:pt>
                <c:pt idx="11">
                  <c:v>7.8563196311947747E-2</c:v>
                </c:pt>
                <c:pt idx="12">
                  <c:v>7.724219676017384E-2</c:v>
                </c:pt>
                <c:pt idx="13">
                  <c:v>7.6576277928794012E-2</c:v>
                </c:pt>
                <c:pt idx="14">
                  <c:v>7.6396076691803441E-2</c:v>
                </c:pt>
                <c:pt idx="15">
                  <c:v>7.6264926751200293E-2</c:v>
                </c:pt>
                <c:pt idx="16">
                  <c:v>7.6242134953352136E-2</c:v>
                </c:pt>
                <c:pt idx="17">
                  <c:v>7.6028718996537833E-2</c:v>
                </c:pt>
                <c:pt idx="18">
                  <c:v>7.5563275941347777E-2</c:v>
                </c:pt>
                <c:pt idx="19">
                  <c:v>7.5186474390850327E-2</c:v>
                </c:pt>
                <c:pt idx="20">
                  <c:v>7.4808873880211998E-2</c:v>
                </c:pt>
                <c:pt idx="21">
                  <c:v>7.4536909040641419E-2</c:v>
                </c:pt>
                <c:pt idx="22">
                  <c:v>7.4483692585486969E-2</c:v>
                </c:pt>
                <c:pt idx="23">
                  <c:v>7.4416454818581002E-2</c:v>
                </c:pt>
                <c:pt idx="24">
                  <c:v>7.4114146605355688E-2</c:v>
                </c:pt>
                <c:pt idx="25">
                  <c:v>7.3982007575757569E-2</c:v>
                </c:pt>
                <c:pt idx="26">
                  <c:v>7.3367260390161157E-2</c:v>
                </c:pt>
                <c:pt idx="27">
                  <c:v>7.3339483394833954E-2</c:v>
                </c:pt>
                <c:pt idx="28">
                  <c:v>7.3283997218635141E-2</c:v>
                </c:pt>
                <c:pt idx="29">
                  <c:v>7.3254175890521231E-2</c:v>
                </c:pt>
                <c:pt idx="30">
                  <c:v>7.2954581421110928E-2</c:v>
                </c:pt>
                <c:pt idx="31">
                  <c:v>7.2857702303392793E-2</c:v>
                </c:pt>
                <c:pt idx="32">
                  <c:v>7.2381385478247684E-2</c:v>
                </c:pt>
                <c:pt idx="33">
                  <c:v>7.1643170788074875E-2</c:v>
                </c:pt>
                <c:pt idx="34">
                  <c:v>7.1632756011434331E-2</c:v>
                </c:pt>
                <c:pt idx="35">
                  <c:v>7.090430688270323E-2</c:v>
                </c:pt>
                <c:pt idx="36">
                  <c:v>7.0383831220636475E-2</c:v>
                </c:pt>
                <c:pt idx="37">
                  <c:v>7.0166441325935941E-2</c:v>
                </c:pt>
                <c:pt idx="38">
                  <c:v>7.0152040544145103E-2</c:v>
                </c:pt>
                <c:pt idx="39">
                  <c:v>6.9474835886214448E-2</c:v>
                </c:pt>
                <c:pt idx="40">
                  <c:v>6.9322053812712961E-2</c:v>
                </c:pt>
                <c:pt idx="41">
                  <c:v>6.8989129504408109E-2</c:v>
                </c:pt>
                <c:pt idx="42">
                  <c:v>6.8516582723557914E-2</c:v>
                </c:pt>
                <c:pt idx="43">
                  <c:v>6.8412104726283576E-2</c:v>
                </c:pt>
                <c:pt idx="44">
                  <c:v>6.8360497218212649E-2</c:v>
                </c:pt>
                <c:pt idx="45">
                  <c:v>6.7774108159937063E-2</c:v>
                </c:pt>
                <c:pt idx="46">
                  <c:v>6.7693261678379496E-2</c:v>
                </c:pt>
                <c:pt idx="47">
                  <c:v>6.7381870781099321E-2</c:v>
                </c:pt>
                <c:pt idx="48">
                  <c:v>6.6855043797682964E-2</c:v>
                </c:pt>
                <c:pt idx="49">
                  <c:v>6.6129403638038223E-2</c:v>
                </c:pt>
                <c:pt idx="50">
                  <c:v>6.592931824073274E-2</c:v>
                </c:pt>
                <c:pt idx="51">
                  <c:v>6.5784514886311291E-2</c:v>
                </c:pt>
                <c:pt idx="52">
                  <c:v>6.5593295103661228E-2</c:v>
                </c:pt>
                <c:pt idx="53">
                  <c:v>6.4536695947860587E-2</c:v>
                </c:pt>
                <c:pt idx="54">
                  <c:v>6.4046391752577314E-2</c:v>
                </c:pt>
                <c:pt idx="55">
                  <c:v>6.3253012048192767E-2</c:v>
                </c:pt>
                <c:pt idx="56">
                  <c:v>6.3080684596577022E-2</c:v>
                </c:pt>
                <c:pt idx="57">
                  <c:v>6.25E-2</c:v>
                </c:pt>
                <c:pt idx="58">
                  <c:v>6.175459520134699E-2</c:v>
                </c:pt>
                <c:pt idx="59">
                  <c:v>6.1424973011874773E-2</c:v>
                </c:pt>
                <c:pt idx="60">
                  <c:v>6.1245341988219737E-2</c:v>
                </c:pt>
                <c:pt idx="61">
                  <c:v>6.1129529459663816E-2</c:v>
                </c:pt>
                <c:pt idx="62">
                  <c:v>6.0940105712428277E-2</c:v>
                </c:pt>
                <c:pt idx="63">
                  <c:v>5.944358043891481E-2</c:v>
                </c:pt>
                <c:pt idx="64">
                  <c:v>5.9382716049382715E-2</c:v>
                </c:pt>
                <c:pt idx="65">
                  <c:v>5.9336014022064128E-2</c:v>
                </c:pt>
                <c:pt idx="66">
                  <c:v>5.9318503707406482E-2</c:v>
                </c:pt>
                <c:pt idx="67">
                  <c:v>5.8088930936613055E-2</c:v>
                </c:pt>
                <c:pt idx="68">
                  <c:v>5.7862381363244175E-2</c:v>
                </c:pt>
                <c:pt idx="69">
                  <c:v>5.6222547584187411E-2</c:v>
                </c:pt>
                <c:pt idx="70">
                  <c:v>5.4233288579681842E-2</c:v>
                </c:pt>
                <c:pt idx="71">
                  <c:v>5.4039241477584127E-2</c:v>
                </c:pt>
                <c:pt idx="72">
                  <c:v>5.3891790116878044E-2</c:v>
                </c:pt>
                <c:pt idx="73">
                  <c:v>5.1356824625354396E-2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3B-4FE8-9866-E8F0E2321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496640"/>
        <c:axId val="45611705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676328502415458E-3"/>
                  <c:y val="-0.893031825396825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B-4FE8-9866-E8F0E2321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'市区町村別_在宅(歯科)'!$CD$7:$CD$80</c:f>
              <c:numCache>
                <c:formatCode>0.0%</c:formatCode>
                <c:ptCount val="74"/>
                <c:pt idx="0">
                  <c:v>7.1361761201965204E-2</c:v>
                </c:pt>
                <c:pt idx="1">
                  <c:v>7.1361761201965204E-2</c:v>
                </c:pt>
                <c:pt idx="2">
                  <c:v>7.1361761201965204E-2</c:v>
                </c:pt>
                <c:pt idx="3">
                  <c:v>7.1361761201965204E-2</c:v>
                </c:pt>
                <c:pt idx="4">
                  <c:v>7.1361761201965204E-2</c:v>
                </c:pt>
                <c:pt idx="5">
                  <c:v>7.1361761201965204E-2</c:v>
                </c:pt>
                <c:pt idx="6">
                  <c:v>7.1361761201965204E-2</c:v>
                </c:pt>
                <c:pt idx="7">
                  <c:v>7.1361761201965204E-2</c:v>
                </c:pt>
                <c:pt idx="8">
                  <c:v>7.1361761201965204E-2</c:v>
                </c:pt>
                <c:pt idx="9">
                  <c:v>7.1361761201965204E-2</c:v>
                </c:pt>
                <c:pt idx="10">
                  <c:v>7.1361761201965204E-2</c:v>
                </c:pt>
                <c:pt idx="11">
                  <c:v>7.1361761201965204E-2</c:v>
                </c:pt>
                <c:pt idx="12">
                  <c:v>7.1361761201965204E-2</c:v>
                </c:pt>
                <c:pt idx="13">
                  <c:v>7.1361761201965204E-2</c:v>
                </c:pt>
                <c:pt idx="14">
                  <c:v>7.1361761201965204E-2</c:v>
                </c:pt>
                <c:pt idx="15">
                  <c:v>7.1361761201965204E-2</c:v>
                </c:pt>
                <c:pt idx="16">
                  <c:v>7.1361761201965204E-2</c:v>
                </c:pt>
                <c:pt idx="17">
                  <c:v>7.1361761201965204E-2</c:v>
                </c:pt>
                <c:pt idx="18">
                  <c:v>7.1361761201965204E-2</c:v>
                </c:pt>
                <c:pt idx="19">
                  <c:v>7.1361761201965204E-2</c:v>
                </c:pt>
                <c:pt idx="20">
                  <c:v>7.1361761201965204E-2</c:v>
                </c:pt>
                <c:pt idx="21">
                  <c:v>7.1361761201965204E-2</c:v>
                </c:pt>
                <c:pt idx="22">
                  <c:v>7.1361761201965204E-2</c:v>
                </c:pt>
                <c:pt idx="23">
                  <c:v>7.1361761201965204E-2</c:v>
                </c:pt>
                <c:pt idx="24">
                  <c:v>7.1361761201965204E-2</c:v>
                </c:pt>
                <c:pt idx="25">
                  <c:v>7.1361761201965204E-2</c:v>
                </c:pt>
                <c:pt idx="26">
                  <c:v>7.1361761201965204E-2</c:v>
                </c:pt>
                <c:pt idx="27">
                  <c:v>7.1361761201965204E-2</c:v>
                </c:pt>
                <c:pt idx="28">
                  <c:v>7.1361761201965204E-2</c:v>
                </c:pt>
                <c:pt idx="29">
                  <c:v>7.1361761201965204E-2</c:v>
                </c:pt>
                <c:pt idx="30">
                  <c:v>7.1361761201965204E-2</c:v>
                </c:pt>
                <c:pt idx="31">
                  <c:v>7.1361761201965204E-2</c:v>
                </c:pt>
                <c:pt idx="32">
                  <c:v>7.1361761201965204E-2</c:v>
                </c:pt>
                <c:pt idx="33">
                  <c:v>7.1361761201965204E-2</c:v>
                </c:pt>
                <c:pt idx="34">
                  <c:v>7.1361761201965204E-2</c:v>
                </c:pt>
                <c:pt idx="35">
                  <c:v>7.1361761201965204E-2</c:v>
                </c:pt>
                <c:pt idx="36">
                  <c:v>7.1361761201965204E-2</c:v>
                </c:pt>
                <c:pt idx="37">
                  <c:v>7.1361761201965204E-2</c:v>
                </c:pt>
                <c:pt idx="38">
                  <c:v>7.1361761201965204E-2</c:v>
                </c:pt>
                <c:pt idx="39">
                  <c:v>7.1361761201965204E-2</c:v>
                </c:pt>
                <c:pt idx="40">
                  <c:v>7.1361761201965204E-2</c:v>
                </c:pt>
                <c:pt idx="41">
                  <c:v>7.1361761201965204E-2</c:v>
                </c:pt>
                <c:pt idx="42">
                  <c:v>7.1361761201965204E-2</c:v>
                </c:pt>
                <c:pt idx="43">
                  <c:v>7.1361761201965204E-2</c:v>
                </c:pt>
                <c:pt idx="44">
                  <c:v>7.1361761201965204E-2</c:v>
                </c:pt>
                <c:pt idx="45">
                  <c:v>7.1361761201965204E-2</c:v>
                </c:pt>
                <c:pt idx="46">
                  <c:v>7.1361761201965204E-2</c:v>
                </c:pt>
                <c:pt idx="47">
                  <c:v>7.1361761201965204E-2</c:v>
                </c:pt>
                <c:pt idx="48">
                  <c:v>7.1361761201965204E-2</c:v>
                </c:pt>
                <c:pt idx="49">
                  <c:v>7.1361761201965204E-2</c:v>
                </c:pt>
                <c:pt idx="50">
                  <c:v>7.1361761201965204E-2</c:v>
                </c:pt>
                <c:pt idx="51">
                  <c:v>7.1361761201965204E-2</c:v>
                </c:pt>
                <c:pt idx="52">
                  <c:v>7.1361761201965204E-2</c:v>
                </c:pt>
                <c:pt idx="53">
                  <c:v>7.1361761201965204E-2</c:v>
                </c:pt>
                <c:pt idx="54">
                  <c:v>7.1361761201965204E-2</c:v>
                </c:pt>
                <c:pt idx="55">
                  <c:v>7.1361761201965204E-2</c:v>
                </c:pt>
                <c:pt idx="56">
                  <c:v>7.1361761201965204E-2</c:v>
                </c:pt>
                <c:pt idx="57">
                  <c:v>7.1361761201965204E-2</c:v>
                </c:pt>
                <c:pt idx="58">
                  <c:v>7.1361761201965204E-2</c:v>
                </c:pt>
                <c:pt idx="59">
                  <c:v>7.1361761201965204E-2</c:v>
                </c:pt>
                <c:pt idx="60">
                  <c:v>7.1361761201965204E-2</c:v>
                </c:pt>
                <c:pt idx="61">
                  <c:v>7.1361761201965204E-2</c:v>
                </c:pt>
                <c:pt idx="62">
                  <c:v>7.1361761201965204E-2</c:v>
                </c:pt>
                <c:pt idx="63">
                  <c:v>7.1361761201965204E-2</c:v>
                </c:pt>
                <c:pt idx="64">
                  <c:v>7.1361761201965204E-2</c:v>
                </c:pt>
                <c:pt idx="65">
                  <c:v>7.1361761201965204E-2</c:v>
                </c:pt>
                <c:pt idx="66">
                  <c:v>7.1361761201965204E-2</c:v>
                </c:pt>
                <c:pt idx="67">
                  <c:v>7.1361761201965204E-2</c:v>
                </c:pt>
                <c:pt idx="68">
                  <c:v>7.1361761201965204E-2</c:v>
                </c:pt>
                <c:pt idx="69">
                  <c:v>7.1361761201965204E-2</c:v>
                </c:pt>
                <c:pt idx="70">
                  <c:v>7.1361761201965204E-2</c:v>
                </c:pt>
                <c:pt idx="71">
                  <c:v>7.1361761201965204E-2</c:v>
                </c:pt>
                <c:pt idx="72">
                  <c:v>7.1361761201965204E-2</c:v>
                </c:pt>
                <c:pt idx="73">
                  <c:v>7.1361761201965204E-2</c:v>
                </c:pt>
              </c:numCache>
            </c:numRef>
          </c:xVal>
          <c:yVal>
            <c:numRef>
              <c:f>'市区町村別_在宅(歯科)'!$CF$7:$CF$80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3B-4FE8-9866-E8F0E2321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118208"/>
        <c:axId val="456117632"/>
      </c:scatterChart>
      <c:catAx>
        <c:axId val="4564966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6117056"/>
        <c:crosses val="autoZero"/>
        <c:auto val="1"/>
        <c:lblAlgn val="ctr"/>
        <c:lblOffset val="100"/>
        <c:noMultiLvlLbl val="0"/>
      </c:catAx>
      <c:valAx>
        <c:axId val="456117056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496640"/>
        <c:crosses val="autoZero"/>
        <c:crossBetween val="between"/>
      </c:valAx>
      <c:valAx>
        <c:axId val="45611763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6118208"/>
        <c:crosses val="max"/>
        <c:crossBetween val="midCat"/>
      </c:valAx>
      <c:valAx>
        <c:axId val="45611820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611763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21</xdr:row>
      <xdr:rowOff>38101</xdr:rowOff>
    </xdr:from>
    <xdr:to>
      <xdr:col>10</xdr:col>
      <xdr:colOff>647700</xdr:colOff>
      <xdr:row>46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7EBE596D-B52D-47BE-8513-109973457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8D45BFDE-454B-4F49-8F7D-08709F466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15</xdr:row>
      <xdr:rowOff>9525</xdr:rowOff>
    </xdr:from>
    <xdr:to>
      <xdr:col>9</xdr:col>
      <xdr:colOff>423974</xdr:colOff>
      <xdr:row>41</xdr:row>
      <xdr:rowOff>9525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17</xdr:row>
      <xdr:rowOff>0</xdr:rowOff>
    </xdr:from>
    <xdr:to>
      <xdr:col>10</xdr:col>
      <xdr:colOff>585900</xdr:colOff>
      <xdr:row>44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xmlns="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C8AE20A7-EDFC-47FC-911B-4072A4E18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9B16422E-C90C-4C4A-BB26-6C4372140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67241874-99DD-406A-B2BC-DE0AD9E56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71366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162181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C23739AE-C3F8-4D7B-B7DF-BE82FEB1D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9"/>
        <a:stretch/>
      </xdr:blipFill>
      <xdr:spPr>
        <a:xfrm>
          <a:off x="1152525" y="3086100"/>
          <a:ext cx="7216471" cy="109635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21</xdr:row>
      <xdr:rowOff>9525</xdr:rowOff>
    </xdr:from>
    <xdr:to>
      <xdr:col>10</xdr:col>
      <xdr:colOff>611474</xdr:colOff>
      <xdr:row>42</xdr:row>
      <xdr:rowOff>180974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tabSelected="1" zoomScaleNormal="100" zoomScaleSheetLayoutView="100" workbookViewId="0"/>
  </sheetViews>
  <sheetFormatPr defaultColWidth="10" defaultRowHeight="13.5" customHeight="1"/>
  <cols>
    <col min="1" max="1" width="4.625" style="2" customWidth="1"/>
    <col min="2" max="2" width="9.875" style="2" customWidth="1"/>
    <col min="3" max="3" width="10.625" style="2" customWidth="1"/>
    <col min="4" max="7" width="9.875" style="2" customWidth="1"/>
    <col min="8" max="9" width="14.25" style="2" customWidth="1"/>
    <col min="10" max="10" width="10" style="2" customWidth="1"/>
    <col min="11" max="16384" width="10" style="2"/>
  </cols>
  <sheetData>
    <row r="1" spans="1:11" ht="16.5" customHeight="1">
      <c r="A1" s="18" t="s">
        <v>247</v>
      </c>
    </row>
    <row r="2" spans="1:11" ht="16.5" customHeight="1">
      <c r="A2" s="9" t="s">
        <v>108</v>
      </c>
      <c r="J2" s="3"/>
    </row>
    <row r="3" spans="1:11" ht="38.1" customHeight="1">
      <c r="B3" s="238" t="s">
        <v>246</v>
      </c>
      <c r="C3" s="241" t="s">
        <v>92</v>
      </c>
      <c r="D3" s="234" t="s">
        <v>104</v>
      </c>
      <c r="E3" s="235"/>
      <c r="F3" s="244" t="s">
        <v>248</v>
      </c>
      <c r="G3" s="245"/>
      <c r="H3" s="234" t="s">
        <v>105</v>
      </c>
      <c r="I3" s="235"/>
      <c r="J3" s="236" t="s">
        <v>251</v>
      </c>
      <c r="K3" s="237"/>
    </row>
    <row r="4" spans="1:11" ht="12">
      <c r="B4" s="239"/>
      <c r="C4" s="242"/>
      <c r="D4" s="35"/>
      <c r="E4" s="36"/>
      <c r="F4" s="35"/>
      <c r="G4" s="36"/>
      <c r="H4" s="35"/>
      <c r="I4" s="36"/>
      <c r="J4" s="35"/>
      <c r="K4" s="36"/>
    </row>
    <row r="5" spans="1:11" ht="27" customHeight="1">
      <c r="B5" s="240"/>
      <c r="C5" s="243"/>
      <c r="D5" s="37" t="s">
        <v>277</v>
      </c>
      <c r="E5" s="38" t="s">
        <v>142</v>
      </c>
      <c r="F5" s="37" t="s">
        <v>277</v>
      </c>
      <c r="G5" s="38" t="s">
        <v>142</v>
      </c>
      <c r="H5" s="37" t="s">
        <v>277</v>
      </c>
      <c r="I5" s="38" t="s">
        <v>142</v>
      </c>
      <c r="J5" s="37" t="s">
        <v>277</v>
      </c>
      <c r="K5" s="38" t="s">
        <v>142</v>
      </c>
    </row>
    <row r="6" spans="1:11" ht="13.5" customHeight="1">
      <c r="B6" s="169" t="s">
        <v>82</v>
      </c>
      <c r="C6" s="172">
        <v>5031</v>
      </c>
      <c r="D6" s="11">
        <v>650</v>
      </c>
      <c r="E6" s="11">
        <v>377</v>
      </c>
      <c r="F6" s="10">
        <f>IFERROR(D6/C6,"-")</f>
        <v>0.12919896640826872</v>
      </c>
      <c r="G6" s="10">
        <f>IFERROR(E6/C6,"-")</f>
        <v>7.4935400516795869E-2</v>
      </c>
      <c r="H6" s="173">
        <v>273543160</v>
      </c>
      <c r="I6" s="173">
        <v>204474640</v>
      </c>
      <c r="J6" s="11">
        <f>IFERROR(H6/D6,"-")</f>
        <v>420835.63076923077</v>
      </c>
      <c r="K6" s="11">
        <f>IFERROR(I6/E6,"-")</f>
        <v>542373.05039787793</v>
      </c>
    </row>
    <row r="7" spans="1:11" ht="13.5" customHeight="1">
      <c r="B7" s="170" t="s">
        <v>76</v>
      </c>
      <c r="C7" s="172">
        <v>8272</v>
      </c>
      <c r="D7" s="11">
        <v>1143</v>
      </c>
      <c r="E7" s="11">
        <v>624</v>
      </c>
      <c r="F7" s="10">
        <f t="shared" ref="F7:F13" si="0">IFERROR(D7/C7,"-")</f>
        <v>0.13817698259187622</v>
      </c>
      <c r="G7" s="10">
        <f t="shared" ref="G7:G13" si="1">IFERROR(E7/C7,"-")</f>
        <v>7.5435203094777567E-2</v>
      </c>
      <c r="H7" s="173">
        <v>451712020</v>
      </c>
      <c r="I7" s="173">
        <v>351038340</v>
      </c>
      <c r="J7" s="11">
        <f t="shared" ref="J7:J13" si="2">IFERROR(H7/D7,"-")</f>
        <v>395198.61767279089</v>
      </c>
      <c r="K7" s="11">
        <f t="shared" ref="K7:K13" si="3">IFERROR(I7/E7,"-")</f>
        <v>562561.44230769225</v>
      </c>
    </row>
    <row r="8" spans="1:11" ht="13.5" customHeight="1">
      <c r="B8" s="170" t="s">
        <v>83</v>
      </c>
      <c r="C8" s="172">
        <v>499640</v>
      </c>
      <c r="D8" s="11">
        <v>17873</v>
      </c>
      <c r="E8" s="11">
        <v>9505</v>
      </c>
      <c r="F8" s="10">
        <f t="shared" si="0"/>
        <v>3.5771755664078135E-2</v>
      </c>
      <c r="G8" s="10">
        <f t="shared" si="1"/>
        <v>1.9023697061884556E-2</v>
      </c>
      <c r="H8" s="173">
        <v>4825682520</v>
      </c>
      <c r="I8" s="173">
        <v>3637862390</v>
      </c>
      <c r="J8" s="11">
        <f t="shared" si="2"/>
        <v>269998.46248531307</v>
      </c>
      <c r="K8" s="11">
        <f t="shared" si="3"/>
        <v>382731.44555497105</v>
      </c>
    </row>
    <row r="9" spans="1:11" ht="13.5" customHeight="1">
      <c r="B9" s="170" t="s">
        <v>77</v>
      </c>
      <c r="C9" s="172">
        <v>354778</v>
      </c>
      <c r="D9" s="11">
        <v>29685</v>
      </c>
      <c r="E9" s="11">
        <v>17469</v>
      </c>
      <c r="F9" s="10">
        <f t="shared" si="0"/>
        <v>8.3672042798595178E-2</v>
      </c>
      <c r="G9" s="10">
        <f t="shared" si="1"/>
        <v>4.923924256859219E-2</v>
      </c>
      <c r="H9" s="173">
        <v>8243072660</v>
      </c>
      <c r="I9" s="173">
        <v>6479218310</v>
      </c>
      <c r="J9" s="11">
        <f t="shared" si="2"/>
        <v>277684.7788445343</v>
      </c>
      <c r="K9" s="11">
        <f t="shared" si="3"/>
        <v>370898.06571641192</v>
      </c>
    </row>
    <row r="10" spans="1:11" ht="13.5" customHeight="1">
      <c r="B10" s="170" t="s">
        <v>78</v>
      </c>
      <c r="C10" s="172">
        <v>216572</v>
      </c>
      <c r="D10" s="11">
        <v>36876</v>
      </c>
      <c r="E10" s="11">
        <v>24578</v>
      </c>
      <c r="F10" s="10">
        <f t="shared" si="0"/>
        <v>0.17027131854533364</v>
      </c>
      <c r="G10" s="10">
        <f t="shared" si="1"/>
        <v>0.11348650795116635</v>
      </c>
      <c r="H10" s="173">
        <v>10615940490</v>
      </c>
      <c r="I10" s="173">
        <v>8873932610</v>
      </c>
      <c r="J10" s="11">
        <f t="shared" si="2"/>
        <v>287882.10462089162</v>
      </c>
      <c r="K10" s="11">
        <f t="shared" si="3"/>
        <v>361051.8597933111</v>
      </c>
    </row>
    <row r="11" spans="1:11" ht="13.5" customHeight="1">
      <c r="B11" s="170" t="s">
        <v>79</v>
      </c>
      <c r="C11" s="172">
        <v>99193</v>
      </c>
      <c r="D11" s="11">
        <v>27508</v>
      </c>
      <c r="E11" s="11">
        <v>20238</v>
      </c>
      <c r="F11" s="10">
        <f t="shared" si="0"/>
        <v>0.27731795590414648</v>
      </c>
      <c r="G11" s="10">
        <f t="shared" si="1"/>
        <v>0.2040264938050064</v>
      </c>
      <c r="H11" s="173">
        <v>8386586870</v>
      </c>
      <c r="I11" s="173">
        <v>7315603270</v>
      </c>
      <c r="J11" s="11">
        <f t="shared" si="2"/>
        <v>304878.10346081143</v>
      </c>
      <c r="K11" s="11">
        <f t="shared" si="3"/>
        <v>361478.56853444019</v>
      </c>
    </row>
    <row r="12" spans="1:11" ht="13.5" customHeight="1" thickBot="1">
      <c r="B12" s="171" t="s">
        <v>80</v>
      </c>
      <c r="C12" s="174">
        <v>35318</v>
      </c>
      <c r="D12" s="175">
        <v>12345</v>
      </c>
      <c r="E12" s="175">
        <v>9620</v>
      </c>
      <c r="F12" s="12">
        <f t="shared" si="0"/>
        <v>0.34953847896256868</v>
      </c>
      <c r="G12" s="12">
        <f t="shared" si="1"/>
        <v>0.27238235460671611</v>
      </c>
      <c r="H12" s="173">
        <v>4147924650</v>
      </c>
      <c r="I12" s="176">
        <v>3728618110</v>
      </c>
      <c r="J12" s="11">
        <f t="shared" si="2"/>
        <v>336000.37667071691</v>
      </c>
      <c r="K12" s="11">
        <f t="shared" si="3"/>
        <v>387590.24012474011</v>
      </c>
    </row>
    <row r="13" spans="1:11" ht="13.5" customHeight="1" thickTop="1">
      <c r="B13" s="13" t="s">
        <v>280</v>
      </c>
      <c r="C13" s="14">
        <f>SUM(C6:C12)</f>
        <v>1218804</v>
      </c>
      <c r="D13" s="15">
        <f>SUM(D6:D12)</f>
        <v>126080</v>
      </c>
      <c r="E13" s="15">
        <f>SUM(E6:E12)</f>
        <v>82411</v>
      </c>
      <c r="F13" s="16">
        <f t="shared" si="0"/>
        <v>0.10344567297120784</v>
      </c>
      <c r="G13" s="17">
        <f t="shared" si="1"/>
        <v>6.7616286129681222E-2</v>
      </c>
      <c r="H13" s="109">
        <f>SUM(H6:H12)</f>
        <v>36944462370</v>
      </c>
      <c r="I13" s="109">
        <f>SUM(I6:I12)</f>
        <v>30590747670</v>
      </c>
      <c r="J13" s="15">
        <f t="shared" si="2"/>
        <v>293023.97184327414</v>
      </c>
      <c r="K13" s="15">
        <f t="shared" si="3"/>
        <v>371197.38469379087</v>
      </c>
    </row>
    <row r="14" spans="1:11" ht="13.5" customHeight="1">
      <c r="B14" s="106" t="s">
        <v>109</v>
      </c>
      <c r="C14" s="5"/>
      <c r="D14" s="5"/>
      <c r="E14" s="5"/>
      <c r="F14" s="5"/>
      <c r="G14" s="6"/>
      <c r="H14" s="1"/>
    </row>
    <row r="15" spans="1:11" ht="13.5" customHeight="1">
      <c r="B15" s="107" t="s">
        <v>84</v>
      </c>
    </row>
    <row r="16" spans="1:11" ht="13.5" customHeight="1">
      <c r="B16" s="107" t="s">
        <v>110</v>
      </c>
    </row>
    <row r="17" spans="1:2" ht="13.5" customHeight="1">
      <c r="B17" s="108" t="s">
        <v>107</v>
      </c>
    </row>
    <row r="18" spans="1:2" ht="13.5" customHeight="1">
      <c r="B18" s="108" t="s">
        <v>85</v>
      </c>
    </row>
    <row r="19" spans="1:2" ht="13.5" customHeight="1">
      <c r="B19" s="4"/>
    </row>
    <row r="20" spans="1:2" ht="16.5" customHeight="1">
      <c r="A20" s="18" t="s">
        <v>247</v>
      </c>
      <c r="B20" s="4"/>
    </row>
    <row r="21" spans="1:2" ht="16.5" customHeight="1">
      <c r="A21" s="9" t="s">
        <v>108</v>
      </c>
      <c r="B21" s="4"/>
    </row>
    <row r="22" spans="1:2" ht="13.5" customHeight="1">
      <c r="B22" s="4"/>
    </row>
    <row r="23" spans="1:2" ht="13.5" customHeight="1">
      <c r="A23" s="4"/>
    </row>
    <row r="24" spans="1:2" ht="13.5" customHeight="1">
      <c r="A24" s="4"/>
    </row>
    <row r="25" spans="1:2" ht="13.5" customHeight="1">
      <c r="A25" s="4"/>
    </row>
    <row r="48" spans="2:8" ht="13.5" customHeight="1">
      <c r="B48" s="106" t="s">
        <v>109</v>
      </c>
      <c r="C48" s="5"/>
      <c r="D48" s="5"/>
      <c r="E48" s="5"/>
      <c r="F48" s="5"/>
      <c r="G48" s="6"/>
      <c r="H48" s="1"/>
    </row>
    <row r="49" spans="2:2" ht="13.5" customHeight="1">
      <c r="B49" s="107" t="s">
        <v>84</v>
      </c>
    </row>
    <row r="50" spans="2:2" ht="13.5" customHeight="1">
      <c r="B50" s="107" t="s">
        <v>110</v>
      </c>
    </row>
    <row r="51" spans="2:2" ht="13.5" customHeight="1">
      <c r="B51" s="108" t="s">
        <v>107</v>
      </c>
    </row>
    <row r="52" spans="2:2" ht="13.5" customHeight="1">
      <c r="B52" s="108" t="s">
        <v>85</v>
      </c>
    </row>
  </sheetData>
  <mergeCells count="6">
    <mergeCell ref="H3:I3"/>
    <mergeCell ref="J3:K3"/>
    <mergeCell ref="B3:B5"/>
    <mergeCell ref="C3:C5"/>
    <mergeCell ref="D3:E3"/>
    <mergeCell ref="F3:G3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showGridLines="0" zoomScaleNormal="100" zoomScaleSheetLayoutView="100" workbookViewId="0"/>
  </sheetViews>
  <sheetFormatPr defaultColWidth="10" defaultRowHeight="16.5" customHeight="1"/>
  <cols>
    <col min="1" max="1" width="4.625" style="2" customWidth="1"/>
    <col min="2" max="2" width="9.875" style="2" customWidth="1"/>
    <col min="3" max="3" width="10.625" style="2" customWidth="1"/>
    <col min="4" max="7" width="9.875" style="2" customWidth="1"/>
    <col min="8" max="9" width="14.25" style="2" customWidth="1"/>
    <col min="10" max="10" width="10" style="2" customWidth="1"/>
    <col min="11" max="16384" width="10" style="2"/>
  </cols>
  <sheetData>
    <row r="1" spans="1:11" ht="16.5" customHeight="1">
      <c r="A1" s="18" t="s">
        <v>132</v>
      </c>
    </row>
    <row r="2" spans="1:11" ht="16.5" customHeight="1">
      <c r="A2" s="9" t="s">
        <v>293</v>
      </c>
      <c r="J2" s="3"/>
    </row>
    <row r="3" spans="1:11" ht="38.1" customHeight="1">
      <c r="B3" s="238" t="s">
        <v>81</v>
      </c>
      <c r="C3" s="241" t="s">
        <v>92</v>
      </c>
      <c r="D3" s="234" t="s">
        <v>104</v>
      </c>
      <c r="E3" s="235"/>
      <c r="F3" s="244" t="s">
        <v>250</v>
      </c>
      <c r="G3" s="245"/>
      <c r="H3" s="234" t="s">
        <v>131</v>
      </c>
      <c r="I3" s="235"/>
      <c r="J3" s="244" t="s">
        <v>249</v>
      </c>
      <c r="K3" s="245"/>
    </row>
    <row r="4" spans="1:11" ht="12" customHeight="1">
      <c r="B4" s="239"/>
      <c r="C4" s="242"/>
      <c r="D4" s="35"/>
      <c r="E4" s="36"/>
      <c r="F4" s="35"/>
      <c r="G4" s="36"/>
      <c r="H4" s="35"/>
      <c r="I4" s="36"/>
      <c r="J4" s="35"/>
      <c r="K4" s="36"/>
    </row>
    <row r="5" spans="1:11" ht="27" customHeight="1">
      <c r="B5" s="240"/>
      <c r="C5" s="243"/>
      <c r="D5" s="37" t="s">
        <v>277</v>
      </c>
      <c r="E5" s="38" t="s">
        <v>142</v>
      </c>
      <c r="F5" s="37" t="s">
        <v>277</v>
      </c>
      <c r="G5" s="38" t="s">
        <v>142</v>
      </c>
      <c r="H5" s="37" t="s">
        <v>277</v>
      </c>
      <c r="I5" s="38" t="s">
        <v>106</v>
      </c>
      <c r="J5" s="37" t="s">
        <v>277</v>
      </c>
      <c r="K5" s="38" t="s">
        <v>142</v>
      </c>
    </row>
    <row r="6" spans="1:11" ht="15" customHeight="1">
      <c r="B6" s="169" t="s">
        <v>82</v>
      </c>
      <c r="C6" s="172">
        <v>5031</v>
      </c>
      <c r="D6" s="11">
        <v>531</v>
      </c>
      <c r="E6" s="11">
        <v>531</v>
      </c>
      <c r="F6" s="10">
        <f>D6/C6</f>
        <v>0.10554561717352415</v>
      </c>
      <c r="G6" s="10">
        <f>E6/C6</f>
        <v>0.10554561717352415</v>
      </c>
      <c r="H6" s="173">
        <v>88527270</v>
      </c>
      <c r="I6" s="173">
        <v>88479270</v>
      </c>
      <c r="J6" s="11">
        <f>H6/D6</f>
        <v>166718.02259887007</v>
      </c>
      <c r="K6" s="11">
        <f>I6/E6</f>
        <v>166627.62711864407</v>
      </c>
    </row>
    <row r="7" spans="1:11" ht="15" customHeight="1">
      <c r="B7" s="170" t="s">
        <v>76</v>
      </c>
      <c r="C7" s="172">
        <v>8272</v>
      </c>
      <c r="D7" s="11">
        <v>888</v>
      </c>
      <c r="E7" s="11">
        <v>887</v>
      </c>
      <c r="F7" s="10">
        <f t="shared" ref="F7:F13" si="0">D7/C7</f>
        <v>0.10735009671179883</v>
      </c>
      <c r="G7" s="10">
        <f t="shared" ref="G7:G13" si="1">E7/C7</f>
        <v>0.10722920696324952</v>
      </c>
      <c r="H7" s="173">
        <v>149876320</v>
      </c>
      <c r="I7" s="173">
        <v>149488680</v>
      </c>
      <c r="J7" s="11">
        <f t="shared" ref="J7:K13" si="2">H7/D7</f>
        <v>168779.63963963964</v>
      </c>
      <c r="K7" s="11">
        <f t="shared" si="2"/>
        <v>168532.89740698985</v>
      </c>
    </row>
    <row r="8" spans="1:11" ht="15" customHeight="1">
      <c r="B8" s="170" t="s">
        <v>83</v>
      </c>
      <c r="C8" s="172">
        <v>499640</v>
      </c>
      <c r="D8" s="11">
        <v>10215</v>
      </c>
      <c r="E8" s="11">
        <v>10199</v>
      </c>
      <c r="F8" s="10">
        <f t="shared" si="0"/>
        <v>2.0444720198542952E-2</v>
      </c>
      <c r="G8" s="10">
        <f t="shared" si="1"/>
        <v>2.0412697141942198E-2</v>
      </c>
      <c r="H8" s="173">
        <v>1364282740</v>
      </c>
      <c r="I8" s="173">
        <v>1360578530</v>
      </c>
      <c r="J8" s="11">
        <f t="shared" si="2"/>
        <v>133556.80274106705</v>
      </c>
      <c r="K8" s="11">
        <f t="shared" si="2"/>
        <v>133403.13069908816</v>
      </c>
    </row>
    <row r="9" spans="1:11" ht="15" customHeight="1">
      <c r="B9" s="170" t="s">
        <v>77</v>
      </c>
      <c r="C9" s="172">
        <v>354778</v>
      </c>
      <c r="D9" s="11">
        <v>18826</v>
      </c>
      <c r="E9" s="11">
        <v>18795</v>
      </c>
      <c r="F9" s="10">
        <f t="shared" si="0"/>
        <v>5.3064169706126083E-2</v>
      </c>
      <c r="G9" s="10">
        <f t="shared" si="1"/>
        <v>5.2976791120080725E-2</v>
      </c>
      <c r="H9" s="173">
        <v>2518101830</v>
      </c>
      <c r="I9" s="173">
        <v>2513305400</v>
      </c>
      <c r="J9" s="11">
        <f t="shared" si="2"/>
        <v>133756.60416445343</v>
      </c>
      <c r="K9" s="11">
        <f t="shared" si="2"/>
        <v>133722.02181431232</v>
      </c>
    </row>
    <row r="10" spans="1:11" ht="15" customHeight="1">
      <c r="B10" s="170" t="s">
        <v>78</v>
      </c>
      <c r="C10" s="172">
        <v>216572</v>
      </c>
      <c r="D10" s="11">
        <v>25715</v>
      </c>
      <c r="E10" s="11">
        <v>25661</v>
      </c>
      <c r="F10" s="10">
        <f t="shared" si="0"/>
        <v>0.11873649409896016</v>
      </c>
      <c r="G10" s="10">
        <f t="shared" si="1"/>
        <v>0.11848715438745544</v>
      </c>
      <c r="H10" s="173">
        <v>3347864640</v>
      </c>
      <c r="I10" s="173">
        <v>3340940830</v>
      </c>
      <c r="J10" s="11">
        <f t="shared" si="2"/>
        <v>130191.11958001167</v>
      </c>
      <c r="K10" s="11">
        <f t="shared" si="2"/>
        <v>130195.27025447176</v>
      </c>
    </row>
    <row r="11" spans="1:11" ht="15" customHeight="1">
      <c r="B11" s="170" t="s">
        <v>79</v>
      </c>
      <c r="C11" s="172">
        <v>99193</v>
      </c>
      <c r="D11" s="11">
        <v>20576</v>
      </c>
      <c r="E11" s="11">
        <v>20545</v>
      </c>
      <c r="F11" s="10">
        <f t="shared" si="0"/>
        <v>0.2074339923180063</v>
      </c>
      <c r="G11" s="10">
        <f t="shared" si="1"/>
        <v>0.20712147026503885</v>
      </c>
      <c r="H11" s="173">
        <v>2591242770</v>
      </c>
      <c r="I11" s="173">
        <v>2586515140</v>
      </c>
      <c r="J11" s="11">
        <f t="shared" si="2"/>
        <v>125935.20460730948</v>
      </c>
      <c r="K11" s="11">
        <f t="shared" si="2"/>
        <v>125895.11511316622</v>
      </c>
    </row>
    <row r="12" spans="1:11" ht="15" customHeight="1" thickBot="1">
      <c r="B12" s="171" t="s">
        <v>80</v>
      </c>
      <c r="C12" s="174">
        <v>35318</v>
      </c>
      <c r="D12" s="175">
        <v>10225</v>
      </c>
      <c r="E12" s="175">
        <v>10198</v>
      </c>
      <c r="F12" s="12">
        <f t="shared" si="0"/>
        <v>0.28951242992241916</v>
      </c>
      <c r="G12" s="12">
        <f t="shared" si="1"/>
        <v>0.28874794722237951</v>
      </c>
      <c r="H12" s="173">
        <v>1269614850</v>
      </c>
      <c r="I12" s="176">
        <v>1266285110</v>
      </c>
      <c r="J12" s="11">
        <f t="shared" si="2"/>
        <v>124167.71149144255</v>
      </c>
      <c r="K12" s="11">
        <f t="shared" si="2"/>
        <v>124169.94606785644</v>
      </c>
    </row>
    <row r="13" spans="1:11" ht="15" customHeight="1" thickTop="1">
      <c r="B13" s="13" t="s">
        <v>280</v>
      </c>
      <c r="C13" s="183">
        <f>SUM(C6:C12)</f>
        <v>1218804</v>
      </c>
      <c r="D13" s="184">
        <f>SUM(D6:D12)</f>
        <v>86976</v>
      </c>
      <c r="E13" s="184">
        <f>SUM(E6:E12)</f>
        <v>86816</v>
      </c>
      <c r="F13" s="16">
        <f t="shared" si="0"/>
        <v>7.1361761201965204E-2</v>
      </c>
      <c r="G13" s="16">
        <f t="shared" si="1"/>
        <v>7.1230484967230168E-2</v>
      </c>
      <c r="H13" s="185">
        <f>SUM(H6:H12)</f>
        <v>11329510420</v>
      </c>
      <c r="I13" s="185">
        <f>SUM(I6:I12)</f>
        <v>11305592960</v>
      </c>
      <c r="J13" s="15">
        <f t="shared" si="2"/>
        <v>130260.19154709345</v>
      </c>
      <c r="K13" s="15">
        <f t="shared" si="2"/>
        <v>130224.76225580538</v>
      </c>
    </row>
    <row r="14" spans="1:11" ht="15" customHeight="1">
      <c r="B14" s="106" t="s">
        <v>143</v>
      </c>
      <c r="C14" s="5"/>
      <c r="D14" s="5"/>
      <c r="E14" s="5"/>
      <c r="F14" s="5"/>
      <c r="G14" s="6"/>
      <c r="H14" s="1"/>
    </row>
    <row r="15" spans="1:11" ht="15" customHeight="1">
      <c r="B15" s="107" t="s">
        <v>84</v>
      </c>
    </row>
    <row r="16" spans="1:11" ht="15" customHeight="1">
      <c r="B16" s="107" t="s">
        <v>110</v>
      </c>
    </row>
    <row r="17" spans="1:10" ht="15" customHeight="1">
      <c r="B17" s="108" t="s">
        <v>130</v>
      </c>
    </row>
    <row r="18" spans="1:10" ht="15" customHeight="1">
      <c r="B18" s="108" t="s">
        <v>155</v>
      </c>
    </row>
    <row r="19" spans="1:10" ht="15" customHeight="1">
      <c r="B19" s="108"/>
    </row>
    <row r="20" spans="1:10" ht="16.5" customHeight="1">
      <c r="A20" s="18" t="s">
        <v>132</v>
      </c>
    </row>
    <row r="21" spans="1:10" ht="16.5" customHeight="1">
      <c r="A21" s="9" t="s">
        <v>293</v>
      </c>
      <c r="J21" s="3"/>
    </row>
    <row r="22" spans="1:10" ht="15" customHeight="1">
      <c r="B22" s="4"/>
    </row>
    <row r="23" spans="1:10" ht="15" customHeight="1">
      <c r="A23" s="4"/>
    </row>
    <row r="24" spans="1:10" ht="15" customHeight="1">
      <c r="A24" s="4"/>
    </row>
    <row r="25" spans="1:10" ht="15" customHeight="1">
      <c r="A25" s="4"/>
    </row>
    <row r="44" spans="2:2" ht="16.5" customHeight="1">
      <c r="B44" s="106" t="s">
        <v>143</v>
      </c>
    </row>
    <row r="45" spans="2:2" ht="16.5" customHeight="1">
      <c r="B45" s="107" t="s">
        <v>84</v>
      </c>
    </row>
    <row r="46" spans="2:2" ht="16.5" customHeight="1">
      <c r="B46" s="107" t="s">
        <v>110</v>
      </c>
    </row>
    <row r="47" spans="2:2" ht="16.5" customHeight="1">
      <c r="B47" s="108" t="s">
        <v>130</v>
      </c>
    </row>
    <row r="48" spans="2:2" ht="16.5" customHeight="1">
      <c r="B48" s="108" t="s">
        <v>155</v>
      </c>
    </row>
  </sheetData>
  <mergeCells count="6">
    <mergeCell ref="F3:G3"/>
    <mergeCell ref="H3:I3"/>
    <mergeCell ref="J3:K3"/>
    <mergeCell ref="D3:E3"/>
    <mergeCell ref="B3:B5"/>
    <mergeCell ref="C3:C5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4"/>
  <sheetViews>
    <sheetView showGridLines="0" zoomScaleNormal="100" zoomScaleSheetLayoutView="100" workbookViewId="0"/>
  </sheetViews>
  <sheetFormatPr defaultRowHeight="13.5"/>
  <cols>
    <col min="1" max="1" width="4.625" style="19" customWidth="1"/>
    <col min="2" max="2" width="3.625" style="19" customWidth="1"/>
    <col min="3" max="3" width="18.625" style="19" customWidth="1"/>
    <col min="4" max="4" width="9.625" style="19" customWidth="1"/>
    <col min="5" max="12" width="9" style="19" customWidth="1"/>
    <col min="13" max="13" width="9.625" style="19" customWidth="1"/>
    <col min="14" max="21" width="9" style="19" customWidth="1"/>
    <col min="22" max="22" width="9.625" style="19" customWidth="1"/>
    <col min="23" max="30" width="9" style="19" customWidth="1"/>
    <col min="31" max="31" width="9.625" style="19" customWidth="1"/>
    <col min="32" max="39" width="9" style="19" customWidth="1"/>
    <col min="40" max="40" width="9.625" style="19" customWidth="1"/>
    <col min="41" max="48" width="9" style="19" customWidth="1"/>
    <col min="49" max="49" width="9.625" style="19" customWidth="1"/>
    <col min="50" max="57" width="9" style="19" customWidth="1"/>
    <col min="58" max="58" width="9.625" style="19" customWidth="1"/>
    <col min="59" max="66" width="9" style="19" customWidth="1"/>
    <col min="67" max="67" width="9.625" style="19" customWidth="1"/>
    <col min="68" max="75" width="9" style="19" customWidth="1"/>
    <col min="76" max="76" width="9" style="19"/>
    <col min="77" max="77" width="11.375" style="132" bestFit="1" customWidth="1"/>
    <col min="78" max="78" width="9.125" style="132" bestFit="1" customWidth="1"/>
    <col min="79" max="79" width="9.125" style="132" customWidth="1"/>
    <col min="80" max="80" width="11.125" style="132" customWidth="1"/>
    <col min="81" max="81" width="11.125" style="136" customWidth="1"/>
    <col min="82" max="84" width="9" style="132"/>
    <col min="85" max="16384" width="9" style="19"/>
  </cols>
  <sheetData>
    <row r="1" spans="1:84" ht="16.5" customHeight="1">
      <c r="A1" s="18" t="s">
        <v>132</v>
      </c>
    </row>
    <row r="2" spans="1:84" ht="16.5" customHeight="1">
      <c r="A2" s="18" t="s">
        <v>137</v>
      </c>
    </row>
    <row r="3" spans="1:84" ht="16.5" customHeight="1">
      <c r="B3" s="267"/>
      <c r="C3" s="270" t="s">
        <v>74</v>
      </c>
      <c r="D3" s="262" t="s">
        <v>66</v>
      </c>
      <c r="E3" s="263"/>
      <c r="F3" s="263"/>
      <c r="G3" s="263"/>
      <c r="H3" s="263"/>
      <c r="I3" s="263"/>
      <c r="J3" s="263"/>
      <c r="K3" s="263"/>
      <c r="L3" s="260"/>
      <c r="M3" s="262" t="s">
        <v>67</v>
      </c>
      <c r="N3" s="263"/>
      <c r="O3" s="263"/>
      <c r="P3" s="263"/>
      <c r="Q3" s="263"/>
      <c r="R3" s="263"/>
      <c r="S3" s="263"/>
      <c r="T3" s="263"/>
      <c r="U3" s="260"/>
      <c r="V3" s="262" t="s">
        <v>68</v>
      </c>
      <c r="W3" s="263"/>
      <c r="X3" s="263"/>
      <c r="Y3" s="263"/>
      <c r="Z3" s="263"/>
      <c r="AA3" s="263"/>
      <c r="AB3" s="263"/>
      <c r="AC3" s="263"/>
      <c r="AD3" s="260"/>
      <c r="AE3" s="262" t="s">
        <v>69</v>
      </c>
      <c r="AF3" s="263"/>
      <c r="AG3" s="263"/>
      <c r="AH3" s="263"/>
      <c r="AI3" s="263"/>
      <c r="AJ3" s="263"/>
      <c r="AK3" s="263"/>
      <c r="AL3" s="263"/>
      <c r="AM3" s="260"/>
      <c r="AN3" s="259" t="s">
        <v>70</v>
      </c>
      <c r="AO3" s="263"/>
      <c r="AP3" s="263"/>
      <c r="AQ3" s="263"/>
      <c r="AR3" s="263"/>
      <c r="AS3" s="263"/>
      <c r="AT3" s="263"/>
      <c r="AU3" s="263"/>
      <c r="AV3" s="260"/>
      <c r="AW3" s="262" t="s">
        <v>71</v>
      </c>
      <c r="AX3" s="263"/>
      <c r="AY3" s="263"/>
      <c r="AZ3" s="263"/>
      <c r="BA3" s="263"/>
      <c r="BB3" s="263"/>
      <c r="BC3" s="263"/>
      <c r="BD3" s="263"/>
      <c r="BE3" s="260"/>
      <c r="BF3" s="262" t="s">
        <v>72</v>
      </c>
      <c r="BG3" s="263"/>
      <c r="BH3" s="263"/>
      <c r="BI3" s="263"/>
      <c r="BJ3" s="263"/>
      <c r="BK3" s="263"/>
      <c r="BL3" s="263"/>
      <c r="BM3" s="263"/>
      <c r="BN3" s="260"/>
      <c r="BO3" s="261" t="s">
        <v>73</v>
      </c>
      <c r="BP3" s="261"/>
      <c r="BQ3" s="261"/>
      <c r="BR3" s="261"/>
      <c r="BS3" s="261"/>
      <c r="BT3" s="261"/>
      <c r="BU3" s="261"/>
      <c r="BV3" s="261"/>
      <c r="BW3" s="261"/>
    </row>
    <row r="4" spans="1:84" ht="38.1" customHeight="1">
      <c r="B4" s="268"/>
      <c r="C4" s="271"/>
      <c r="D4" s="253" t="s">
        <v>92</v>
      </c>
      <c r="E4" s="234" t="s">
        <v>104</v>
      </c>
      <c r="F4" s="235"/>
      <c r="G4" s="244" t="s">
        <v>250</v>
      </c>
      <c r="H4" s="245"/>
      <c r="I4" s="234" t="s">
        <v>131</v>
      </c>
      <c r="J4" s="235"/>
      <c r="K4" s="244" t="s">
        <v>249</v>
      </c>
      <c r="L4" s="245"/>
      <c r="M4" s="253" t="s">
        <v>92</v>
      </c>
      <c r="N4" s="234" t="s">
        <v>104</v>
      </c>
      <c r="O4" s="235"/>
      <c r="P4" s="244" t="s">
        <v>250</v>
      </c>
      <c r="Q4" s="245"/>
      <c r="R4" s="234" t="s">
        <v>131</v>
      </c>
      <c r="S4" s="235"/>
      <c r="T4" s="244" t="s">
        <v>249</v>
      </c>
      <c r="U4" s="245"/>
      <c r="V4" s="253" t="s">
        <v>92</v>
      </c>
      <c r="W4" s="234" t="s">
        <v>104</v>
      </c>
      <c r="X4" s="235"/>
      <c r="Y4" s="244" t="s">
        <v>250</v>
      </c>
      <c r="Z4" s="245"/>
      <c r="AA4" s="234" t="s">
        <v>131</v>
      </c>
      <c r="AB4" s="235"/>
      <c r="AC4" s="244" t="s">
        <v>249</v>
      </c>
      <c r="AD4" s="245"/>
      <c r="AE4" s="253" t="s">
        <v>92</v>
      </c>
      <c r="AF4" s="234" t="s">
        <v>104</v>
      </c>
      <c r="AG4" s="235"/>
      <c r="AH4" s="244" t="s">
        <v>250</v>
      </c>
      <c r="AI4" s="245"/>
      <c r="AJ4" s="234" t="s">
        <v>131</v>
      </c>
      <c r="AK4" s="235"/>
      <c r="AL4" s="244" t="s">
        <v>249</v>
      </c>
      <c r="AM4" s="245"/>
      <c r="AN4" s="264" t="s">
        <v>92</v>
      </c>
      <c r="AO4" s="234" t="s">
        <v>104</v>
      </c>
      <c r="AP4" s="235"/>
      <c r="AQ4" s="258" t="s">
        <v>250</v>
      </c>
      <c r="AR4" s="245"/>
      <c r="AS4" s="234" t="s">
        <v>131</v>
      </c>
      <c r="AT4" s="235"/>
      <c r="AU4" s="258" t="s">
        <v>249</v>
      </c>
      <c r="AV4" s="245"/>
      <c r="AW4" s="253" t="s">
        <v>92</v>
      </c>
      <c r="AX4" s="234" t="s">
        <v>104</v>
      </c>
      <c r="AY4" s="235"/>
      <c r="AZ4" s="244" t="s">
        <v>250</v>
      </c>
      <c r="BA4" s="245"/>
      <c r="BB4" s="234" t="s">
        <v>131</v>
      </c>
      <c r="BC4" s="235"/>
      <c r="BD4" s="244" t="s">
        <v>249</v>
      </c>
      <c r="BE4" s="245"/>
      <c r="BF4" s="253" t="s">
        <v>92</v>
      </c>
      <c r="BG4" s="234" t="s">
        <v>104</v>
      </c>
      <c r="BH4" s="235"/>
      <c r="BI4" s="244" t="s">
        <v>250</v>
      </c>
      <c r="BJ4" s="245"/>
      <c r="BK4" s="234" t="s">
        <v>131</v>
      </c>
      <c r="BL4" s="235"/>
      <c r="BM4" s="244" t="s">
        <v>249</v>
      </c>
      <c r="BN4" s="245"/>
      <c r="BO4" s="253" t="s">
        <v>92</v>
      </c>
      <c r="BP4" s="234" t="s">
        <v>104</v>
      </c>
      <c r="BQ4" s="235"/>
      <c r="BR4" s="244" t="s">
        <v>250</v>
      </c>
      <c r="BS4" s="245"/>
      <c r="BT4" s="234" t="s">
        <v>131</v>
      </c>
      <c r="BU4" s="235"/>
      <c r="BV4" s="244" t="s">
        <v>249</v>
      </c>
      <c r="BW4" s="245"/>
      <c r="BX4" s="132"/>
      <c r="BY4" s="132" t="s">
        <v>141</v>
      </c>
    </row>
    <row r="5" spans="1:84" ht="12" customHeight="1">
      <c r="B5" s="268"/>
      <c r="C5" s="271"/>
      <c r="D5" s="254"/>
      <c r="E5" s="35"/>
      <c r="F5" s="36"/>
      <c r="G5" s="35"/>
      <c r="H5" s="36"/>
      <c r="I5" s="35"/>
      <c r="J5" s="36"/>
      <c r="K5" s="35"/>
      <c r="L5" s="36"/>
      <c r="M5" s="254"/>
      <c r="N5" s="35"/>
      <c r="O5" s="36"/>
      <c r="P5" s="35"/>
      <c r="Q5" s="36"/>
      <c r="R5" s="35"/>
      <c r="S5" s="36"/>
      <c r="T5" s="35"/>
      <c r="U5" s="36"/>
      <c r="V5" s="254"/>
      <c r="W5" s="35"/>
      <c r="X5" s="36"/>
      <c r="Y5" s="35"/>
      <c r="Z5" s="36"/>
      <c r="AA5" s="35"/>
      <c r="AB5" s="36"/>
      <c r="AC5" s="35"/>
      <c r="AD5" s="36"/>
      <c r="AE5" s="254"/>
      <c r="AF5" s="35"/>
      <c r="AG5" s="36"/>
      <c r="AH5" s="35"/>
      <c r="AI5" s="36"/>
      <c r="AJ5" s="35"/>
      <c r="AK5" s="36"/>
      <c r="AL5" s="35"/>
      <c r="AM5" s="36"/>
      <c r="AN5" s="254"/>
      <c r="AO5" s="156"/>
      <c r="AP5" s="157"/>
      <c r="AQ5" s="156"/>
      <c r="AR5" s="157"/>
      <c r="AS5" s="156"/>
      <c r="AT5" s="157"/>
      <c r="AU5" s="156"/>
      <c r="AV5" s="157"/>
      <c r="AW5" s="254"/>
      <c r="AX5" s="35"/>
      <c r="AY5" s="36"/>
      <c r="AZ5" s="35"/>
      <c r="BA5" s="36"/>
      <c r="BB5" s="204"/>
      <c r="BC5" s="205"/>
      <c r="BD5" s="204"/>
      <c r="BE5" s="205"/>
      <c r="BF5" s="254"/>
      <c r="BG5" s="204"/>
      <c r="BH5" s="205"/>
      <c r="BI5" s="204"/>
      <c r="BJ5" s="205"/>
      <c r="BK5" s="204"/>
      <c r="BL5" s="205"/>
      <c r="BM5" s="204"/>
      <c r="BN5" s="205"/>
      <c r="BO5" s="254"/>
      <c r="BP5" s="204"/>
      <c r="BQ5" s="205"/>
      <c r="BR5" s="204"/>
      <c r="BS5" s="205"/>
      <c r="BT5" s="204"/>
      <c r="BU5" s="205"/>
      <c r="BV5" s="204"/>
      <c r="BW5" s="205"/>
      <c r="BX5" s="132"/>
      <c r="BY5" s="246" t="s">
        <v>279</v>
      </c>
      <c r="BZ5" s="246"/>
      <c r="CA5" s="246" t="s">
        <v>257</v>
      </c>
      <c r="CB5" s="246"/>
      <c r="CC5" s="104"/>
      <c r="CD5" s="265" t="s">
        <v>279</v>
      </c>
      <c r="CE5" s="265" t="s">
        <v>257</v>
      </c>
      <c r="CF5" s="279"/>
    </row>
    <row r="6" spans="1:84" ht="27" customHeight="1">
      <c r="B6" s="269"/>
      <c r="C6" s="272"/>
      <c r="D6" s="255"/>
      <c r="E6" s="37" t="s">
        <v>277</v>
      </c>
      <c r="F6" s="110" t="s">
        <v>142</v>
      </c>
      <c r="G6" s="37" t="s">
        <v>277</v>
      </c>
      <c r="H6" s="110" t="s">
        <v>142</v>
      </c>
      <c r="I6" s="37" t="s">
        <v>277</v>
      </c>
      <c r="J6" s="110" t="s">
        <v>142</v>
      </c>
      <c r="K6" s="37" t="s">
        <v>277</v>
      </c>
      <c r="L6" s="110" t="s">
        <v>142</v>
      </c>
      <c r="M6" s="255"/>
      <c r="N6" s="37" t="s">
        <v>277</v>
      </c>
      <c r="O6" s="110" t="s">
        <v>142</v>
      </c>
      <c r="P6" s="37" t="s">
        <v>277</v>
      </c>
      <c r="Q6" s="110" t="s">
        <v>142</v>
      </c>
      <c r="R6" s="37" t="s">
        <v>277</v>
      </c>
      <c r="S6" s="110" t="s">
        <v>142</v>
      </c>
      <c r="T6" s="37" t="s">
        <v>277</v>
      </c>
      <c r="U6" s="110" t="s">
        <v>142</v>
      </c>
      <c r="V6" s="255"/>
      <c r="W6" s="37" t="s">
        <v>277</v>
      </c>
      <c r="X6" s="110" t="s">
        <v>142</v>
      </c>
      <c r="Y6" s="37" t="s">
        <v>75</v>
      </c>
      <c r="Z6" s="110" t="s">
        <v>142</v>
      </c>
      <c r="AA6" s="37" t="s">
        <v>277</v>
      </c>
      <c r="AB6" s="110" t="s">
        <v>142</v>
      </c>
      <c r="AC6" s="37" t="s">
        <v>75</v>
      </c>
      <c r="AD6" s="110" t="s">
        <v>142</v>
      </c>
      <c r="AE6" s="255"/>
      <c r="AF6" s="37" t="s">
        <v>277</v>
      </c>
      <c r="AG6" s="110" t="s">
        <v>142</v>
      </c>
      <c r="AH6" s="37" t="s">
        <v>277</v>
      </c>
      <c r="AI6" s="110" t="s">
        <v>142</v>
      </c>
      <c r="AJ6" s="37" t="s">
        <v>277</v>
      </c>
      <c r="AK6" s="110" t="s">
        <v>142</v>
      </c>
      <c r="AL6" s="37" t="s">
        <v>277</v>
      </c>
      <c r="AM6" s="110" t="s">
        <v>142</v>
      </c>
      <c r="AN6" s="255"/>
      <c r="AO6" s="159" t="s">
        <v>277</v>
      </c>
      <c r="AP6" s="160" t="s">
        <v>142</v>
      </c>
      <c r="AQ6" s="159" t="s">
        <v>277</v>
      </c>
      <c r="AR6" s="160" t="s">
        <v>142</v>
      </c>
      <c r="AS6" s="159" t="s">
        <v>277</v>
      </c>
      <c r="AT6" s="160" t="s">
        <v>142</v>
      </c>
      <c r="AU6" s="159" t="s">
        <v>277</v>
      </c>
      <c r="AV6" s="160" t="s">
        <v>142</v>
      </c>
      <c r="AW6" s="255"/>
      <c r="AX6" s="37" t="s">
        <v>277</v>
      </c>
      <c r="AY6" s="110" t="s">
        <v>142</v>
      </c>
      <c r="AZ6" s="37" t="s">
        <v>277</v>
      </c>
      <c r="BA6" s="110" t="s">
        <v>142</v>
      </c>
      <c r="BB6" s="206" t="s">
        <v>277</v>
      </c>
      <c r="BC6" s="160" t="s">
        <v>142</v>
      </c>
      <c r="BD6" s="206" t="s">
        <v>277</v>
      </c>
      <c r="BE6" s="160" t="s">
        <v>142</v>
      </c>
      <c r="BF6" s="255"/>
      <c r="BG6" s="206" t="s">
        <v>277</v>
      </c>
      <c r="BH6" s="160" t="s">
        <v>142</v>
      </c>
      <c r="BI6" s="206" t="s">
        <v>277</v>
      </c>
      <c r="BJ6" s="160" t="s">
        <v>142</v>
      </c>
      <c r="BK6" s="206" t="s">
        <v>277</v>
      </c>
      <c r="BL6" s="160" t="s">
        <v>142</v>
      </c>
      <c r="BM6" s="206" t="s">
        <v>277</v>
      </c>
      <c r="BN6" s="160" t="s">
        <v>142</v>
      </c>
      <c r="BO6" s="255"/>
      <c r="BP6" s="206" t="s">
        <v>277</v>
      </c>
      <c r="BQ6" s="160" t="s">
        <v>142</v>
      </c>
      <c r="BR6" s="206" t="s">
        <v>277</v>
      </c>
      <c r="BS6" s="160" t="s">
        <v>142</v>
      </c>
      <c r="BT6" s="206" t="s">
        <v>277</v>
      </c>
      <c r="BU6" s="160" t="s">
        <v>142</v>
      </c>
      <c r="BV6" s="206" t="s">
        <v>277</v>
      </c>
      <c r="BW6" s="160" t="s">
        <v>142</v>
      </c>
      <c r="BX6" s="132"/>
      <c r="BY6" s="246"/>
      <c r="BZ6" s="246"/>
      <c r="CA6" s="246"/>
      <c r="CB6" s="246"/>
      <c r="CC6" s="104"/>
      <c r="CD6" s="265"/>
      <c r="CE6" s="265"/>
      <c r="CF6" s="279"/>
    </row>
    <row r="7" spans="1:84" s="8" customFormat="1" ht="12">
      <c r="B7" s="102">
        <v>1</v>
      </c>
      <c r="C7" s="69" t="s">
        <v>2</v>
      </c>
      <c r="D7" s="125">
        <v>162</v>
      </c>
      <c r="E7" s="178">
        <v>28</v>
      </c>
      <c r="F7" s="178">
        <v>28</v>
      </c>
      <c r="G7" s="179">
        <f>IFERROR(E7/D7,"-")</f>
        <v>0.1728395061728395</v>
      </c>
      <c r="H7" s="179">
        <f>IFERROR(F7/D7,"-")</f>
        <v>0.1728395061728395</v>
      </c>
      <c r="I7" s="180">
        <v>3789700</v>
      </c>
      <c r="J7" s="180">
        <v>3783700</v>
      </c>
      <c r="K7" s="180">
        <f>IFERROR(I7/E7,"-")</f>
        <v>135346.42857142858</v>
      </c>
      <c r="L7" s="180">
        <f>IFERROR(J7/F7,"-")</f>
        <v>135132.14285714287</v>
      </c>
      <c r="M7" s="125">
        <v>348</v>
      </c>
      <c r="N7" s="178">
        <v>53</v>
      </c>
      <c r="O7" s="178">
        <v>53</v>
      </c>
      <c r="P7" s="179">
        <f>IFERROR(N7/M7,"-")</f>
        <v>0.15229885057471265</v>
      </c>
      <c r="Q7" s="179">
        <f>IFERROR(O7/M7,"-")</f>
        <v>0.15229885057471265</v>
      </c>
      <c r="R7" s="180">
        <v>9505820</v>
      </c>
      <c r="S7" s="180">
        <v>9499820</v>
      </c>
      <c r="T7" s="180">
        <f>IFERROR(R7/N7,"-")</f>
        <v>179355.09433962265</v>
      </c>
      <c r="U7" s="180">
        <f>IFERROR(S7/O7,"-")</f>
        <v>179241.88679245283</v>
      </c>
      <c r="V7" s="125">
        <v>56417</v>
      </c>
      <c r="W7" s="178">
        <v>1090</v>
      </c>
      <c r="X7" s="178">
        <v>1088</v>
      </c>
      <c r="Y7" s="179">
        <f>IFERROR(W7/V7,"-")</f>
        <v>1.9320417604622719E-2</v>
      </c>
      <c r="Z7" s="179">
        <f>IFERROR(X7/V7,"-")</f>
        <v>1.9284967297091303E-2</v>
      </c>
      <c r="AA7" s="180">
        <v>137139870</v>
      </c>
      <c r="AB7" s="180">
        <v>136797410</v>
      </c>
      <c r="AC7" s="180">
        <f>IFERROR(AA7/W7,"-")</f>
        <v>125816.39449541284</v>
      </c>
      <c r="AD7" s="180">
        <f>IFERROR(AB7/X7,"-")</f>
        <v>125732.91360294117</v>
      </c>
      <c r="AE7" s="125">
        <v>41880</v>
      </c>
      <c r="AF7" s="178">
        <v>2250</v>
      </c>
      <c r="AG7" s="178">
        <v>2247</v>
      </c>
      <c r="AH7" s="179">
        <f>IFERROR(AF7/AE7,"-")</f>
        <v>5.3724928366762174E-2</v>
      </c>
      <c r="AI7" s="179">
        <f>IFERROR(AG7/AE7,"-")</f>
        <v>5.3653295128939828E-2</v>
      </c>
      <c r="AJ7" s="180">
        <v>290334980</v>
      </c>
      <c r="AK7" s="180">
        <v>289717070</v>
      </c>
      <c r="AL7" s="180">
        <f>IFERROR(AJ7/AF7,"-")</f>
        <v>129037.7688888889</v>
      </c>
      <c r="AM7" s="180">
        <f>IFERROR(AK7/AG7,"-")</f>
        <v>128935.05562972852</v>
      </c>
      <c r="AN7" s="178">
        <v>26399</v>
      </c>
      <c r="AO7" s="178">
        <v>3257</v>
      </c>
      <c r="AP7" s="178">
        <v>3253</v>
      </c>
      <c r="AQ7" s="179">
        <f>IFERROR(AO7/AN7,"-")</f>
        <v>0.12337588545020645</v>
      </c>
      <c r="AR7" s="179">
        <f>IFERROR(AP7/AN7,"-")</f>
        <v>0.12322436455926361</v>
      </c>
      <c r="AS7" s="180">
        <v>405496990</v>
      </c>
      <c r="AT7" s="180">
        <v>404739390</v>
      </c>
      <c r="AU7" s="180">
        <f>IFERROR(AS7/AO7,"-")</f>
        <v>124500.15044519496</v>
      </c>
      <c r="AV7" s="180">
        <f>IFERROR(AT7/AP7,"-")</f>
        <v>124420.34737165693</v>
      </c>
      <c r="AW7" s="125">
        <v>12464</v>
      </c>
      <c r="AX7" s="178">
        <v>2840</v>
      </c>
      <c r="AY7" s="178">
        <v>2837</v>
      </c>
      <c r="AZ7" s="179">
        <f>IFERROR(AX7/AW7,"-")</f>
        <v>0.22785622593068036</v>
      </c>
      <c r="BA7" s="179">
        <f>IFERROR(AY7/AW7,"-")</f>
        <v>0.22761553273427471</v>
      </c>
      <c r="BB7" s="180">
        <v>336407120</v>
      </c>
      <c r="BC7" s="180">
        <v>335643550</v>
      </c>
      <c r="BD7" s="180">
        <f>IFERROR(BB7/AX7,"-")</f>
        <v>118453.21126760563</v>
      </c>
      <c r="BE7" s="180">
        <f>IFERROR(BC7/AY7,"-")</f>
        <v>118309.32322876278</v>
      </c>
      <c r="BF7" s="125">
        <v>4630</v>
      </c>
      <c r="BG7" s="178">
        <v>1519</v>
      </c>
      <c r="BH7" s="178">
        <v>1517</v>
      </c>
      <c r="BI7" s="179">
        <f>IFERROR(BG7/BF7,"-")</f>
        <v>0.32807775377969761</v>
      </c>
      <c r="BJ7" s="179">
        <f>IFERROR(BH7/BF7,"-")</f>
        <v>0.32764578833693303</v>
      </c>
      <c r="BK7" s="180">
        <v>172532330</v>
      </c>
      <c r="BL7" s="180">
        <v>172117350</v>
      </c>
      <c r="BM7" s="180">
        <f>IFERROR(BK7/BG7,"-")</f>
        <v>113582.83739302172</v>
      </c>
      <c r="BN7" s="180">
        <f>IFERROR(BL7/BH7,"-")</f>
        <v>113459.03098220172</v>
      </c>
      <c r="BO7" s="178">
        <f>SUM(D7,M7,V7,AE7,AN7,AW7,BF7)</f>
        <v>142300</v>
      </c>
      <c r="BP7" s="178">
        <f t="shared" ref="BP7:BQ14" si="0">SUM(E7,N7,W7,AF7,AO7,AX7,BG7)</f>
        <v>11037</v>
      </c>
      <c r="BQ7" s="178">
        <f t="shared" si="0"/>
        <v>11023</v>
      </c>
      <c r="BR7" s="179">
        <f>IFERROR(BP7/BO7,"-")</f>
        <v>7.7561489810260009E-2</v>
      </c>
      <c r="BS7" s="179">
        <f>IFERROR(BQ7/BO7,"-")</f>
        <v>7.7463106113843994E-2</v>
      </c>
      <c r="BT7" s="178">
        <f>SUM(I7,R7,AA7,AJ7,AS7,BB7,BK7)</f>
        <v>1355206810</v>
      </c>
      <c r="BU7" s="178">
        <f>SUM(J7,S7,AB7,AK7,AT7,BC7,BL7)</f>
        <v>1352298290</v>
      </c>
      <c r="BV7" s="180">
        <f>IFERROR(BT7/BP7,"-")</f>
        <v>122787.60623357797</v>
      </c>
      <c r="BW7" s="180">
        <f>IFERROR(BU7/BQ7,"-")</f>
        <v>122679.69608999365</v>
      </c>
      <c r="BX7" s="30"/>
      <c r="BY7" s="133" t="str">
        <f>INDEX($C$7:$C$14,MATCH(BZ7,BR$7:BR$14,0))</f>
        <v>豊能医療圏</v>
      </c>
      <c r="BZ7" s="134">
        <f>LARGE(BR$7:BR$14,ROW(BH1))</f>
        <v>7.7561489810260009E-2</v>
      </c>
      <c r="CA7" s="133" t="str">
        <f>INDEX($C$7:$C$14,MATCH(CB7,BS$7:BS$14,0))</f>
        <v>豊能医療圏</v>
      </c>
      <c r="CB7" s="134">
        <f>LARGE(BS$7:BS$14,ROW(BJ1))</f>
        <v>7.7463106113843994E-2</v>
      </c>
      <c r="CC7" s="135"/>
      <c r="CD7" s="134">
        <f t="shared" ref="CD7:CD14" si="1">$BR$15</f>
        <v>7.1361761201965204E-2</v>
      </c>
      <c r="CE7" s="134">
        <f t="shared" ref="CE7:CE14" si="2">$BS$15</f>
        <v>7.1230484967230168E-2</v>
      </c>
      <c r="CF7" s="133">
        <v>0</v>
      </c>
    </row>
    <row r="8" spans="1:84" s="8" customFormat="1" ht="12">
      <c r="B8" s="102">
        <v>2</v>
      </c>
      <c r="C8" s="69" t="s">
        <v>9</v>
      </c>
      <c r="D8" s="125">
        <v>351</v>
      </c>
      <c r="E8" s="178">
        <v>50</v>
      </c>
      <c r="F8" s="178">
        <v>50</v>
      </c>
      <c r="G8" s="179">
        <f t="shared" ref="G8:G14" si="3">IFERROR(E8/D8,"-")</f>
        <v>0.14245014245014245</v>
      </c>
      <c r="H8" s="179">
        <f t="shared" ref="H8:H14" si="4">IFERROR(F8/D8,"-")</f>
        <v>0.14245014245014245</v>
      </c>
      <c r="I8" s="180">
        <v>9353420</v>
      </c>
      <c r="J8" s="180">
        <v>9344420</v>
      </c>
      <c r="K8" s="180">
        <f t="shared" ref="K8:K13" si="5">IFERROR(I8/E8,"-")</f>
        <v>187068.4</v>
      </c>
      <c r="L8" s="180">
        <f t="shared" ref="L8:L14" si="6">IFERROR(J8/F8,"-")</f>
        <v>186888.4</v>
      </c>
      <c r="M8" s="125">
        <v>462</v>
      </c>
      <c r="N8" s="178">
        <v>71</v>
      </c>
      <c r="O8" s="178">
        <v>71</v>
      </c>
      <c r="P8" s="179">
        <f t="shared" ref="P8:P14" si="7">IFERROR(N8/M8,"-")</f>
        <v>0.15367965367965367</v>
      </c>
      <c r="Q8" s="179">
        <f t="shared" ref="Q8:Q14" si="8">IFERROR(O8/M8,"-")</f>
        <v>0.15367965367965367</v>
      </c>
      <c r="R8" s="180">
        <v>13262280</v>
      </c>
      <c r="S8" s="180">
        <v>13223280</v>
      </c>
      <c r="T8" s="180">
        <f t="shared" ref="T8:T13" si="9">IFERROR(R8/N8,"-")</f>
        <v>186792.67605633804</v>
      </c>
      <c r="U8" s="180">
        <f t="shared" ref="U8:U14" si="10">IFERROR(S8/O8,"-")</f>
        <v>186243.38028169013</v>
      </c>
      <c r="V8" s="125">
        <v>45202</v>
      </c>
      <c r="W8" s="178">
        <v>813</v>
      </c>
      <c r="X8" s="178">
        <v>808</v>
      </c>
      <c r="Y8" s="179">
        <f t="shared" ref="Y8:Y14" si="11">IFERROR(W8/V8,"-")</f>
        <v>1.798592982611389E-2</v>
      </c>
      <c r="Z8" s="179">
        <f t="shared" ref="Z8:Z14" si="12">IFERROR(X8/V8,"-")</f>
        <v>1.7875315251537544E-2</v>
      </c>
      <c r="AA8" s="180">
        <v>100146590</v>
      </c>
      <c r="AB8" s="180">
        <v>99695740</v>
      </c>
      <c r="AC8" s="180">
        <f t="shared" ref="AC8:AC13" si="13">IFERROR(AA8/W8,"-")</f>
        <v>123181.53751537515</v>
      </c>
      <c r="AD8" s="180">
        <f t="shared" ref="AD8:AD14" si="14">IFERROR(AB8/X8,"-")</f>
        <v>123385.81683168317</v>
      </c>
      <c r="AE8" s="125">
        <v>30268</v>
      </c>
      <c r="AF8" s="178">
        <v>1390</v>
      </c>
      <c r="AG8" s="178">
        <v>1387</v>
      </c>
      <c r="AH8" s="179">
        <f t="shared" ref="AH8:AH14" si="15">IFERROR(AF8/AE8,"-")</f>
        <v>4.5923087088674507E-2</v>
      </c>
      <c r="AI8" s="179">
        <f t="shared" ref="AI8:AI14" si="16">IFERROR(AG8/AE8,"-")</f>
        <v>4.5823972512224129E-2</v>
      </c>
      <c r="AJ8" s="180">
        <v>175064730</v>
      </c>
      <c r="AK8" s="180">
        <v>174421120</v>
      </c>
      <c r="AL8" s="180">
        <f t="shared" ref="AL8:AL13" si="17">IFERROR(AJ8/AF8,"-")</f>
        <v>125945.84892086331</v>
      </c>
      <c r="AM8" s="180">
        <f t="shared" ref="AM8:AM14" si="18">IFERROR(AK8/AG8,"-")</f>
        <v>125754.23215573179</v>
      </c>
      <c r="AN8" s="178">
        <v>18162</v>
      </c>
      <c r="AO8" s="178">
        <v>2088</v>
      </c>
      <c r="AP8" s="178">
        <v>2079</v>
      </c>
      <c r="AQ8" s="179">
        <f t="shared" ref="AQ8:AQ14" si="19">IFERROR(AO8/AN8,"-")</f>
        <v>0.11496531219028741</v>
      </c>
      <c r="AR8" s="179">
        <f t="shared" ref="AR8:AR14" si="20">IFERROR(AP8/AN8,"-")</f>
        <v>0.11446977205153618</v>
      </c>
      <c r="AS8" s="180">
        <v>245989130</v>
      </c>
      <c r="AT8" s="180">
        <v>244945410</v>
      </c>
      <c r="AU8" s="180">
        <f t="shared" ref="AU8:AU13" si="21">IFERROR(AS8/AO8,"-")</f>
        <v>117810.88601532567</v>
      </c>
      <c r="AV8" s="180">
        <f t="shared" ref="AV8:AV14" si="22">IFERROR(AT8/AP8,"-")</f>
        <v>117818.86002886003</v>
      </c>
      <c r="AW8" s="125">
        <v>8240</v>
      </c>
      <c r="AX8" s="178">
        <v>1672</v>
      </c>
      <c r="AY8" s="178">
        <v>1669</v>
      </c>
      <c r="AZ8" s="179">
        <f t="shared" ref="AZ8:AZ14" si="23">IFERROR(AX8/AW8,"-")</f>
        <v>0.20291262135922331</v>
      </c>
      <c r="BA8" s="179">
        <f t="shared" ref="BA8:BA14" si="24">IFERROR(AY8/AW8,"-")</f>
        <v>0.20254854368932038</v>
      </c>
      <c r="BB8" s="180">
        <v>176058800</v>
      </c>
      <c r="BC8" s="180">
        <v>175503670</v>
      </c>
      <c r="BD8" s="180">
        <f t="shared" ref="BD8:BD13" si="25">IFERROR(BB8/AX8,"-")</f>
        <v>105298.32535885168</v>
      </c>
      <c r="BE8" s="180">
        <f t="shared" ref="BE8:BE14" si="26">IFERROR(BC8/AY8,"-")</f>
        <v>105154.98502097063</v>
      </c>
      <c r="BF8" s="125">
        <v>2910</v>
      </c>
      <c r="BG8" s="178">
        <v>852</v>
      </c>
      <c r="BH8" s="178">
        <v>848</v>
      </c>
      <c r="BI8" s="179">
        <f t="shared" ref="BI8:BI14" si="27">IFERROR(BG8/BF8,"-")</f>
        <v>0.29278350515463919</v>
      </c>
      <c r="BJ8" s="179">
        <f t="shared" ref="BJ8:BJ14" si="28">IFERROR(BH8/BF8,"-")</f>
        <v>0.2914089347079038</v>
      </c>
      <c r="BK8" s="180">
        <v>95945730</v>
      </c>
      <c r="BL8" s="180">
        <v>95528240</v>
      </c>
      <c r="BM8" s="180">
        <f t="shared" ref="BM8:BM13" si="29">IFERROR(BK8/BG8,"-")</f>
        <v>112612.35915492958</v>
      </c>
      <c r="BN8" s="180">
        <f t="shared" ref="BN8:BN14" si="30">IFERROR(BL8/BH8,"-")</f>
        <v>112651.22641509434</v>
      </c>
      <c r="BO8" s="178">
        <f t="shared" ref="BO8:BO14" si="31">SUM(D8,M8,V8,AE8,AN8,AW8,BF8)</f>
        <v>105595</v>
      </c>
      <c r="BP8" s="178">
        <f t="shared" si="0"/>
        <v>6936</v>
      </c>
      <c r="BQ8" s="178">
        <f t="shared" si="0"/>
        <v>6912</v>
      </c>
      <c r="BR8" s="179">
        <f t="shared" ref="BR8:BR14" si="32">IFERROR(BP8/BO8,"-")</f>
        <v>6.5684928263648842E-2</v>
      </c>
      <c r="BS8" s="179">
        <f t="shared" ref="BS8:BS14" si="33">IFERROR(BQ8/BO8,"-")</f>
        <v>6.5457644774847293E-2</v>
      </c>
      <c r="BT8" s="178">
        <f t="shared" ref="BT8:BU14" si="34">SUM(I8,R8,AA8,AJ8,AS8,BB8,BK8)</f>
        <v>815820680</v>
      </c>
      <c r="BU8" s="178">
        <f t="shared" si="34"/>
        <v>812661880</v>
      </c>
      <c r="BV8" s="180">
        <f t="shared" ref="BV8:BV13" si="35">IFERROR(BT8/BP8,"-")</f>
        <v>117621.20530565167</v>
      </c>
      <c r="BW8" s="180">
        <f t="shared" ref="BW8:BW14" si="36">IFERROR(BU8/BQ8,"-")</f>
        <v>117572.60995370371</v>
      </c>
      <c r="BX8" s="30"/>
      <c r="BY8" s="133" t="str">
        <f t="shared" ref="BY8:BY14" si="37">INDEX($C$7:$C$14,MATCH(BZ8,BR$7:BR$14,0))</f>
        <v>大阪市医療圏</v>
      </c>
      <c r="BZ8" s="134">
        <f t="shared" ref="BZ8:BZ14" si="38">LARGE(BR$7:BR$14,ROW(BH2))</f>
        <v>7.6028718996537833E-2</v>
      </c>
      <c r="CA8" s="133" t="str">
        <f t="shared" ref="CA8:CA14" si="39">INDEX($C$7:$C$14,MATCH(CB8,BS$7:BS$14,0))</f>
        <v>大阪市医療圏</v>
      </c>
      <c r="CB8" s="134">
        <f t="shared" ref="CB8:CB14" si="40">LARGE(BS$7:BS$14,ROW(BJ2))</f>
        <v>7.5963448549860951E-2</v>
      </c>
      <c r="CC8" s="135"/>
      <c r="CD8" s="134">
        <f t="shared" si="1"/>
        <v>7.1361761201965204E-2</v>
      </c>
      <c r="CE8" s="134">
        <f t="shared" si="2"/>
        <v>7.1230484967230168E-2</v>
      </c>
      <c r="CF8" s="133">
        <v>0</v>
      </c>
    </row>
    <row r="9" spans="1:84" s="8" customFormat="1" ht="12">
      <c r="B9" s="102">
        <v>3</v>
      </c>
      <c r="C9" s="69" t="s">
        <v>14</v>
      </c>
      <c r="D9" s="125">
        <v>585</v>
      </c>
      <c r="E9" s="178">
        <v>56</v>
      </c>
      <c r="F9" s="178">
        <v>56</v>
      </c>
      <c r="G9" s="179">
        <f t="shared" si="3"/>
        <v>9.5726495726495733E-2</v>
      </c>
      <c r="H9" s="179">
        <f t="shared" si="4"/>
        <v>9.5726495726495733E-2</v>
      </c>
      <c r="I9" s="180">
        <v>9232590</v>
      </c>
      <c r="J9" s="180">
        <v>9232590</v>
      </c>
      <c r="K9" s="180">
        <f t="shared" si="5"/>
        <v>164867.67857142858</v>
      </c>
      <c r="L9" s="180">
        <f t="shared" si="6"/>
        <v>164867.67857142858</v>
      </c>
      <c r="M9" s="125">
        <v>1174</v>
      </c>
      <c r="N9" s="178">
        <v>117</v>
      </c>
      <c r="O9" s="178">
        <v>117</v>
      </c>
      <c r="P9" s="179">
        <f t="shared" si="7"/>
        <v>9.9659284497444628E-2</v>
      </c>
      <c r="Q9" s="179">
        <f t="shared" si="8"/>
        <v>9.9659284497444628E-2</v>
      </c>
      <c r="R9" s="180">
        <v>18743980</v>
      </c>
      <c r="S9" s="180">
        <v>18740980</v>
      </c>
      <c r="T9" s="180">
        <f t="shared" si="9"/>
        <v>160204.95726495725</v>
      </c>
      <c r="U9" s="180">
        <f t="shared" si="10"/>
        <v>160179.31623931625</v>
      </c>
      <c r="V9" s="125">
        <v>74646</v>
      </c>
      <c r="W9" s="178">
        <v>1381</v>
      </c>
      <c r="X9" s="178">
        <v>1381</v>
      </c>
      <c r="Y9" s="179">
        <f t="shared" si="11"/>
        <v>1.8500656431690913E-2</v>
      </c>
      <c r="Z9" s="179">
        <f t="shared" si="12"/>
        <v>1.8500656431690913E-2</v>
      </c>
      <c r="AA9" s="180">
        <v>177277490</v>
      </c>
      <c r="AB9" s="180">
        <v>177148010</v>
      </c>
      <c r="AC9" s="180">
        <f t="shared" si="13"/>
        <v>128368.9283128168</v>
      </c>
      <c r="AD9" s="180">
        <f t="shared" si="14"/>
        <v>128275.17016654598</v>
      </c>
      <c r="AE9" s="125">
        <v>48952</v>
      </c>
      <c r="AF9" s="178">
        <v>2457</v>
      </c>
      <c r="AG9" s="178">
        <v>2455</v>
      </c>
      <c r="AH9" s="179">
        <f t="shared" si="15"/>
        <v>5.0192024840660238E-2</v>
      </c>
      <c r="AI9" s="179">
        <f t="shared" si="16"/>
        <v>5.0151168491583589E-2</v>
      </c>
      <c r="AJ9" s="180">
        <v>320963720</v>
      </c>
      <c r="AK9" s="180">
        <v>320563090</v>
      </c>
      <c r="AL9" s="180">
        <f t="shared" si="17"/>
        <v>130632.36467236467</v>
      </c>
      <c r="AM9" s="180">
        <f t="shared" si="18"/>
        <v>130575.5967413442</v>
      </c>
      <c r="AN9" s="178">
        <v>27146</v>
      </c>
      <c r="AO9" s="178">
        <v>3047</v>
      </c>
      <c r="AP9" s="178">
        <v>3045</v>
      </c>
      <c r="AQ9" s="179">
        <f t="shared" si="19"/>
        <v>0.11224489795918367</v>
      </c>
      <c r="AR9" s="179">
        <f t="shared" si="20"/>
        <v>0.11217122227952553</v>
      </c>
      <c r="AS9" s="180">
        <v>378037050</v>
      </c>
      <c r="AT9" s="180">
        <v>377713510</v>
      </c>
      <c r="AU9" s="180">
        <f t="shared" si="21"/>
        <v>124068.60846734492</v>
      </c>
      <c r="AV9" s="180">
        <f t="shared" si="22"/>
        <v>124043.84564860427</v>
      </c>
      <c r="AW9" s="125">
        <v>11784</v>
      </c>
      <c r="AX9" s="178">
        <v>2335</v>
      </c>
      <c r="AY9" s="178">
        <v>2332</v>
      </c>
      <c r="AZ9" s="179">
        <f t="shared" si="23"/>
        <v>0.19815003394433128</v>
      </c>
      <c r="BA9" s="179">
        <f t="shared" si="24"/>
        <v>0.19789545145960624</v>
      </c>
      <c r="BB9" s="180">
        <v>272170240</v>
      </c>
      <c r="BC9" s="180">
        <v>271780560</v>
      </c>
      <c r="BD9" s="180">
        <f t="shared" si="25"/>
        <v>116561.13062098502</v>
      </c>
      <c r="BE9" s="180">
        <f t="shared" si="26"/>
        <v>116543.97941680961</v>
      </c>
      <c r="BF9" s="125">
        <v>4080</v>
      </c>
      <c r="BG9" s="178">
        <v>1080</v>
      </c>
      <c r="BH9" s="178">
        <v>1076</v>
      </c>
      <c r="BI9" s="179">
        <f t="shared" si="27"/>
        <v>0.26470588235294118</v>
      </c>
      <c r="BJ9" s="179">
        <f t="shared" si="28"/>
        <v>0.26372549019607844</v>
      </c>
      <c r="BK9" s="180">
        <v>123076150</v>
      </c>
      <c r="BL9" s="180">
        <v>122715230</v>
      </c>
      <c r="BM9" s="180">
        <f t="shared" si="29"/>
        <v>113959.39814814815</v>
      </c>
      <c r="BN9" s="180">
        <f t="shared" si="30"/>
        <v>114047.61152416357</v>
      </c>
      <c r="BO9" s="178">
        <f t="shared" si="31"/>
        <v>168367</v>
      </c>
      <c r="BP9" s="178">
        <f t="shared" si="0"/>
        <v>10473</v>
      </c>
      <c r="BQ9" s="178">
        <f t="shared" si="0"/>
        <v>10462</v>
      </c>
      <c r="BR9" s="179">
        <f t="shared" si="32"/>
        <v>6.2203400903977621E-2</v>
      </c>
      <c r="BS9" s="179">
        <f t="shared" si="33"/>
        <v>6.2138067436017748E-2</v>
      </c>
      <c r="BT9" s="178">
        <f t="shared" si="34"/>
        <v>1299501220</v>
      </c>
      <c r="BU9" s="178">
        <f t="shared" si="34"/>
        <v>1297893970</v>
      </c>
      <c r="BV9" s="180">
        <f t="shared" si="35"/>
        <v>124081.08660364748</v>
      </c>
      <c r="BW9" s="180">
        <f t="shared" si="36"/>
        <v>124057.92104760084</v>
      </c>
      <c r="BX9" s="30"/>
      <c r="BY9" s="133" t="str">
        <f t="shared" si="37"/>
        <v>南河内医療圏</v>
      </c>
      <c r="BZ9" s="134">
        <f t="shared" si="38"/>
        <v>7.1541380371243982E-2</v>
      </c>
      <c r="CA9" s="133" t="str">
        <f t="shared" si="39"/>
        <v>南河内医療圏</v>
      </c>
      <c r="CB9" s="134">
        <f t="shared" si="40"/>
        <v>7.1151676751102455E-2</v>
      </c>
      <c r="CC9" s="135"/>
      <c r="CD9" s="134">
        <f t="shared" si="1"/>
        <v>7.1361761201965204E-2</v>
      </c>
      <c r="CE9" s="134">
        <f t="shared" si="2"/>
        <v>7.1230484967230168E-2</v>
      </c>
      <c r="CF9" s="133">
        <v>0</v>
      </c>
    </row>
    <row r="10" spans="1:84" s="8" customFormat="1" ht="12">
      <c r="B10" s="102">
        <v>4</v>
      </c>
      <c r="C10" s="69" t="s">
        <v>22</v>
      </c>
      <c r="D10" s="125">
        <v>188</v>
      </c>
      <c r="E10" s="178">
        <v>27</v>
      </c>
      <c r="F10" s="178">
        <v>27</v>
      </c>
      <c r="G10" s="179">
        <f t="shared" si="3"/>
        <v>0.14361702127659576</v>
      </c>
      <c r="H10" s="179">
        <f t="shared" si="4"/>
        <v>0.14361702127659576</v>
      </c>
      <c r="I10" s="180">
        <v>3374890</v>
      </c>
      <c r="J10" s="180">
        <v>3374890</v>
      </c>
      <c r="K10" s="180">
        <f t="shared" si="5"/>
        <v>124995.92592592593</v>
      </c>
      <c r="L10" s="180">
        <f t="shared" si="6"/>
        <v>124995.92592592593</v>
      </c>
      <c r="M10" s="125">
        <v>327</v>
      </c>
      <c r="N10" s="178">
        <v>43</v>
      </c>
      <c r="O10" s="178">
        <v>43</v>
      </c>
      <c r="P10" s="179">
        <f t="shared" si="7"/>
        <v>0.13149847094801223</v>
      </c>
      <c r="Q10" s="179">
        <f t="shared" si="8"/>
        <v>0.13149847094801223</v>
      </c>
      <c r="R10" s="180">
        <v>5668250</v>
      </c>
      <c r="S10" s="180">
        <v>5665250</v>
      </c>
      <c r="T10" s="180">
        <f t="shared" si="9"/>
        <v>131819.76744186046</v>
      </c>
      <c r="U10" s="180">
        <f t="shared" si="10"/>
        <v>131750</v>
      </c>
      <c r="V10" s="125">
        <v>51970</v>
      </c>
      <c r="W10" s="178">
        <v>1175</v>
      </c>
      <c r="X10" s="178">
        <v>1174</v>
      </c>
      <c r="Y10" s="179">
        <f t="shared" si="11"/>
        <v>2.2609197614008082E-2</v>
      </c>
      <c r="Z10" s="179">
        <f t="shared" si="12"/>
        <v>2.2589955743698289E-2</v>
      </c>
      <c r="AA10" s="180">
        <v>154239130</v>
      </c>
      <c r="AB10" s="180">
        <v>154131850</v>
      </c>
      <c r="AC10" s="180">
        <f t="shared" si="13"/>
        <v>131267.34468085106</v>
      </c>
      <c r="AD10" s="180">
        <f t="shared" si="14"/>
        <v>131287.77683134584</v>
      </c>
      <c r="AE10" s="125">
        <v>36230</v>
      </c>
      <c r="AF10" s="178">
        <v>1936</v>
      </c>
      <c r="AG10" s="178">
        <v>1933</v>
      </c>
      <c r="AH10" s="179">
        <f t="shared" si="15"/>
        <v>5.3436378691691967E-2</v>
      </c>
      <c r="AI10" s="179">
        <f t="shared" si="16"/>
        <v>5.3353574385868067E-2</v>
      </c>
      <c r="AJ10" s="180">
        <v>251309730</v>
      </c>
      <c r="AK10" s="180">
        <v>251123210</v>
      </c>
      <c r="AL10" s="180">
        <f t="shared" si="17"/>
        <v>129808.74483471074</v>
      </c>
      <c r="AM10" s="180">
        <f t="shared" si="18"/>
        <v>129913.71443352303</v>
      </c>
      <c r="AN10" s="178">
        <v>20757</v>
      </c>
      <c r="AO10" s="178">
        <v>2540</v>
      </c>
      <c r="AP10" s="178">
        <v>2539</v>
      </c>
      <c r="AQ10" s="179">
        <f t="shared" si="19"/>
        <v>0.12236835766247531</v>
      </c>
      <c r="AR10" s="179">
        <f t="shared" si="20"/>
        <v>0.12232018114371056</v>
      </c>
      <c r="AS10" s="180">
        <v>317098770</v>
      </c>
      <c r="AT10" s="180">
        <v>316883530</v>
      </c>
      <c r="AU10" s="180">
        <f t="shared" si="21"/>
        <v>124842.03543307087</v>
      </c>
      <c r="AV10" s="180">
        <f t="shared" si="22"/>
        <v>124806.43166601023</v>
      </c>
      <c r="AW10" s="125">
        <v>8988</v>
      </c>
      <c r="AX10" s="178">
        <v>1829</v>
      </c>
      <c r="AY10" s="178">
        <v>1829</v>
      </c>
      <c r="AZ10" s="179">
        <f t="shared" si="23"/>
        <v>0.20349354695149088</v>
      </c>
      <c r="BA10" s="179">
        <f t="shared" si="24"/>
        <v>0.20349354695149088</v>
      </c>
      <c r="BB10" s="180">
        <v>225652650</v>
      </c>
      <c r="BC10" s="180">
        <v>225500290</v>
      </c>
      <c r="BD10" s="180">
        <f t="shared" si="25"/>
        <v>123374.87698195735</v>
      </c>
      <c r="BE10" s="180">
        <f t="shared" si="26"/>
        <v>123291.57463094588</v>
      </c>
      <c r="BF10" s="125">
        <v>3183</v>
      </c>
      <c r="BG10" s="178">
        <v>893</v>
      </c>
      <c r="BH10" s="178">
        <v>890</v>
      </c>
      <c r="BI10" s="179">
        <f t="shared" si="27"/>
        <v>0.28055293748036442</v>
      </c>
      <c r="BJ10" s="179">
        <f t="shared" si="28"/>
        <v>0.27961043041156142</v>
      </c>
      <c r="BK10" s="180">
        <v>101017000</v>
      </c>
      <c r="BL10" s="180">
        <v>100887280</v>
      </c>
      <c r="BM10" s="180">
        <f t="shared" si="29"/>
        <v>113120.94064949609</v>
      </c>
      <c r="BN10" s="180">
        <f t="shared" si="30"/>
        <v>113356.49438202247</v>
      </c>
      <c r="BO10" s="178">
        <f t="shared" si="31"/>
        <v>121643</v>
      </c>
      <c r="BP10" s="178">
        <f t="shared" si="0"/>
        <v>8443</v>
      </c>
      <c r="BQ10" s="178">
        <f t="shared" si="0"/>
        <v>8435</v>
      </c>
      <c r="BR10" s="179">
        <f t="shared" si="32"/>
        <v>6.9408021834384229E-2</v>
      </c>
      <c r="BS10" s="179">
        <f t="shared" si="33"/>
        <v>6.934225561684601E-2</v>
      </c>
      <c r="BT10" s="178">
        <f t="shared" si="34"/>
        <v>1058360420</v>
      </c>
      <c r="BU10" s="178">
        <f t="shared" si="34"/>
        <v>1057566300</v>
      </c>
      <c r="BV10" s="180">
        <f t="shared" si="35"/>
        <v>125353.59706265545</v>
      </c>
      <c r="BW10" s="180">
        <f t="shared" si="36"/>
        <v>125378.34024896266</v>
      </c>
      <c r="BX10" s="30"/>
      <c r="BY10" s="133" t="str">
        <f t="shared" si="37"/>
        <v>中河内医療圏</v>
      </c>
      <c r="BZ10" s="134">
        <f t="shared" si="38"/>
        <v>6.9408021834384229E-2</v>
      </c>
      <c r="CA10" s="133" t="str">
        <f t="shared" si="39"/>
        <v>中河内医療圏</v>
      </c>
      <c r="CB10" s="134">
        <f t="shared" si="40"/>
        <v>6.934225561684601E-2</v>
      </c>
      <c r="CC10" s="135"/>
      <c r="CD10" s="134">
        <f t="shared" si="1"/>
        <v>7.1361761201965204E-2</v>
      </c>
      <c r="CE10" s="134">
        <f t="shared" si="2"/>
        <v>7.1230484967230168E-2</v>
      </c>
      <c r="CF10" s="133">
        <v>0</v>
      </c>
    </row>
    <row r="11" spans="1:84" s="8" customFormat="1" ht="12">
      <c r="B11" s="102">
        <v>5</v>
      </c>
      <c r="C11" s="69" t="s">
        <v>26</v>
      </c>
      <c r="D11" s="125">
        <v>375</v>
      </c>
      <c r="E11" s="178">
        <v>36</v>
      </c>
      <c r="F11" s="178">
        <v>36</v>
      </c>
      <c r="G11" s="179">
        <f t="shared" si="3"/>
        <v>9.6000000000000002E-2</v>
      </c>
      <c r="H11" s="179">
        <f t="shared" si="4"/>
        <v>9.6000000000000002E-2</v>
      </c>
      <c r="I11" s="180">
        <v>5784300</v>
      </c>
      <c r="J11" s="180">
        <v>5772300</v>
      </c>
      <c r="K11" s="180">
        <f t="shared" si="5"/>
        <v>160675</v>
      </c>
      <c r="L11" s="180">
        <f t="shared" si="6"/>
        <v>160341.66666666666</v>
      </c>
      <c r="M11" s="125">
        <v>543</v>
      </c>
      <c r="N11" s="178">
        <v>61</v>
      </c>
      <c r="O11" s="178">
        <v>60</v>
      </c>
      <c r="P11" s="179">
        <f t="shared" si="7"/>
        <v>0.11233885819521179</v>
      </c>
      <c r="Q11" s="179">
        <f t="shared" si="8"/>
        <v>0.11049723756906077</v>
      </c>
      <c r="R11" s="180">
        <v>6852820</v>
      </c>
      <c r="S11" s="180">
        <v>6676380</v>
      </c>
      <c r="T11" s="180">
        <f t="shared" si="9"/>
        <v>112341.31147540984</v>
      </c>
      <c r="U11" s="180">
        <f t="shared" si="10"/>
        <v>111273</v>
      </c>
      <c r="V11" s="125">
        <v>40518</v>
      </c>
      <c r="W11" s="178">
        <v>786</v>
      </c>
      <c r="X11" s="178">
        <v>783</v>
      </c>
      <c r="Y11" s="179">
        <f t="shared" si="11"/>
        <v>1.9398785724863025E-2</v>
      </c>
      <c r="Z11" s="179">
        <f t="shared" si="12"/>
        <v>1.9324744557974234E-2</v>
      </c>
      <c r="AA11" s="180">
        <v>100265980</v>
      </c>
      <c r="AB11" s="180">
        <v>99161770</v>
      </c>
      <c r="AC11" s="180">
        <f t="shared" si="13"/>
        <v>127564.86005089058</v>
      </c>
      <c r="AD11" s="180">
        <f t="shared" si="14"/>
        <v>126643.38441890167</v>
      </c>
      <c r="AE11" s="125">
        <v>27845</v>
      </c>
      <c r="AF11" s="178">
        <v>1504</v>
      </c>
      <c r="AG11" s="178">
        <v>1498</v>
      </c>
      <c r="AH11" s="179">
        <f t="shared" si="15"/>
        <v>5.4013287843418925E-2</v>
      </c>
      <c r="AI11" s="179">
        <f t="shared" si="16"/>
        <v>5.379780930149039E-2</v>
      </c>
      <c r="AJ11" s="180">
        <v>191273680</v>
      </c>
      <c r="AK11" s="180">
        <v>189884610</v>
      </c>
      <c r="AL11" s="180">
        <f t="shared" si="17"/>
        <v>127176.64893617021</v>
      </c>
      <c r="AM11" s="180">
        <f t="shared" si="18"/>
        <v>126758.75166889185</v>
      </c>
      <c r="AN11" s="178">
        <v>17152</v>
      </c>
      <c r="AO11" s="178">
        <v>1990</v>
      </c>
      <c r="AP11" s="178">
        <v>1972</v>
      </c>
      <c r="AQ11" s="179">
        <f t="shared" si="19"/>
        <v>0.11602145522388059</v>
      </c>
      <c r="AR11" s="179">
        <f t="shared" si="20"/>
        <v>0.11497201492537314</v>
      </c>
      <c r="AS11" s="180">
        <v>253400400</v>
      </c>
      <c r="AT11" s="180">
        <v>251151930</v>
      </c>
      <c r="AU11" s="180">
        <f t="shared" si="21"/>
        <v>127336.88442211055</v>
      </c>
      <c r="AV11" s="180">
        <f t="shared" si="22"/>
        <v>127358.99087221095</v>
      </c>
      <c r="AW11" s="125">
        <v>8194</v>
      </c>
      <c r="AX11" s="178">
        <v>1722</v>
      </c>
      <c r="AY11" s="178">
        <v>1717</v>
      </c>
      <c r="AZ11" s="179">
        <f t="shared" si="23"/>
        <v>0.21015377105198926</v>
      </c>
      <c r="BA11" s="179">
        <f t="shared" si="24"/>
        <v>0.2095435684647303</v>
      </c>
      <c r="BB11" s="180">
        <v>224206280</v>
      </c>
      <c r="BC11" s="180">
        <v>223116610</v>
      </c>
      <c r="BD11" s="180">
        <f t="shared" si="25"/>
        <v>130201.09175377469</v>
      </c>
      <c r="BE11" s="180">
        <f t="shared" si="26"/>
        <v>129945.6086196855</v>
      </c>
      <c r="BF11" s="125">
        <v>2883</v>
      </c>
      <c r="BG11" s="178">
        <v>877</v>
      </c>
      <c r="BH11" s="178">
        <v>872</v>
      </c>
      <c r="BI11" s="179">
        <f t="shared" si="27"/>
        <v>0.30419701699618451</v>
      </c>
      <c r="BJ11" s="179">
        <f t="shared" si="28"/>
        <v>0.3024627124523066</v>
      </c>
      <c r="BK11" s="180">
        <v>112796690</v>
      </c>
      <c r="BL11" s="180">
        <v>111749750</v>
      </c>
      <c r="BM11" s="180">
        <f t="shared" si="29"/>
        <v>128616.52223489167</v>
      </c>
      <c r="BN11" s="180">
        <f t="shared" si="30"/>
        <v>128153.38302752294</v>
      </c>
      <c r="BO11" s="178">
        <f t="shared" si="31"/>
        <v>97510</v>
      </c>
      <c r="BP11" s="178">
        <f t="shared" si="0"/>
        <v>6976</v>
      </c>
      <c r="BQ11" s="178">
        <f t="shared" si="0"/>
        <v>6938</v>
      </c>
      <c r="BR11" s="179">
        <f t="shared" si="32"/>
        <v>7.1541380371243982E-2</v>
      </c>
      <c r="BS11" s="179">
        <f t="shared" si="33"/>
        <v>7.1151676751102455E-2</v>
      </c>
      <c r="BT11" s="178">
        <f t="shared" si="34"/>
        <v>894580150</v>
      </c>
      <c r="BU11" s="178">
        <f t="shared" si="34"/>
        <v>887513350</v>
      </c>
      <c r="BV11" s="180">
        <f t="shared" si="35"/>
        <v>128236.83342889909</v>
      </c>
      <c r="BW11" s="180">
        <f t="shared" si="36"/>
        <v>127920.63274718939</v>
      </c>
      <c r="BX11" s="30"/>
      <c r="BY11" s="133" t="str">
        <f t="shared" si="37"/>
        <v>堺市医療圏</v>
      </c>
      <c r="BZ11" s="134">
        <f t="shared" si="38"/>
        <v>6.7774108159937063E-2</v>
      </c>
      <c r="CA11" s="133" t="str">
        <f t="shared" si="39"/>
        <v>堺市医療圏</v>
      </c>
      <c r="CB11" s="134">
        <f t="shared" si="40"/>
        <v>6.7520057694041291E-2</v>
      </c>
      <c r="CC11" s="135"/>
      <c r="CD11" s="134">
        <f t="shared" si="1"/>
        <v>7.1361761201965204E-2</v>
      </c>
      <c r="CE11" s="134">
        <f t="shared" si="2"/>
        <v>7.1230484967230168E-2</v>
      </c>
      <c r="CF11" s="133">
        <v>0</v>
      </c>
    </row>
    <row r="12" spans="1:84" s="8" customFormat="1" ht="12">
      <c r="B12" s="102">
        <v>6</v>
      </c>
      <c r="C12" s="69" t="s">
        <v>36</v>
      </c>
      <c r="D12" s="125">
        <v>767</v>
      </c>
      <c r="E12" s="178">
        <v>65</v>
      </c>
      <c r="F12" s="178">
        <v>65</v>
      </c>
      <c r="G12" s="179">
        <f t="shared" si="3"/>
        <v>8.4745762711864403E-2</v>
      </c>
      <c r="H12" s="179">
        <f t="shared" si="4"/>
        <v>8.4745762711864403E-2</v>
      </c>
      <c r="I12" s="180">
        <v>11430550</v>
      </c>
      <c r="J12" s="180">
        <v>11430550</v>
      </c>
      <c r="K12" s="180">
        <f t="shared" si="5"/>
        <v>175854.61538461538</v>
      </c>
      <c r="L12" s="180">
        <f t="shared" si="6"/>
        <v>175854.61538461538</v>
      </c>
      <c r="M12" s="125">
        <v>1199</v>
      </c>
      <c r="N12" s="178">
        <v>92</v>
      </c>
      <c r="O12" s="178">
        <v>92</v>
      </c>
      <c r="P12" s="179">
        <f t="shared" si="7"/>
        <v>7.6730608840700584E-2</v>
      </c>
      <c r="Q12" s="179">
        <f t="shared" si="8"/>
        <v>7.6730608840700584E-2</v>
      </c>
      <c r="R12" s="180">
        <v>17660760</v>
      </c>
      <c r="S12" s="180">
        <v>17648760</v>
      </c>
      <c r="T12" s="180">
        <f t="shared" si="9"/>
        <v>191964.78260869565</v>
      </c>
      <c r="U12" s="180">
        <f t="shared" si="10"/>
        <v>191834.34782608695</v>
      </c>
      <c r="V12" s="125">
        <v>50942</v>
      </c>
      <c r="W12" s="178">
        <v>969</v>
      </c>
      <c r="X12" s="178">
        <v>966</v>
      </c>
      <c r="Y12" s="179">
        <f t="shared" si="11"/>
        <v>1.9021632444741077E-2</v>
      </c>
      <c r="Z12" s="179">
        <f t="shared" si="12"/>
        <v>1.8962741941816182E-2</v>
      </c>
      <c r="AA12" s="180">
        <v>126810520</v>
      </c>
      <c r="AB12" s="180">
        <v>126579940</v>
      </c>
      <c r="AC12" s="180">
        <f t="shared" si="13"/>
        <v>130867.40970072239</v>
      </c>
      <c r="AD12" s="180">
        <f t="shared" si="14"/>
        <v>131035.13457556936</v>
      </c>
      <c r="AE12" s="125">
        <v>34918</v>
      </c>
      <c r="AF12" s="178">
        <v>1859</v>
      </c>
      <c r="AG12" s="178">
        <v>1853</v>
      </c>
      <c r="AH12" s="179">
        <f t="shared" si="15"/>
        <v>5.323901712583768E-2</v>
      </c>
      <c r="AI12" s="179">
        <f t="shared" si="16"/>
        <v>5.3067185978578381E-2</v>
      </c>
      <c r="AJ12" s="180">
        <v>261485370</v>
      </c>
      <c r="AK12" s="180">
        <v>260922750</v>
      </c>
      <c r="AL12" s="180">
        <f t="shared" si="17"/>
        <v>140659.15545992469</v>
      </c>
      <c r="AM12" s="180">
        <f t="shared" si="18"/>
        <v>140810.98219104155</v>
      </c>
      <c r="AN12" s="178">
        <v>20847</v>
      </c>
      <c r="AO12" s="178">
        <v>2392</v>
      </c>
      <c r="AP12" s="178">
        <v>2382</v>
      </c>
      <c r="AQ12" s="179">
        <f t="shared" si="19"/>
        <v>0.11474073008106682</v>
      </c>
      <c r="AR12" s="179">
        <f t="shared" si="20"/>
        <v>0.11426104475464095</v>
      </c>
      <c r="AS12" s="180">
        <v>341972550</v>
      </c>
      <c r="AT12" s="180">
        <v>341367010</v>
      </c>
      <c r="AU12" s="180">
        <f t="shared" si="21"/>
        <v>142965.11287625419</v>
      </c>
      <c r="AV12" s="180">
        <f t="shared" si="22"/>
        <v>143311.0873215785</v>
      </c>
      <c r="AW12" s="125">
        <v>9828</v>
      </c>
      <c r="AX12" s="178">
        <v>1947</v>
      </c>
      <c r="AY12" s="178">
        <v>1940</v>
      </c>
      <c r="AZ12" s="179">
        <f t="shared" si="23"/>
        <v>0.1981074481074481</v>
      </c>
      <c r="BA12" s="179">
        <f t="shared" si="24"/>
        <v>0.1973951973951974</v>
      </c>
      <c r="BB12" s="180">
        <v>269397640</v>
      </c>
      <c r="BC12" s="180">
        <v>269004410</v>
      </c>
      <c r="BD12" s="180">
        <f t="shared" si="25"/>
        <v>138365.50590652286</v>
      </c>
      <c r="BE12" s="180">
        <f t="shared" si="26"/>
        <v>138662.06701030929</v>
      </c>
      <c r="BF12" s="125">
        <v>3522</v>
      </c>
      <c r="BG12" s="178">
        <v>946</v>
      </c>
      <c r="BH12" s="178">
        <v>941</v>
      </c>
      <c r="BI12" s="179">
        <f t="shared" si="27"/>
        <v>0.26859738784781373</v>
      </c>
      <c r="BJ12" s="179">
        <f t="shared" si="28"/>
        <v>0.2671777399204997</v>
      </c>
      <c r="BK12" s="180">
        <v>135840650</v>
      </c>
      <c r="BL12" s="180">
        <v>135611120</v>
      </c>
      <c r="BM12" s="180">
        <f t="shared" si="29"/>
        <v>143594.76744186046</v>
      </c>
      <c r="BN12" s="180">
        <f t="shared" si="30"/>
        <v>144113.83634431456</v>
      </c>
      <c r="BO12" s="178">
        <f t="shared" si="31"/>
        <v>122023</v>
      </c>
      <c r="BP12" s="178">
        <f t="shared" si="0"/>
        <v>8270</v>
      </c>
      <c r="BQ12" s="178">
        <f t="shared" si="0"/>
        <v>8239</v>
      </c>
      <c r="BR12" s="179">
        <f t="shared" si="32"/>
        <v>6.7774108159937063E-2</v>
      </c>
      <c r="BS12" s="179">
        <f t="shared" si="33"/>
        <v>6.7520057694041291E-2</v>
      </c>
      <c r="BT12" s="178">
        <f t="shared" si="34"/>
        <v>1164598040</v>
      </c>
      <c r="BU12" s="178">
        <f t="shared" si="34"/>
        <v>1162564540</v>
      </c>
      <c r="BV12" s="180">
        <f t="shared" si="35"/>
        <v>140822.01209189842</v>
      </c>
      <c r="BW12" s="180">
        <f t="shared" si="36"/>
        <v>141105.05401140914</v>
      </c>
      <c r="BX12" s="30"/>
      <c r="BY12" s="133" t="str">
        <f t="shared" si="37"/>
        <v>三島医療圏</v>
      </c>
      <c r="BZ12" s="134">
        <f t="shared" si="38"/>
        <v>6.5684928263648842E-2</v>
      </c>
      <c r="CA12" s="133" t="str">
        <f t="shared" si="39"/>
        <v>三島医療圏</v>
      </c>
      <c r="CB12" s="134">
        <f t="shared" si="40"/>
        <v>6.5457644774847293E-2</v>
      </c>
      <c r="CC12" s="135"/>
      <c r="CD12" s="134">
        <f t="shared" si="1"/>
        <v>7.1361761201965204E-2</v>
      </c>
      <c r="CE12" s="134">
        <f t="shared" si="2"/>
        <v>7.1230484967230168E-2</v>
      </c>
      <c r="CF12" s="133">
        <v>0</v>
      </c>
    </row>
    <row r="13" spans="1:84" s="8" customFormat="1" ht="12">
      <c r="B13" s="102">
        <v>7</v>
      </c>
      <c r="C13" s="69" t="s">
        <v>45</v>
      </c>
      <c r="D13" s="125">
        <v>780</v>
      </c>
      <c r="E13" s="178">
        <v>76</v>
      </c>
      <c r="F13" s="178">
        <v>76</v>
      </c>
      <c r="G13" s="179">
        <f t="shared" si="3"/>
        <v>9.7435897435897437E-2</v>
      </c>
      <c r="H13" s="179">
        <f t="shared" si="4"/>
        <v>9.7435897435897437E-2</v>
      </c>
      <c r="I13" s="180">
        <v>11646010</v>
      </c>
      <c r="J13" s="180">
        <v>11646010</v>
      </c>
      <c r="K13" s="180">
        <f t="shared" si="5"/>
        <v>153236.97368421053</v>
      </c>
      <c r="L13" s="180">
        <f t="shared" si="6"/>
        <v>153236.97368421053</v>
      </c>
      <c r="M13" s="125">
        <v>1273</v>
      </c>
      <c r="N13" s="178">
        <v>125</v>
      </c>
      <c r="O13" s="178">
        <v>125</v>
      </c>
      <c r="P13" s="179">
        <f t="shared" si="7"/>
        <v>9.819324430479183E-2</v>
      </c>
      <c r="Q13" s="179">
        <f t="shared" si="8"/>
        <v>9.819324430479183E-2</v>
      </c>
      <c r="R13" s="180">
        <v>17948620</v>
      </c>
      <c r="S13" s="180">
        <v>17891620</v>
      </c>
      <c r="T13" s="180">
        <f t="shared" si="9"/>
        <v>143588.96</v>
      </c>
      <c r="U13" s="180">
        <f t="shared" si="10"/>
        <v>143132.96</v>
      </c>
      <c r="V13" s="125">
        <v>51304</v>
      </c>
      <c r="W13" s="178">
        <v>1041</v>
      </c>
      <c r="X13" s="178">
        <v>1041</v>
      </c>
      <c r="Y13" s="179">
        <f t="shared" si="11"/>
        <v>2.0290815530952751E-2</v>
      </c>
      <c r="Z13" s="179">
        <f t="shared" si="12"/>
        <v>2.0290815530952751E-2</v>
      </c>
      <c r="AA13" s="180">
        <v>145009780</v>
      </c>
      <c r="AB13" s="180">
        <v>144971180</v>
      </c>
      <c r="AC13" s="180">
        <f t="shared" si="13"/>
        <v>139298.53986551394</v>
      </c>
      <c r="AD13" s="180">
        <f t="shared" si="14"/>
        <v>139261.46013448606</v>
      </c>
      <c r="AE13" s="125">
        <v>35867</v>
      </c>
      <c r="AF13" s="178">
        <v>1786</v>
      </c>
      <c r="AG13" s="178">
        <v>1782</v>
      </c>
      <c r="AH13" s="179">
        <f t="shared" si="15"/>
        <v>4.9795076253938163E-2</v>
      </c>
      <c r="AI13" s="179">
        <f t="shared" si="16"/>
        <v>4.9683553126829677E-2</v>
      </c>
      <c r="AJ13" s="180">
        <v>236085360</v>
      </c>
      <c r="AK13" s="180">
        <v>235949530</v>
      </c>
      <c r="AL13" s="180">
        <f t="shared" si="17"/>
        <v>132186.65173572229</v>
      </c>
      <c r="AM13" s="180">
        <f t="shared" si="18"/>
        <v>132407.14365881032</v>
      </c>
      <c r="AN13" s="178">
        <v>22363</v>
      </c>
      <c r="AO13" s="178">
        <v>2360</v>
      </c>
      <c r="AP13" s="178">
        <v>2355</v>
      </c>
      <c r="AQ13" s="179">
        <f t="shared" si="19"/>
        <v>0.10553145821222555</v>
      </c>
      <c r="AR13" s="179">
        <f t="shared" si="20"/>
        <v>0.1053078746143183</v>
      </c>
      <c r="AS13" s="180">
        <v>306643140</v>
      </c>
      <c r="AT13" s="180">
        <v>306339180</v>
      </c>
      <c r="AU13" s="180">
        <f t="shared" si="21"/>
        <v>129933.53389830509</v>
      </c>
      <c r="AV13" s="180">
        <f t="shared" si="22"/>
        <v>130080.33121019109</v>
      </c>
      <c r="AW13" s="125">
        <v>10266</v>
      </c>
      <c r="AX13" s="178">
        <v>1850</v>
      </c>
      <c r="AY13" s="178">
        <v>1849</v>
      </c>
      <c r="AZ13" s="179">
        <f t="shared" si="23"/>
        <v>0.18020650691603352</v>
      </c>
      <c r="BA13" s="179">
        <f t="shared" si="24"/>
        <v>0.18010909799337618</v>
      </c>
      <c r="BB13" s="180">
        <v>230946000</v>
      </c>
      <c r="BC13" s="180">
        <v>230753400</v>
      </c>
      <c r="BD13" s="180">
        <f t="shared" si="25"/>
        <v>124835.67567567568</v>
      </c>
      <c r="BE13" s="180">
        <f t="shared" si="26"/>
        <v>124799.02650081125</v>
      </c>
      <c r="BF13" s="125">
        <v>3576</v>
      </c>
      <c r="BG13" s="178">
        <v>814</v>
      </c>
      <c r="BH13" s="178">
        <v>813</v>
      </c>
      <c r="BI13" s="179">
        <f t="shared" si="27"/>
        <v>0.22762863534675615</v>
      </c>
      <c r="BJ13" s="179">
        <f t="shared" si="28"/>
        <v>0.2273489932885906</v>
      </c>
      <c r="BK13" s="180">
        <v>99409380</v>
      </c>
      <c r="BL13" s="180">
        <v>99304260</v>
      </c>
      <c r="BM13" s="180">
        <f t="shared" si="29"/>
        <v>122124.54545454546</v>
      </c>
      <c r="BN13" s="180">
        <f t="shared" si="30"/>
        <v>122145.46125461254</v>
      </c>
      <c r="BO13" s="178">
        <f t="shared" si="31"/>
        <v>125429</v>
      </c>
      <c r="BP13" s="178">
        <f t="shared" si="0"/>
        <v>8052</v>
      </c>
      <c r="BQ13" s="178">
        <f t="shared" si="0"/>
        <v>8041</v>
      </c>
      <c r="BR13" s="179">
        <f t="shared" si="32"/>
        <v>6.4195680424782145E-2</v>
      </c>
      <c r="BS13" s="179">
        <f t="shared" si="33"/>
        <v>6.4107981407808406E-2</v>
      </c>
      <c r="BT13" s="178">
        <f t="shared" si="34"/>
        <v>1047688290</v>
      </c>
      <c r="BU13" s="178">
        <f t="shared" si="34"/>
        <v>1046855180</v>
      </c>
      <c r="BV13" s="180">
        <f t="shared" si="35"/>
        <v>130115.28688524591</v>
      </c>
      <c r="BW13" s="180">
        <f t="shared" si="36"/>
        <v>130189.67541350579</v>
      </c>
      <c r="BX13" s="30"/>
      <c r="BY13" s="133" t="str">
        <f t="shared" si="37"/>
        <v>泉州医療圏</v>
      </c>
      <c r="BZ13" s="134">
        <f t="shared" si="38"/>
        <v>6.4195680424782145E-2</v>
      </c>
      <c r="CA13" s="133" t="str">
        <f t="shared" si="39"/>
        <v>泉州医療圏</v>
      </c>
      <c r="CB13" s="134">
        <f t="shared" si="40"/>
        <v>6.4107981407808406E-2</v>
      </c>
      <c r="CC13" s="135"/>
      <c r="CD13" s="134">
        <f t="shared" si="1"/>
        <v>7.1361761201965204E-2</v>
      </c>
      <c r="CE13" s="134">
        <f t="shared" si="2"/>
        <v>7.1230484967230168E-2</v>
      </c>
      <c r="CF13" s="133">
        <v>0</v>
      </c>
    </row>
    <row r="14" spans="1:84" s="8" customFormat="1" ht="12.75" thickBot="1">
      <c r="B14" s="102">
        <v>8</v>
      </c>
      <c r="C14" s="69" t="s">
        <v>58</v>
      </c>
      <c r="D14" s="125">
        <v>1899</v>
      </c>
      <c r="E14" s="178">
        <v>193</v>
      </c>
      <c r="F14" s="178">
        <v>193</v>
      </c>
      <c r="G14" s="179">
        <f t="shared" si="3"/>
        <v>0.10163243812532911</v>
      </c>
      <c r="H14" s="179">
        <f t="shared" si="4"/>
        <v>0.10163243812532911</v>
      </c>
      <c r="I14" s="180">
        <v>33915810</v>
      </c>
      <c r="J14" s="180">
        <v>33894810</v>
      </c>
      <c r="K14" s="180">
        <f>IFERROR(I14/E14,"-")</f>
        <v>175729.58549222798</v>
      </c>
      <c r="L14" s="180">
        <f t="shared" si="6"/>
        <v>175620.77720207255</v>
      </c>
      <c r="M14" s="125">
        <v>3068</v>
      </c>
      <c r="N14" s="178">
        <v>326</v>
      </c>
      <c r="O14" s="178">
        <v>326</v>
      </c>
      <c r="P14" s="179">
        <f t="shared" si="7"/>
        <v>0.10625814863102999</v>
      </c>
      <c r="Q14" s="179">
        <f t="shared" si="8"/>
        <v>0.10625814863102999</v>
      </c>
      <c r="R14" s="180">
        <v>60233790</v>
      </c>
      <c r="S14" s="180">
        <v>60142590</v>
      </c>
      <c r="T14" s="180">
        <f>IFERROR(R14/N14,"-")</f>
        <v>184766.22699386504</v>
      </c>
      <c r="U14" s="180">
        <f t="shared" si="10"/>
        <v>184486.47239263804</v>
      </c>
      <c r="V14" s="125">
        <v>132226</v>
      </c>
      <c r="W14" s="178">
        <v>2960</v>
      </c>
      <c r="X14" s="178">
        <v>2958</v>
      </c>
      <c r="Y14" s="179">
        <f t="shared" si="11"/>
        <v>2.2385915024276618E-2</v>
      </c>
      <c r="Z14" s="179">
        <f t="shared" si="12"/>
        <v>2.2370789406016972E-2</v>
      </c>
      <c r="AA14" s="180">
        <v>423393380</v>
      </c>
      <c r="AB14" s="180">
        <v>422092630</v>
      </c>
      <c r="AC14" s="180">
        <f>IFERROR(AA14/W14,"-")</f>
        <v>143038.30405405405</v>
      </c>
      <c r="AD14" s="180">
        <f t="shared" si="14"/>
        <v>142695.277214334</v>
      </c>
      <c r="AE14" s="125">
        <v>103615</v>
      </c>
      <c r="AF14" s="178">
        <v>5645</v>
      </c>
      <c r="AG14" s="178">
        <v>5641</v>
      </c>
      <c r="AH14" s="179">
        <f t="shared" si="15"/>
        <v>5.4480528880953533E-2</v>
      </c>
      <c r="AI14" s="179">
        <f t="shared" si="16"/>
        <v>5.4441924431790766E-2</v>
      </c>
      <c r="AJ14" s="180">
        <v>791584260</v>
      </c>
      <c r="AK14" s="180">
        <v>790724020</v>
      </c>
      <c r="AL14" s="180">
        <f>IFERROR(AJ14/AF14,"-")</f>
        <v>140227.50398582817</v>
      </c>
      <c r="AM14" s="180">
        <f t="shared" si="18"/>
        <v>140174.44070200319</v>
      </c>
      <c r="AN14" s="178">
        <v>68181</v>
      </c>
      <c r="AO14" s="178">
        <v>8042</v>
      </c>
      <c r="AP14" s="178">
        <v>8037</v>
      </c>
      <c r="AQ14" s="179">
        <f t="shared" si="19"/>
        <v>0.11795074874231824</v>
      </c>
      <c r="AR14" s="179">
        <f t="shared" si="20"/>
        <v>0.11787741452897435</v>
      </c>
      <c r="AS14" s="180">
        <v>1099226610</v>
      </c>
      <c r="AT14" s="180">
        <v>1097800870</v>
      </c>
      <c r="AU14" s="180">
        <f>IFERROR(AS14/AO14,"-")</f>
        <v>136685.72618751554</v>
      </c>
      <c r="AV14" s="180">
        <f t="shared" si="22"/>
        <v>136593.36443946746</v>
      </c>
      <c r="AW14" s="125">
        <v>32038</v>
      </c>
      <c r="AX14" s="178">
        <v>6381</v>
      </c>
      <c r="AY14" s="178">
        <v>6372</v>
      </c>
      <c r="AZ14" s="179">
        <f t="shared" si="23"/>
        <v>0.19916973593857296</v>
      </c>
      <c r="BA14" s="179">
        <f t="shared" si="24"/>
        <v>0.19888881952681192</v>
      </c>
      <c r="BB14" s="180">
        <v>856404040</v>
      </c>
      <c r="BC14" s="180">
        <v>855212650</v>
      </c>
      <c r="BD14" s="180">
        <f>IFERROR(BB14/AX14,"-")</f>
        <v>134211.57185394139</v>
      </c>
      <c r="BE14" s="180">
        <f t="shared" si="26"/>
        <v>134214.16352793472</v>
      </c>
      <c r="BF14" s="125">
        <v>11353</v>
      </c>
      <c r="BG14" s="178">
        <v>3244</v>
      </c>
      <c r="BH14" s="178">
        <v>3241</v>
      </c>
      <c r="BI14" s="179">
        <f t="shared" si="27"/>
        <v>0.28573945212719104</v>
      </c>
      <c r="BJ14" s="179">
        <f t="shared" si="28"/>
        <v>0.28547520479168503</v>
      </c>
      <c r="BK14" s="180">
        <v>428996920</v>
      </c>
      <c r="BL14" s="180">
        <v>428371880</v>
      </c>
      <c r="BM14" s="180">
        <f>IFERROR(BK14/BG14,"-")</f>
        <v>132243.19358816277</v>
      </c>
      <c r="BN14" s="180">
        <f t="shared" si="30"/>
        <v>132172.74915149645</v>
      </c>
      <c r="BO14" s="178">
        <f t="shared" si="31"/>
        <v>352380</v>
      </c>
      <c r="BP14" s="178">
        <f t="shared" si="0"/>
        <v>26791</v>
      </c>
      <c r="BQ14" s="178">
        <f t="shared" si="0"/>
        <v>26768</v>
      </c>
      <c r="BR14" s="179">
        <f t="shared" si="32"/>
        <v>7.6028718996537833E-2</v>
      </c>
      <c r="BS14" s="179">
        <f t="shared" si="33"/>
        <v>7.5963448549860951E-2</v>
      </c>
      <c r="BT14" s="178">
        <f t="shared" si="34"/>
        <v>3693754810</v>
      </c>
      <c r="BU14" s="178">
        <f t="shared" si="34"/>
        <v>3688239450</v>
      </c>
      <c r="BV14" s="180">
        <f>IFERROR(BT14/BP14,"-")</f>
        <v>137872.97264006568</v>
      </c>
      <c r="BW14" s="180">
        <f t="shared" si="36"/>
        <v>137785.39487447697</v>
      </c>
      <c r="BX14" s="30"/>
      <c r="BY14" s="133" t="str">
        <f t="shared" si="37"/>
        <v>北河内医療圏</v>
      </c>
      <c r="BZ14" s="134">
        <f t="shared" si="38"/>
        <v>6.2203400903977621E-2</v>
      </c>
      <c r="CA14" s="133" t="str">
        <f t="shared" si="39"/>
        <v>北河内医療圏</v>
      </c>
      <c r="CB14" s="134">
        <f t="shared" si="40"/>
        <v>6.2138067436017748E-2</v>
      </c>
      <c r="CC14" s="135"/>
      <c r="CD14" s="134">
        <f t="shared" si="1"/>
        <v>7.1361761201965204E-2</v>
      </c>
      <c r="CE14" s="134">
        <f t="shared" si="2"/>
        <v>7.1230484967230168E-2</v>
      </c>
      <c r="CF14" s="133">
        <v>999</v>
      </c>
    </row>
    <row r="15" spans="1:84" s="30" customFormat="1" ht="14.25" thickTop="1">
      <c r="B15" s="251" t="s">
        <v>1</v>
      </c>
      <c r="C15" s="252"/>
      <c r="D15" s="27">
        <f>'在宅(歯科)'!$C$6</f>
        <v>5031</v>
      </c>
      <c r="E15" s="27">
        <f>'在宅(歯科)'!$D$6</f>
        <v>531</v>
      </c>
      <c r="F15" s="27">
        <f>'在宅(歯科)'!$E$6</f>
        <v>531</v>
      </c>
      <c r="G15" s="28">
        <f>'在宅(歯科)'!$F$6</f>
        <v>0.10554561717352415</v>
      </c>
      <c r="H15" s="28">
        <f>'在宅(歯科)'!$G$6</f>
        <v>0.10554561717352415</v>
      </c>
      <c r="I15" s="27">
        <f>'在宅(歯科)'!$H$6</f>
        <v>88527270</v>
      </c>
      <c r="J15" s="27">
        <f>'在宅(歯科)'!$I$6</f>
        <v>88479270</v>
      </c>
      <c r="K15" s="27">
        <f>'在宅(歯科)'!$J$6</f>
        <v>166718.02259887007</v>
      </c>
      <c r="L15" s="27">
        <f>'在宅(歯科)'!$K$6</f>
        <v>166627.62711864407</v>
      </c>
      <c r="M15" s="27">
        <f>'在宅(歯科)'!$C$7</f>
        <v>8272</v>
      </c>
      <c r="N15" s="27">
        <f>'在宅(歯科)'!$D$7</f>
        <v>888</v>
      </c>
      <c r="O15" s="27">
        <f>'在宅(歯科)'!$E$7</f>
        <v>887</v>
      </c>
      <c r="P15" s="28">
        <f>'在宅(歯科)'!$F$7</f>
        <v>0.10735009671179883</v>
      </c>
      <c r="Q15" s="28">
        <f>'在宅(歯科)'!$G$7</f>
        <v>0.10722920696324952</v>
      </c>
      <c r="R15" s="27">
        <f>'在宅(歯科)'!$H$7</f>
        <v>149876320</v>
      </c>
      <c r="S15" s="27">
        <f>'在宅(歯科)'!$I$7</f>
        <v>149488680</v>
      </c>
      <c r="T15" s="27">
        <f>'在宅(歯科)'!$J$7</f>
        <v>168779.63963963964</v>
      </c>
      <c r="U15" s="27">
        <f>'在宅(歯科)'!$K$7</f>
        <v>168532.89740698985</v>
      </c>
      <c r="V15" s="27">
        <f>'在宅(歯科)'!$C$8</f>
        <v>499640</v>
      </c>
      <c r="W15" s="27">
        <f>'在宅(歯科)'!$D$8</f>
        <v>10215</v>
      </c>
      <c r="X15" s="27">
        <f>'在宅(歯科)'!$E$8</f>
        <v>10199</v>
      </c>
      <c r="Y15" s="28">
        <f>'在宅(歯科)'!$F$8</f>
        <v>2.0444720198542952E-2</v>
      </c>
      <c r="Z15" s="28">
        <f>'在宅(歯科)'!$G$8</f>
        <v>2.0412697141942198E-2</v>
      </c>
      <c r="AA15" s="27">
        <f>'在宅(歯科)'!$H$8</f>
        <v>1364282740</v>
      </c>
      <c r="AB15" s="27">
        <f>'在宅(歯科)'!$I$8</f>
        <v>1360578530</v>
      </c>
      <c r="AC15" s="27">
        <f>'在宅(歯科)'!$J$8</f>
        <v>133556.80274106705</v>
      </c>
      <c r="AD15" s="27">
        <f>'在宅(歯科)'!$K$8</f>
        <v>133403.13069908816</v>
      </c>
      <c r="AE15" s="27">
        <f>'在宅(歯科)'!$C$9</f>
        <v>354778</v>
      </c>
      <c r="AF15" s="27">
        <f>'在宅(歯科)'!$D$9</f>
        <v>18826</v>
      </c>
      <c r="AG15" s="27">
        <f>'在宅(歯科)'!$E$9</f>
        <v>18795</v>
      </c>
      <c r="AH15" s="28">
        <f>'在宅(歯科)'!$F$9</f>
        <v>5.3064169706126083E-2</v>
      </c>
      <c r="AI15" s="28">
        <f>'在宅(歯科)'!$G$9</f>
        <v>5.2976791120080725E-2</v>
      </c>
      <c r="AJ15" s="27">
        <f>'在宅(歯科)'!$H$9</f>
        <v>2518101830</v>
      </c>
      <c r="AK15" s="27">
        <f>'在宅(歯科)'!$I$9</f>
        <v>2513305400</v>
      </c>
      <c r="AL15" s="27">
        <f>'在宅(歯科)'!$J$9</f>
        <v>133756.60416445343</v>
      </c>
      <c r="AM15" s="27">
        <f>'在宅(歯科)'!$K$9</f>
        <v>133722.02181431232</v>
      </c>
      <c r="AN15" s="164">
        <f>'在宅(歯科)'!$C$10</f>
        <v>216572</v>
      </c>
      <c r="AO15" s="164">
        <f>'在宅(歯科)'!$D$10</f>
        <v>25715</v>
      </c>
      <c r="AP15" s="164">
        <f>'在宅(歯科)'!$E$10</f>
        <v>25661</v>
      </c>
      <c r="AQ15" s="165">
        <f>'在宅(歯科)'!$F$10</f>
        <v>0.11873649409896016</v>
      </c>
      <c r="AR15" s="165">
        <f>'在宅(歯科)'!$G$10</f>
        <v>0.11848715438745544</v>
      </c>
      <c r="AS15" s="164">
        <f>'在宅(歯科)'!$H$10</f>
        <v>3347864640</v>
      </c>
      <c r="AT15" s="164">
        <f>'在宅(歯科)'!$I$10</f>
        <v>3340940830</v>
      </c>
      <c r="AU15" s="164">
        <f>'在宅(歯科)'!$J$10</f>
        <v>130191.11958001167</v>
      </c>
      <c r="AV15" s="164">
        <f>'在宅(歯科)'!$K$10</f>
        <v>130195.27025447176</v>
      </c>
      <c r="AW15" s="27">
        <f>'在宅(歯科)'!$C$11</f>
        <v>99193</v>
      </c>
      <c r="AX15" s="27">
        <f>'在宅(歯科)'!$D$11</f>
        <v>20576</v>
      </c>
      <c r="AY15" s="27">
        <f>'在宅(歯科)'!$E$11</f>
        <v>20545</v>
      </c>
      <c r="AZ15" s="28">
        <f>'在宅(歯科)'!$F$11</f>
        <v>0.2074339923180063</v>
      </c>
      <c r="BA15" s="28">
        <f>'在宅(歯科)'!$G$11</f>
        <v>0.20712147026503885</v>
      </c>
      <c r="BB15" s="27">
        <f>'在宅(歯科)'!$H$11</f>
        <v>2591242770</v>
      </c>
      <c r="BC15" s="27">
        <f>'在宅(歯科)'!$I$11</f>
        <v>2586515140</v>
      </c>
      <c r="BD15" s="27">
        <f>'在宅(歯科)'!$J$11</f>
        <v>125935.20460730948</v>
      </c>
      <c r="BE15" s="27">
        <f>'在宅(歯科)'!$K$11</f>
        <v>125895.11511316622</v>
      </c>
      <c r="BF15" s="27">
        <f>'在宅(歯科)'!$C$12</f>
        <v>35318</v>
      </c>
      <c r="BG15" s="27">
        <f>'在宅(歯科)'!$D$12</f>
        <v>10225</v>
      </c>
      <c r="BH15" s="27">
        <f>'在宅(歯科)'!$E$12</f>
        <v>10198</v>
      </c>
      <c r="BI15" s="28">
        <f>'在宅(歯科)'!$F$12</f>
        <v>0.28951242992241916</v>
      </c>
      <c r="BJ15" s="28">
        <f>'在宅(歯科)'!$G$12</f>
        <v>0.28874794722237951</v>
      </c>
      <c r="BK15" s="27">
        <f>'在宅(歯科)'!$H$12</f>
        <v>1269614850</v>
      </c>
      <c r="BL15" s="27">
        <f>'在宅(歯科)'!$I$12</f>
        <v>1266285110</v>
      </c>
      <c r="BM15" s="27">
        <f>'在宅(歯科)'!$J$12</f>
        <v>124167.71149144255</v>
      </c>
      <c r="BN15" s="27">
        <f>'在宅(歯科)'!$K$12</f>
        <v>124169.94606785644</v>
      </c>
      <c r="BO15" s="27">
        <f>'在宅(歯科)'!$C$13</f>
        <v>1218804</v>
      </c>
      <c r="BP15" s="27">
        <f>'在宅(歯科)'!$D$13</f>
        <v>86976</v>
      </c>
      <c r="BQ15" s="27">
        <f>'在宅(歯科)'!$E$13</f>
        <v>86816</v>
      </c>
      <c r="BR15" s="28">
        <f>'在宅(歯科)'!$F$13</f>
        <v>7.1361761201965204E-2</v>
      </c>
      <c r="BS15" s="28">
        <f>'在宅(歯科)'!$G$13</f>
        <v>7.1230484967230168E-2</v>
      </c>
      <c r="BT15" s="27">
        <f>'在宅(歯科)'!$H$13</f>
        <v>11329510420</v>
      </c>
      <c r="BU15" s="27">
        <f>'在宅(歯科)'!$I$13</f>
        <v>11305592960</v>
      </c>
      <c r="BV15" s="27">
        <f>'在宅(歯科)'!$J$13</f>
        <v>130260.19154709345</v>
      </c>
      <c r="BW15" s="27">
        <f>'在宅(歯科)'!$K$13</f>
        <v>130224.76225580538</v>
      </c>
      <c r="BY15" s="132"/>
      <c r="BZ15" s="132"/>
      <c r="CA15" s="132"/>
      <c r="CB15" s="132"/>
      <c r="CC15" s="136"/>
    </row>
    <row r="16" spans="1:84">
      <c r="B16" s="21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</row>
    <row r="17" spans="37:76"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</row>
    <row r="18" spans="37:76"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</row>
    <row r="19" spans="37:76"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</row>
    <row r="20" spans="37:76"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</row>
    <row r="21" spans="37:76"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</row>
    <row r="22" spans="37:76"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</row>
    <row r="23" spans="37:76"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</row>
    <row r="24" spans="37:76"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</row>
  </sheetData>
  <mergeCells count="56">
    <mergeCell ref="CD5:CD6"/>
    <mergeCell ref="CE5:CE6"/>
    <mergeCell ref="CF5:CF6"/>
    <mergeCell ref="B3:B6"/>
    <mergeCell ref="C3:C6"/>
    <mergeCell ref="D3:L3"/>
    <mergeCell ref="M3:U3"/>
    <mergeCell ref="V3:AD3"/>
    <mergeCell ref="N4:O4"/>
    <mergeCell ref="P4:Q4"/>
    <mergeCell ref="R4:S4"/>
    <mergeCell ref="T4:U4"/>
    <mergeCell ref="AC4:AD4"/>
    <mergeCell ref="AN3:AV3"/>
    <mergeCell ref="AW3:BE3"/>
    <mergeCell ref="BF3:BN3"/>
    <mergeCell ref="BO3:BW3"/>
    <mergeCell ref="D4:D6"/>
    <mergeCell ref="E4:F4"/>
    <mergeCell ref="G4:H4"/>
    <mergeCell ref="I4:J4"/>
    <mergeCell ref="K4:L4"/>
    <mergeCell ref="M4:M6"/>
    <mergeCell ref="AE3:AM3"/>
    <mergeCell ref="AO4:AP4"/>
    <mergeCell ref="V4:V6"/>
    <mergeCell ref="W4:X4"/>
    <mergeCell ref="Y4:Z4"/>
    <mergeCell ref="AA4:AB4"/>
    <mergeCell ref="AL4:AM4"/>
    <mergeCell ref="AN4:AN6"/>
    <mergeCell ref="AE4:AE6"/>
    <mergeCell ref="BT4:BU4"/>
    <mergeCell ref="BV4:BW4"/>
    <mergeCell ref="BB4:BC4"/>
    <mergeCell ref="BD4:BE4"/>
    <mergeCell ref="BF4:BF6"/>
    <mergeCell ref="BG4:BH4"/>
    <mergeCell ref="BI4:BJ4"/>
    <mergeCell ref="BK4:BL4"/>
    <mergeCell ref="BY5:BZ6"/>
    <mergeCell ref="CA5:CB6"/>
    <mergeCell ref="B15:C15"/>
    <mergeCell ref="BM4:BN4"/>
    <mergeCell ref="BO4:BO6"/>
    <mergeCell ref="BP4:BQ4"/>
    <mergeCell ref="BR4:BS4"/>
    <mergeCell ref="AQ4:AR4"/>
    <mergeCell ref="AS4:AT4"/>
    <mergeCell ref="AU4:AV4"/>
    <mergeCell ref="AW4:AW6"/>
    <mergeCell ref="AX4:AY4"/>
    <mergeCell ref="AZ4:BA4"/>
    <mergeCell ref="AF4:AG4"/>
    <mergeCell ref="AH4:AI4"/>
    <mergeCell ref="AJ4:AK4"/>
  </mergeCells>
  <phoneticPr fontId="3"/>
  <pageMargins left="0.47244094488188981" right="0.23622047244094491" top="0.43307086614173229" bottom="0.31496062992125984" header="0.31496062992125984" footer="0.19685039370078741"/>
  <pageSetup paperSize="8" scale="75" fitToHeight="0" orientation="landscape" r:id="rId1"/>
  <headerFooter>
    <oddHeader>&amp;R&amp;"ＭＳ 明朝,標準"&amp;12 2-13.在宅医療に係る分析</oddHeader>
  </headerFooter>
  <colBreaks count="2" manualBreakCount="2">
    <brk id="30" max="80" man="1"/>
    <brk id="57" max="80" man="1"/>
  </colBreaks>
  <ignoredErrors>
    <ignoredError sqref="BZ7:BZ11 CB7:CB11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258</v>
      </c>
    </row>
    <row r="2" spans="1:1" ht="16.5" customHeight="1">
      <c r="A2" s="18" t="s">
        <v>137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3" customWidth="1"/>
    <col min="2" max="2" width="2.125" style="113" customWidth="1"/>
    <col min="3" max="3" width="8.375" style="113" customWidth="1"/>
    <col min="4" max="4" width="11.625" style="113" customWidth="1"/>
    <col min="5" max="5" width="5.5" style="113" bestFit="1" customWidth="1"/>
    <col min="6" max="6" width="11.625" style="113" customWidth="1"/>
    <col min="7" max="7" width="5.5" style="113" customWidth="1"/>
    <col min="8" max="16" width="8.875" style="113" customWidth="1"/>
    <col min="17" max="17" width="2" style="19" customWidth="1"/>
    <col min="18" max="16384" width="9" style="19"/>
  </cols>
  <sheetData>
    <row r="1" spans="1:16">
      <c r="A1" s="113" t="s">
        <v>300</v>
      </c>
    </row>
    <row r="2" spans="1:16">
      <c r="A2" s="113" t="s">
        <v>296</v>
      </c>
    </row>
    <row r="4" spans="1:16" ht="13.5" customHeight="1">
      <c r="B4" s="207"/>
      <c r="C4" s="208"/>
      <c r="D4" s="208"/>
      <c r="E4" s="208"/>
      <c r="F4" s="208"/>
      <c r="G4" s="209"/>
    </row>
    <row r="5" spans="1:16" ht="13.5" customHeight="1">
      <c r="B5" s="210"/>
      <c r="C5" s="211"/>
      <c r="D5" s="212">
        <v>7.6000000000000012E-2</v>
      </c>
      <c r="E5" s="213" t="s">
        <v>297</v>
      </c>
      <c r="F5" s="214">
        <v>0.08</v>
      </c>
      <c r="G5" s="215" t="s">
        <v>303</v>
      </c>
    </row>
    <row r="6" spans="1:16">
      <c r="B6" s="210"/>
      <c r="D6" s="212"/>
      <c r="E6" s="213"/>
      <c r="F6" s="214"/>
      <c r="G6" s="215"/>
    </row>
    <row r="7" spans="1:16">
      <c r="B7" s="210"/>
      <c r="C7" s="216"/>
      <c r="D7" s="212">
        <v>7.2000000000000008E-2</v>
      </c>
      <c r="E7" s="213" t="s">
        <v>297</v>
      </c>
      <c r="F7" s="214">
        <v>7.6000000000000012E-2</v>
      </c>
      <c r="G7" s="215" t="s">
        <v>298</v>
      </c>
    </row>
    <row r="8" spans="1:16">
      <c r="B8" s="210"/>
      <c r="D8" s="212"/>
      <c r="E8" s="213"/>
      <c r="F8" s="214"/>
      <c r="G8" s="215"/>
    </row>
    <row r="9" spans="1:16">
      <c r="B9" s="210"/>
      <c r="C9" s="217"/>
      <c r="D9" s="212">
        <v>6.8000000000000005E-2</v>
      </c>
      <c r="E9" s="213" t="s">
        <v>297</v>
      </c>
      <c r="F9" s="214">
        <v>7.2000000000000008E-2</v>
      </c>
      <c r="G9" s="215" t="s">
        <v>298</v>
      </c>
    </row>
    <row r="10" spans="1:16">
      <c r="B10" s="210"/>
      <c r="D10" s="212"/>
      <c r="E10" s="213"/>
      <c r="F10" s="214"/>
      <c r="G10" s="215"/>
    </row>
    <row r="11" spans="1:16">
      <c r="B11" s="210"/>
      <c r="C11" s="218"/>
      <c r="D11" s="212">
        <v>6.4000000000000001E-2</v>
      </c>
      <c r="E11" s="213" t="s">
        <v>297</v>
      </c>
      <c r="F11" s="214">
        <v>6.8000000000000005E-2</v>
      </c>
      <c r="G11" s="215" t="s">
        <v>298</v>
      </c>
    </row>
    <row r="12" spans="1:16">
      <c r="B12" s="210"/>
      <c r="D12" s="212"/>
      <c r="E12" s="213"/>
      <c r="F12" s="214"/>
      <c r="G12" s="215"/>
    </row>
    <row r="13" spans="1:16">
      <c r="B13" s="210"/>
      <c r="C13" s="219"/>
      <c r="D13" s="212">
        <v>0.06</v>
      </c>
      <c r="E13" s="213" t="s">
        <v>297</v>
      </c>
      <c r="F13" s="214">
        <v>6.4000000000000001E-2</v>
      </c>
      <c r="G13" s="215" t="s">
        <v>298</v>
      </c>
    </row>
    <row r="14" spans="1:16">
      <c r="B14" s="220"/>
      <c r="C14" s="221"/>
      <c r="D14" s="221"/>
      <c r="E14" s="221"/>
      <c r="F14" s="221"/>
      <c r="G14" s="222"/>
    </row>
    <row r="16" spans="1:16">
      <c r="B16" s="207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>
      <c r="B17" s="210"/>
      <c r="P17" s="223"/>
    </row>
    <row r="18" spans="2:16">
      <c r="B18" s="210"/>
      <c r="P18" s="223"/>
    </row>
    <row r="19" spans="2:16">
      <c r="B19" s="210"/>
      <c r="P19" s="223"/>
    </row>
    <row r="20" spans="2:16">
      <c r="B20" s="210"/>
      <c r="P20" s="223"/>
    </row>
    <row r="21" spans="2:16">
      <c r="B21" s="210"/>
      <c r="P21" s="223"/>
    </row>
    <row r="22" spans="2:16">
      <c r="B22" s="210"/>
      <c r="P22" s="223"/>
    </row>
    <row r="23" spans="2:16">
      <c r="B23" s="210"/>
      <c r="P23" s="223"/>
    </row>
    <row r="24" spans="2:16">
      <c r="B24" s="210"/>
      <c r="P24" s="223"/>
    </row>
    <row r="25" spans="2:16">
      <c r="B25" s="210"/>
      <c r="P25" s="223"/>
    </row>
    <row r="26" spans="2:16">
      <c r="B26" s="210"/>
      <c r="P26" s="223"/>
    </row>
    <row r="27" spans="2:16">
      <c r="B27" s="210"/>
      <c r="P27" s="223"/>
    </row>
    <row r="28" spans="2:16">
      <c r="B28" s="210"/>
      <c r="P28" s="223"/>
    </row>
    <row r="29" spans="2:16">
      <c r="B29" s="210"/>
      <c r="P29" s="223"/>
    </row>
    <row r="30" spans="2:16">
      <c r="B30" s="210"/>
      <c r="P30" s="223"/>
    </row>
    <row r="31" spans="2:16">
      <c r="B31" s="210"/>
      <c r="P31" s="223"/>
    </row>
    <row r="32" spans="2:16">
      <c r="B32" s="210"/>
      <c r="P32" s="223"/>
    </row>
    <row r="33" spans="2:16">
      <c r="B33" s="210"/>
      <c r="P33" s="223"/>
    </row>
    <row r="34" spans="2:16">
      <c r="B34" s="210"/>
      <c r="P34" s="223"/>
    </row>
    <row r="35" spans="2:16">
      <c r="B35" s="210"/>
      <c r="P35" s="223"/>
    </row>
    <row r="36" spans="2:16">
      <c r="B36" s="210"/>
      <c r="P36" s="223"/>
    </row>
    <row r="37" spans="2:16">
      <c r="B37" s="210"/>
      <c r="P37" s="223"/>
    </row>
    <row r="38" spans="2:16">
      <c r="B38" s="210"/>
      <c r="P38" s="223"/>
    </row>
    <row r="39" spans="2:16">
      <c r="B39" s="210"/>
      <c r="P39" s="223"/>
    </row>
    <row r="40" spans="2:16">
      <c r="B40" s="210"/>
      <c r="P40" s="223"/>
    </row>
    <row r="41" spans="2:16">
      <c r="B41" s="210"/>
      <c r="P41" s="223"/>
    </row>
    <row r="42" spans="2:16">
      <c r="B42" s="210"/>
      <c r="P42" s="223"/>
    </row>
    <row r="43" spans="2:16">
      <c r="B43" s="210"/>
      <c r="P43" s="223"/>
    </row>
    <row r="44" spans="2:16">
      <c r="B44" s="210"/>
      <c r="P44" s="223"/>
    </row>
    <row r="45" spans="2:16">
      <c r="B45" s="210"/>
      <c r="P45" s="223"/>
    </row>
    <row r="46" spans="2:16">
      <c r="B46" s="210"/>
      <c r="P46" s="223"/>
    </row>
    <row r="47" spans="2:16">
      <c r="B47" s="210"/>
      <c r="P47" s="223"/>
    </row>
    <row r="48" spans="2:16">
      <c r="B48" s="210"/>
      <c r="P48" s="223"/>
    </row>
    <row r="49" spans="2:16">
      <c r="B49" s="210"/>
      <c r="P49" s="223"/>
    </row>
    <row r="50" spans="2:16">
      <c r="B50" s="210"/>
      <c r="P50" s="223"/>
    </row>
    <row r="51" spans="2:16">
      <c r="B51" s="210"/>
      <c r="P51" s="223"/>
    </row>
    <row r="52" spans="2:16">
      <c r="B52" s="210"/>
      <c r="P52" s="223"/>
    </row>
    <row r="53" spans="2:16">
      <c r="B53" s="210"/>
      <c r="P53" s="223"/>
    </row>
    <row r="54" spans="2:16">
      <c r="B54" s="210"/>
      <c r="P54" s="223"/>
    </row>
    <row r="55" spans="2:16">
      <c r="B55" s="210"/>
      <c r="P55" s="223"/>
    </row>
    <row r="56" spans="2:16">
      <c r="B56" s="210"/>
      <c r="P56" s="223"/>
    </row>
    <row r="57" spans="2:16">
      <c r="B57" s="210"/>
      <c r="P57" s="223"/>
    </row>
    <row r="58" spans="2:16">
      <c r="B58" s="210"/>
      <c r="P58" s="223"/>
    </row>
    <row r="59" spans="2:16">
      <c r="B59" s="210"/>
      <c r="P59" s="223"/>
    </row>
    <row r="60" spans="2:16">
      <c r="B60" s="210"/>
      <c r="P60" s="223"/>
    </row>
    <row r="61" spans="2:16">
      <c r="B61" s="210"/>
      <c r="P61" s="223"/>
    </row>
    <row r="62" spans="2:16">
      <c r="B62" s="210"/>
      <c r="P62" s="223"/>
    </row>
    <row r="63" spans="2:16">
      <c r="B63" s="210"/>
      <c r="P63" s="223"/>
    </row>
    <row r="64" spans="2:16">
      <c r="B64" s="210"/>
      <c r="P64" s="223"/>
    </row>
    <row r="65" spans="2:16">
      <c r="B65" s="210"/>
      <c r="P65" s="223"/>
    </row>
    <row r="66" spans="2:16">
      <c r="B66" s="210"/>
      <c r="P66" s="223"/>
    </row>
    <row r="67" spans="2:16">
      <c r="B67" s="210"/>
      <c r="P67" s="223"/>
    </row>
    <row r="68" spans="2:16">
      <c r="B68" s="210"/>
      <c r="P68" s="223"/>
    </row>
    <row r="69" spans="2:16">
      <c r="B69" s="210"/>
      <c r="P69" s="223"/>
    </row>
    <row r="70" spans="2:16">
      <c r="B70" s="210"/>
      <c r="P70" s="223"/>
    </row>
    <row r="71" spans="2:16">
      <c r="B71" s="210"/>
      <c r="P71" s="223"/>
    </row>
    <row r="72" spans="2:16">
      <c r="B72" s="210"/>
      <c r="P72" s="223"/>
    </row>
    <row r="73" spans="2:16">
      <c r="B73" s="210"/>
      <c r="P73" s="223"/>
    </row>
    <row r="74" spans="2:16">
      <c r="B74" s="210"/>
      <c r="P74" s="223"/>
    </row>
    <row r="75" spans="2:16">
      <c r="B75" s="210"/>
      <c r="P75" s="223"/>
    </row>
    <row r="76" spans="2:16">
      <c r="B76" s="210"/>
      <c r="P76" s="223"/>
    </row>
    <row r="77" spans="2:16">
      <c r="B77" s="210"/>
      <c r="P77" s="223"/>
    </row>
    <row r="78" spans="2:16">
      <c r="B78" s="210"/>
      <c r="P78" s="223"/>
    </row>
    <row r="79" spans="2:16">
      <c r="B79" s="210"/>
      <c r="P79" s="223"/>
    </row>
    <row r="80" spans="2:16">
      <c r="B80" s="210"/>
      <c r="P80" s="223"/>
    </row>
    <row r="81" spans="2:16">
      <c r="B81" s="210"/>
      <c r="P81" s="223"/>
    </row>
    <row r="82" spans="2:16">
      <c r="B82" s="210"/>
      <c r="P82" s="223"/>
    </row>
    <row r="83" spans="2:16">
      <c r="B83" s="210"/>
      <c r="P83" s="223"/>
    </row>
    <row r="84" spans="2:16">
      <c r="B84" s="220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4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2-13.在宅医療に係る分析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259</v>
      </c>
    </row>
    <row r="2" spans="1:1" ht="16.5" customHeight="1">
      <c r="A2" s="18" t="s">
        <v>137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82"/>
  <sheetViews>
    <sheetView showGridLines="0" zoomScaleNormal="100" zoomScaleSheetLayoutView="100" workbookViewId="0"/>
  </sheetViews>
  <sheetFormatPr defaultRowHeight="13.5"/>
  <cols>
    <col min="1" max="1" width="4.625" style="19" customWidth="1"/>
    <col min="2" max="2" width="3.625" style="19" customWidth="1"/>
    <col min="3" max="3" width="18.625" style="19" customWidth="1"/>
    <col min="4" max="4" width="9.625" style="19" customWidth="1"/>
    <col min="5" max="12" width="9" style="19" customWidth="1"/>
    <col min="13" max="13" width="9.625" style="19" customWidth="1"/>
    <col min="14" max="21" width="9" style="19" customWidth="1"/>
    <col min="22" max="22" width="9.625" style="19" customWidth="1"/>
    <col min="23" max="30" width="9" style="19" customWidth="1"/>
    <col min="31" max="31" width="9.625" style="19" customWidth="1"/>
    <col min="32" max="39" width="9" style="19" customWidth="1"/>
    <col min="40" max="40" width="9.625" style="19" customWidth="1"/>
    <col min="41" max="48" width="9" style="19" customWidth="1"/>
    <col min="49" max="49" width="9.625" style="19" customWidth="1"/>
    <col min="50" max="57" width="9" style="19" customWidth="1"/>
    <col min="58" max="58" width="9.625" style="19" customWidth="1"/>
    <col min="59" max="66" width="9" style="19" customWidth="1"/>
    <col min="67" max="67" width="9.625" style="19" customWidth="1"/>
    <col min="68" max="75" width="9" style="19" customWidth="1"/>
    <col min="76" max="76" width="9" style="19"/>
    <col min="77" max="77" width="11.375" style="19" bestFit="1" customWidth="1"/>
    <col min="78" max="78" width="9.125" style="19" bestFit="1" customWidth="1"/>
    <col min="79" max="79" width="9.125" style="19" customWidth="1"/>
    <col min="80" max="80" width="11.125" style="19" customWidth="1"/>
    <col min="81" max="81" width="11.125" style="113" customWidth="1"/>
    <col min="82" max="16384" width="9" style="19"/>
  </cols>
  <sheetData>
    <row r="1" spans="1:84" ht="16.5" customHeight="1">
      <c r="A1" s="18" t="s">
        <v>132</v>
      </c>
    </row>
    <row r="2" spans="1:84" ht="16.5" customHeight="1">
      <c r="A2" s="18" t="s">
        <v>133</v>
      </c>
    </row>
    <row r="3" spans="1:84" ht="16.5" customHeight="1">
      <c r="B3" s="267"/>
      <c r="C3" s="270" t="s">
        <v>0</v>
      </c>
      <c r="D3" s="262" t="s">
        <v>66</v>
      </c>
      <c r="E3" s="263"/>
      <c r="F3" s="263"/>
      <c r="G3" s="263"/>
      <c r="H3" s="263"/>
      <c r="I3" s="263"/>
      <c r="J3" s="263"/>
      <c r="K3" s="263"/>
      <c r="L3" s="260"/>
      <c r="M3" s="262" t="s">
        <v>67</v>
      </c>
      <c r="N3" s="263"/>
      <c r="O3" s="263"/>
      <c r="P3" s="263"/>
      <c r="Q3" s="263"/>
      <c r="R3" s="263"/>
      <c r="S3" s="263"/>
      <c r="T3" s="263"/>
      <c r="U3" s="260"/>
      <c r="V3" s="262" t="s">
        <v>68</v>
      </c>
      <c r="W3" s="263"/>
      <c r="X3" s="263"/>
      <c r="Y3" s="263"/>
      <c r="Z3" s="263"/>
      <c r="AA3" s="263"/>
      <c r="AB3" s="263"/>
      <c r="AC3" s="263"/>
      <c r="AD3" s="260"/>
      <c r="AE3" s="262" t="s">
        <v>69</v>
      </c>
      <c r="AF3" s="263"/>
      <c r="AG3" s="263"/>
      <c r="AH3" s="263"/>
      <c r="AI3" s="263"/>
      <c r="AJ3" s="263"/>
      <c r="AK3" s="263"/>
      <c r="AL3" s="263"/>
      <c r="AM3" s="260"/>
      <c r="AN3" s="259" t="s">
        <v>70</v>
      </c>
      <c r="AO3" s="263"/>
      <c r="AP3" s="263"/>
      <c r="AQ3" s="263"/>
      <c r="AR3" s="263"/>
      <c r="AS3" s="263"/>
      <c r="AT3" s="263"/>
      <c r="AU3" s="263"/>
      <c r="AV3" s="260"/>
      <c r="AW3" s="262" t="s">
        <v>71</v>
      </c>
      <c r="AX3" s="263"/>
      <c r="AY3" s="263"/>
      <c r="AZ3" s="263"/>
      <c r="BA3" s="263"/>
      <c r="BB3" s="263"/>
      <c r="BC3" s="263"/>
      <c r="BD3" s="263"/>
      <c r="BE3" s="260"/>
      <c r="BF3" s="262" t="s">
        <v>72</v>
      </c>
      <c r="BG3" s="263"/>
      <c r="BH3" s="263"/>
      <c r="BI3" s="263"/>
      <c r="BJ3" s="263"/>
      <c r="BK3" s="263"/>
      <c r="BL3" s="263"/>
      <c r="BM3" s="263"/>
      <c r="BN3" s="260"/>
      <c r="BO3" s="261" t="s">
        <v>73</v>
      </c>
      <c r="BP3" s="261"/>
      <c r="BQ3" s="261"/>
      <c r="BR3" s="261"/>
      <c r="BS3" s="261"/>
      <c r="BT3" s="261"/>
      <c r="BU3" s="261"/>
      <c r="BV3" s="261"/>
      <c r="BW3" s="261"/>
    </row>
    <row r="4" spans="1:84" ht="38.1" customHeight="1">
      <c r="B4" s="268"/>
      <c r="C4" s="271"/>
      <c r="D4" s="253" t="s">
        <v>92</v>
      </c>
      <c r="E4" s="234" t="s">
        <v>104</v>
      </c>
      <c r="F4" s="235"/>
      <c r="G4" s="244" t="s">
        <v>250</v>
      </c>
      <c r="H4" s="245"/>
      <c r="I4" s="234" t="s">
        <v>131</v>
      </c>
      <c r="J4" s="235"/>
      <c r="K4" s="244" t="s">
        <v>249</v>
      </c>
      <c r="L4" s="245"/>
      <c r="M4" s="253" t="s">
        <v>92</v>
      </c>
      <c r="N4" s="234" t="s">
        <v>104</v>
      </c>
      <c r="O4" s="235"/>
      <c r="P4" s="244" t="s">
        <v>250</v>
      </c>
      <c r="Q4" s="245"/>
      <c r="R4" s="234" t="s">
        <v>131</v>
      </c>
      <c r="S4" s="235"/>
      <c r="T4" s="244" t="s">
        <v>249</v>
      </c>
      <c r="U4" s="245"/>
      <c r="V4" s="253" t="s">
        <v>92</v>
      </c>
      <c r="W4" s="234" t="s">
        <v>104</v>
      </c>
      <c r="X4" s="235"/>
      <c r="Y4" s="244" t="s">
        <v>250</v>
      </c>
      <c r="Z4" s="245"/>
      <c r="AA4" s="234" t="s">
        <v>131</v>
      </c>
      <c r="AB4" s="235"/>
      <c r="AC4" s="244" t="s">
        <v>249</v>
      </c>
      <c r="AD4" s="245"/>
      <c r="AE4" s="253" t="s">
        <v>92</v>
      </c>
      <c r="AF4" s="234" t="s">
        <v>104</v>
      </c>
      <c r="AG4" s="235"/>
      <c r="AH4" s="244" t="s">
        <v>250</v>
      </c>
      <c r="AI4" s="245"/>
      <c r="AJ4" s="234" t="s">
        <v>131</v>
      </c>
      <c r="AK4" s="235"/>
      <c r="AL4" s="244" t="s">
        <v>249</v>
      </c>
      <c r="AM4" s="245"/>
      <c r="AN4" s="264" t="s">
        <v>92</v>
      </c>
      <c r="AO4" s="234" t="s">
        <v>104</v>
      </c>
      <c r="AP4" s="235"/>
      <c r="AQ4" s="258" t="s">
        <v>250</v>
      </c>
      <c r="AR4" s="245"/>
      <c r="AS4" s="234" t="s">
        <v>131</v>
      </c>
      <c r="AT4" s="235"/>
      <c r="AU4" s="258" t="s">
        <v>249</v>
      </c>
      <c r="AV4" s="245"/>
      <c r="AW4" s="253" t="s">
        <v>92</v>
      </c>
      <c r="AX4" s="234" t="s">
        <v>104</v>
      </c>
      <c r="AY4" s="235"/>
      <c r="AZ4" s="244" t="s">
        <v>250</v>
      </c>
      <c r="BA4" s="245"/>
      <c r="BB4" s="234" t="s">
        <v>131</v>
      </c>
      <c r="BC4" s="235"/>
      <c r="BD4" s="244" t="s">
        <v>249</v>
      </c>
      <c r="BE4" s="245"/>
      <c r="BF4" s="253" t="s">
        <v>92</v>
      </c>
      <c r="BG4" s="234" t="s">
        <v>104</v>
      </c>
      <c r="BH4" s="235"/>
      <c r="BI4" s="244" t="s">
        <v>250</v>
      </c>
      <c r="BJ4" s="245"/>
      <c r="BK4" s="234" t="s">
        <v>131</v>
      </c>
      <c r="BL4" s="235"/>
      <c r="BM4" s="244" t="s">
        <v>249</v>
      </c>
      <c r="BN4" s="245"/>
      <c r="BO4" s="241" t="s">
        <v>92</v>
      </c>
      <c r="BP4" s="234" t="s">
        <v>104</v>
      </c>
      <c r="BQ4" s="235"/>
      <c r="BR4" s="244" t="s">
        <v>250</v>
      </c>
      <c r="BS4" s="245"/>
      <c r="BT4" s="234" t="s">
        <v>131</v>
      </c>
      <c r="BU4" s="235"/>
      <c r="BV4" s="244" t="s">
        <v>249</v>
      </c>
      <c r="BW4" s="245"/>
      <c r="BY4" s="19" t="s">
        <v>141</v>
      </c>
    </row>
    <row r="5" spans="1:84" ht="12" customHeight="1">
      <c r="B5" s="268"/>
      <c r="C5" s="271"/>
      <c r="D5" s="254"/>
      <c r="E5" s="35"/>
      <c r="F5" s="36"/>
      <c r="G5" s="35"/>
      <c r="H5" s="36"/>
      <c r="I5" s="35"/>
      <c r="J5" s="36"/>
      <c r="K5" s="35"/>
      <c r="L5" s="36"/>
      <c r="M5" s="254"/>
      <c r="N5" s="35"/>
      <c r="O5" s="36"/>
      <c r="P5" s="35"/>
      <c r="Q5" s="36"/>
      <c r="R5" s="35"/>
      <c r="S5" s="36"/>
      <c r="T5" s="35"/>
      <c r="U5" s="36"/>
      <c r="V5" s="254"/>
      <c r="W5" s="35"/>
      <c r="X5" s="36"/>
      <c r="Y5" s="35"/>
      <c r="Z5" s="36"/>
      <c r="AA5" s="35"/>
      <c r="AB5" s="36"/>
      <c r="AC5" s="35"/>
      <c r="AD5" s="36"/>
      <c r="AE5" s="254"/>
      <c r="AF5" s="35"/>
      <c r="AG5" s="36"/>
      <c r="AH5" s="35"/>
      <c r="AI5" s="36"/>
      <c r="AJ5" s="35"/>
      <c r="AK5" s="36"/>
      <c r="AL5" s="35"/>
      <c r="AM5" s="36"/>
      <c r="AN5" s="254"/>
      <c r="AO5" s="156"/>
      <c r="AP5" s="157"/>
      <c r="AQ5" s="156"/>
      <c r="AR5" s="157"/>
      <c r="AS5" s="156"/>
      <c r="AT5" s="157"/>
      <c r="AU5" s="156"/>
      <c r="AV5" s="157"/>
      <c r="AW5" s="254"/>
      <c r="AX5" s="35"/>
      <c r="AY5" s="36"/>
      <c r="AZ5" s="35"/>
      <c r="BA5" s="36"/>
      <c r="BB5" s="35"/>
      <c r="BC5" s="36"/>
      <c r="BD5" s="35"/>
      <c r="BE5" s="36"/>
      <c r="BF5" s="254"/>
      <c r="BG5" s="35"/>
      <c r="BH5" s="36"/>
      <c r="BI5" s="35"/>
      <c r="BJ5" s="36"/>
      <c r="BK5" s="35"/>
      <c r="BL5" s="36"/>
      <c r="BM5" s="35"/>
      <c r="BN5" s="36"/>
      <c r="BO5" s="242"/>
      <c r="BP5" s="35"/>
      <c r="BQ5" s="36"/>
      <c r="BR5" s="35"/>
      <c r="BS5" s="36"/>
      <c r="BT5" s="35"/>
      <c r="BU5" s="36"/>
      <c r="BV5" s="35"/>
      <c r="BW5" s="36"/>
      <c r="BY5" s="265" t="s">
        <v>279</v>
      </c>
      <c r="BZ5" s="265"/>
      <c r="CA5" s="280" t="s">
        <v>257</v>
      </c>
      <c r="CB5" s="281"/>
      <c r="CC5" s="104"/>
      <c r="CD5" s="265" t="s">
        <v>279</v>
      </c>
      <c r="CE5" s="265" t="s">
        <v>257</v>
      </c>
      <c r="CF5" s="284"/>
    </row>
    <row r="6" spans="1:84" ht="27" customHeight="1">
      <c r="B6" s="269"/>
      <c r="C6" s="272"/>
      <c r="D6" s="255"/>
      <c r="E6" s="37" t="s">
        <v>277</v>
      </c>
      <c r="F6" s="38" t="s">
        <v>142</v>
      </c>
      <c r="G6" s="37" t="s">
        <v>277</v>
      </c>
      <c r="H6" s="38" t="s">
        <v>142</v>
      </c>
      <c r="I6" s="37" t="s">
        <v>277</v>
      </c>
      <c r="J6" s="38" t="s">
        <v>142</v>
      </c>
      <c r="K6" s="37" t="s">
        <v>277</v>
      </c>
      <c r="L6" s="38" t="s">
        <v>142</v>
      </c>
      <c r="M6" s="255"/>
      <c r="N6" s="37" t="s">
        <v>277</v>
      </c>
      <c r="O6" s="38" t="s">
        <v>142</v>
      </c>
      <c r="P6" s="37" t="s">
        <v>277</v>
      </c>
      <c r="Q6" s="38" t="s">
        <v>142</v>
      </c>
      <c r="R6" s="37" t="s">
        <v>277</v>
      </c>
      <c r="S6" s="38" t="s">
        <v>142</v>
      </c>
      <c r="T6" s="37" t="s">
        <v>277</v>
      </c>
      <c r="U6" s="38" t="s">
        <v>142</v>
      </c>
      <c r="V6" s="255"/>
      <c r="W6" s="37" t="s">
        <v>277</v>
      </c>
      <c r="X6" s="38" t="s">
        <v>142</v>
      </c>
      <c r="Y6" s="37" t="s">
        <v>75</v>
      </c>
      <c r="Z6" s="38" t="s">
        <v>142</v>
      </c>
      <c r="AA6" s="37" t="s">
        <v>277</v>
      </c>
      <c r="AB6" s="38" t="s">
        <v>142</v>
      </c>
      <c r="AC6" s="37" t="s">
        <v>75</v>
      </c>
      <c r="AD6" s="38" t="s">
        <v>142</v>
      </c>
      <c r="AE6" s="255"/>
      <c r="AF6" s="37" t="s">
        <v>277</v>
      </c>
      <c r="AG6" s="38" t="s">
        <v>142</v>
      </c>
      <c r="AH6" s="37" t="s">
        <v>277</v>
      </c>
      <c r="AI6" s="38" t="s">
        <v>142</v>
      </c>
      <c r="AJ6" s="37" t="s">
        <v>277</v>
      </c>
      <c r="AK6" s="38" t="s">
        <v>142</v>
      </c>
      <c r="AL6" s="37" t="s">
        <v>277</v>
      </c>
      <c r="AM6" s="38" t="s">
        <v>142</v>
      </c>
      <c r="AN6" s="255"/>
      <c r="AO6" s="159" t="s">
        <v>277</v>
      </c>
      <c r="AP6" s="160" t="s">
        <v>142</v>
      </c>
      <c r="AQ6" s="159" t="s">
        <v>277</v>
      </c>
      <c r="AR6" s="160" t="s">
        <v>142</v>
      </c>
      <c r="AS6" s="159" t="s">
        <v>277</v>
      </c>
      <c r="AT6" s="160" t="s">
        <v>142</v>
      </c>
      <c r="AU6" s="159" t="s">
        <v>277</v>
      </c>
      <c r="AV6" s="160" t="s">
        <v>142</v>
      </c>
      <c r="AW6" s="255"/>
      <c r="AX6" s="37" t="s">
        <v>277</v>
      </c>
      <c r="AY6" s="38" t="s">
        <v>142</v>
      </c>
      <c r="AZ6" s="37" t="s">
        <v>277</v>
      </c>
      <c r="BA6" s="38" t="s">
        <v>142</v>
      </c>
      <c r="BB6" s="37" t="s">
        <v>277</v>
      </c>
      <c r="BC6" s="38" t="s">
        <v>142</v>
      </c>
      <c r="BD6" s="37" t="s">
        <v>277</v>
      </c>
      <c r="BE6" s="38" t="s">
        <v>142</v>
      </c>
      <c r="BF6" s="255"/>
      <c r="BG6" s="37" t="s">
        <v>277</v>
      </c>
      <c r="BH6" s="38" t="s">
        <v>142</v>
      </c>
      <c r="BI6" s="37" t="s">
        <v>277</v>
      </c>
      <c r="BJ6" s="38" t="s">
        <v>142</v>
      </c>
      <c r="BK6" s="37" t="s">
        <v>277</v>
      </c>
      <c r="BL6" s="38" t="s">
        <v>142</v>
      </c>
      <c r="BM6" s="37" t="s">
        <v>277</v>
      </c>
      <c r="BN6" s="38" t="s">
        <v>142</v>
      </c>
      <c r="BO6" s="243"/>
      <c r="BP6" s="37" t="s">
        <v>277</v>
      </c>
      <c r="BQ6" s="38" t="s">
        <v>142</v>
      </c>
      <c r="BR6" s="37" t="s">
        <v>277</v>
      </c>
      <c r="BS6" s="38" t="s">
        <v>142</v>
      </c>
      <c r="BT6" s="37" t="s">
        <v>277</v>
      </c>
      <c r="BU6" s="38" t="s">
        <v>142</v>
      </c>
      <c r="BV6" s="37" t="s">
        <v>277</v>
      </c>
      <c r="BW6" s="38" t="s">
        <v>142</v>
      </c>
      <c r="BY6" s="265"/>
      <c r="BZ6" s="265"/>
      <c r="CA6" s="282"/>
      <c r="CB6" s="283"/>
      <c r="CC6" s="104"/>
      <c r="CD6" s="265"/>
      <c r="CE6" s="265"/>
      <c r="CF6" s="284"/>
    </row>
    <row r="7" spans="1:84" s="30" customFormat="1" ht="12">
      <c r="B7" s="177">
        <v>1</v>
      </c>
      <c r="C7" s="162" t="s">
        <v>59</v>
      </c>
      <c r="D7" s="125">
        <v>1899</v>
      </c>
      <c r="E7" s="178">
        <v>193</v>
      </c>
      <c r="F7" s="178">
        <v>193</v>
      </c>
      <c r="G7" s="179">
        <f>IFERROR(E7/D7,"-")</f>
        <v>0.10163243812532911</v>
      </c>
      <c r="H7" s="179">
        <f>IFERROR(F7/D7,"-")</f>
        <v>0.10163243812532911</v>
      </c>
      <c r="I7" s="180">
        <v>33915810</v>
      </c>
      <c r="J7" s="180">
        <v>33894810</v>
      </c>
      <c r="K7" s="180">
        <f>IFERROR(I7/E7,"-")</f>
        <v>175729.58549222798</v>
      </c>
      <c r="L7" s="180">
        <f>IFERROR(J7/F7,"-")</f>
        <v>175620.77720207255</v>
      </c>
      <c r="M7" s="125">
        <v>3068</v>
      </c>
      <c r="N7" s="178">
        <v>326</v>
      </c>
      <c r="O7" s="178">
        <v>326</v>
      </c>
      <c r="P7" s="179">
        <f>IFERROR(N7/M7,"-")</f>
        <v>0.10625814863102999</v>
      </c>
      <c r="Q7" s="179">
        <f>IFERROR(O7/M7,"-")</f>
        <v>0.10625814863102999</v>
      </c>
      <c r="R7" s="180">
        <v>60233790</v>
      </c>
      <c r="S7" s="180">
        <v>60142590</v>
      </c>
      <c r="T7" s="180">
        <f>IFERROR(R7/N7,"-")</f>
        <v>184766.22699386504</v>
      </c>
      <c r="U7" s="180">
        <f>IFERROR(S7/O7,"-")</f>
        <v>184486.47239263804</v>
      </c>
      <c r="V7" s="125">
        <v>132226</v>
      </c>
      <c r="W7" s="178">
        <v>2960</v>
      </c>
      <c r="X7" s="178">
        <v>2958</v>
      </c>
      <c r="Y7" s="179">
        <f>IFERROR(W7/V7,"-")</f>
        <v>2.2385915024276618E-2</v>
      </c>
      <c r="Z7" s="179">
        <f>IFERROR(X7/V7,"-")</f>
        <v>2.2370789406016972E-2</v>
      </c>
      <c r="AA7" s="180">
        <v>423393380</v>
      </c>
      <c r="AB7" s="180">
        <v>422092630</v>
      </c>
      <c r="AC7" s="180">
        <f>IFERROR(AA7/W7,"-")</f>
        <v>143038.30405405405</v>
      </c>
      <c r="AD7" s="180">
        <f>IFERROR(AB7/X7,"-")</f>
        <v>142695.277214334</v>
      </c>
      <c r="AE7" s="178">
        <v>103615</v>
      </c>
      <c r="AF7" s="178">
        <v>5645</v>
      </c>
      <c r="AG7" s="178">
        <v>5641</v>
      </c>
      <c r="AH7" s="179">
        <f>IFERROR(AF7/AE7,"-")</f>
        <v>5.4480528880953533E-2</v>
      </c>
      <c r="AI7" s="179">
        <f>IFERROR(AG7/AE7,"-")</f>
        <v>5.4441924431790766E-2</v>
      </c>
      <c r="AJ7" s="180">
        <v>791584260</v>
      </c>
      <c r="AK7" s="180">
        <v>790724020</v>
      </c>
      <c r="AL7" s="180">
        <f>IFERROR(AJ7/AF7,"-")</f>
        <v>140227.50398582817</v>
      </c>
      <c r="AM7" s="180">
        <f>IFERROR(AK7/AG7,"-")</f>
        <v>140174.44070200319</v>
      </c>
      <c r="AN7" s="178">
        <v>68181</v>
      </c>
      <c r="AO7" s="178">
        <v>8042</v>
      </c>
      <c r="AP7" s="178">
        <v>8037</v>
      </c>
      <c r="AQ7" s="179">
        <f>IFERROR(AO7/AN7,"-")</f>
        <v>0.11795074874231824</v>
      </c>
      <c r="AR7" s="179">
        <f>IFERROR(AP7/AN7,"-")</f>
        <v>0.11787741452897435</v>
      </c>
      <c r="AS7" s="180">
        <v>1099226610</v>
      </c>
      <c r="AT7" s="180">
        <v>1097800870</v>
      </c>
      <c r="AU7" s="180">
        <f>IFERROR(AS7/AO7,"-")</f>
        <v>136685.72618751554</v>
      </c>
      <c r="AV7" s="180">
        <f>IFERROR(AT7/AP7,"-")</f>
        <v>136593.36443946746</v>
      </c>
      <c r="AW7" s="178">
        <v>32038</v>
      </c>
      <c r="AX7" s="178">
        <v>6381</v>
      </c>
      <c r="AY7" s="178">
        <v>6372</v>
      </c>
      <c r="AZ7" s="179">
        <f>IFERROR(AX7/AW7,"-")</f>
        <v>0.19916973593857296</v>
      </c>
      <c r="BA7" s="179">
        <f>IFERROR(AY7/AW7,"-")</f>
        <v>0.19888881952681192</v>
      </c>
      <c r="BB7" s="180">
        <v>856404040</v>
      </c>
      <c r="BC7" s="180">
        <v>855212650</v>
      </c>
      <c r="BD7" s="180">
        <f>IFERROR(BB7/AX7,"-")</f>
        <v>134211.57185394139</v>
      </c>
      <c r="BE7" s="180">
        <f>IFERROR(BC7/AY7,"-")</f>
        <v>134214.16352793472</v>
      </c>
      <c r="BF7" s="178">
        <v>11353</v>
      </c>
      <c r="BG7" s="178">
        <v>3244</v>
      </c>
      <c r="BH7" s="178">
        <v>3241</v>
      </c>
      <c r="BI7" s="179">
        <f>IFERROR(BG7/BF7,"-")</f>
        <v>0.28573945212719104</v>
      </c>
      <c r="BJ7" s="179">
        <f>IFERROR(BH7/BF7,"-")</f>
        <v>0.28547520479168503</v>
      </c>
      <c r="BK7" s="180">
        <v>428996920</v>
      </c>
      <c r="BL7" s="180">
        <v>428371880</v>
      </c>
      <c r="BM7" s="180">
        <f>IFERROR(BK7/BG7,"-")</f>
        <v>132243.19358816277</v>
      </c>
      <c r="BN7" s="180">
        <f>IFERROR(BL7/BH7,"-")</f>
        <v>132172.74915149645</v>
      </c>
      <c r="BO7" s="178">
        <f>SUM(D7,M7,V7,AE7,AN7,AW7,BF7)</f>
        <v>352380</v>
      </c>
      <c r="BP7" s="178">
        <f>SUM(E7,N7,W7,AF7,AO7,AX7,BG7)</f>
        <v>26791</v>
      </c>
      <c r="BQ7" s="178">
        <f>SUM(F7,O7,X7,AG7,AP7,AY7,BH7)</f>
        <v>26768</v>
      </c>
      <c r="BR7" s="179">
        <f>IFERROR(BP7/BO7,"-")</f>
        <v>7.6028718996537833E-2</v>
      </c>
      <c r="BS7" s="179">
        <f>IFERROR(BQ7/BO7,"-")</f>
        <v>7.5963448549860951E-2</v>
      </c>
      <c r="BT7" s="178">
        <f>SUM(I7,R7,AA7,AJ7,AS7,BB7,BK7)</f>
        <v>3693754810</v>
      </c>
      <c r="BU7" s="178">
        <f>SUM(J7,S7,AB7,AK7,AT7,BC7,BL7)</f>
        <v>3688239450</v>
      </c>
      <c r="BV7" s="180">
        <f>IFERROR(BT7/BP7,"-")</f>
        <v>137872.97264006568</v>
      </c>
      <c r="BW7" s="180">
        <f>IFERROR(BU7/BQ7,"-")</f>
        <v>137785.39487447697</v>
      </c>
      <c r="BY7" s="133" t="str">
        <f>INDEX($C$7:$C$80,MATCH(BZ7,BR$7:BR$80,0))</f>
        <v>田尻町</v>
      </c>
      <c r="BZ7" s="134">
        <f>LARGE(BR$7:BR$80,ROW(BH1))</f>
        <v>9.1463414634146339E-2</v>
      </c>
      <c r="CA7" s="133" t="str">
        <f>INDEX($C$7:$C$80,MATCH(CB7,BS$7:BS$80,0))</f>
        <v>田尻町</v>
      </c>
      <c r="CB7" s="134">
        <f>LARGE(BS$7:BS$80,ROW(BJ1))</f>
        <v>9.1463414634146339E-2</v>
      </c>
      <c r="CC7" s="135"/>
      <c r="CD7" s="134">
        <f t="shared" ref="CD7:CD38" si="0">$BR$81</f>
        <v>7.1361761201965204E-2</v>
      </c>
      <c r="CE7" s="134">
        <f t="shared" ref="CE7:CE38" si="1">$BS$81</f>
        <v>7.1230484967230168E-2</v>
      </c>
      <c r="CF7" s="133">
        <v>0</v>
      </c>
    </row>
    <row r="8" spans="1:84" s="30" customFormat="1" ht="12">
      <c r="B8" s="177">
        <v>2</v>
      </c>
      <c r="C8" s="162" t="s">
        <v>112</v>
      </c>
      <c r="D8" s="125">
        <v>61</v>
      </c>
      <c r="E8" s="178">
        <v>4</v>
      </c>
      <c r="F8" s="178">
        <v>4</v>
      </c>
      <c r="G8" s="179">
        <f t="shared" ref="G8:G71" si="2">IFERROR(E8/D8,"-")</f>
        <v>6.5573770491803282E-2</v>
      </c>
      <c r="H8" s="179">
        <f t="shared" ref="H8:H71" si="3">IFERROR(F8/D8,"-")</f>
        <v>6.5573770491803282E-2</v>
      </c>
      <c r="I8" s="180">
        <v>346660</v>
      </c>
      <c r="J8" s="180">
        <v>346660</v>
      </c>
      <c r="K8" s="180">
        <f t="shared" ref="K8:K71" si="4">IFERROR(I8/E8,"-")</f>
        <v>86665</v>
      </c>
      <c r="L8" s="180">
        <f t="shared" ref="L8:L71" si="5">IFERROR(J8/F8,"-")</f>
        <v>86665</v>
      </c>
      <c r="M8" s="125">
        <v>111</v>
      </c>
      <c r="N8" s="178">
        <v>9</v>
      </c>
      <c r="O8" s="178">
        <v>9</v>
      </c>
      <c r="P8" s="179">
        <f t="shared" ref="P8:P71" si="6">IFERROR(N8/M8,"-")</f>
        <v>8.1081081081081086E-2</v>
      </c>
      <c r="Q8" s="179">
        <f t="shared" ref="Q8:Q71" si="7">IFERROR(O8/M8,"-")</f>
        <v>8.1081081081081086E-2</v>
      </c>
      <c r="R8" s="180">
        <v>2499870</v>
      </c>
      <c r="S8" s="180">
        <v>2490870</v>
      </c>
      <c r="T8" s="180">
        <f t="shared" ref="T8:T71" si="8">IFERROR(R8/N8,"-")</f>
        <v>277763.33333333331</v>
      </c>
      <c r="U8" s="180">
        <f t="shared" ref="U8:U71" si="9">IFERROR(S8/O8,"-")</f>
        <v>276763.33333333331</v>
      </c>
      <c r="V8" s="125">
        <v>4809</v>
      </c>
      <c r="W8" s="178">
        <v>107</v>
      </c>
      <c r="X8" s="178">
        <v>107</v>
      </c>
      <c r="Y8" s="179">
        <f t="shared" ref="Y8:Y71" si="10">IFERROR(W8/V8,"-")</f>
        <v>2.2249948014140153E-2</v>
      </c>
      <c r="Z8" s="179">
        <f t="shared" ref="Z8:Z71" si="11">IFERROR(X8/V8,"-")</f>
        <v>2.2249948014140153E-2</v>
      </c>
      <c r="AA8" s="180">
        <v>16219550</v>
      </c>
      <c r="AB8" s="180">
        <v>16204550</v>
      </c>
      <c r="AC8" s="180">
        <f t="shared" ref="AC8:AC71" si="12">IFERROR(AA8/W8,"-")</f>
        <v>151584.57943925232</v>
      </c>
      <c r="AD8" s="180">
        <f t="shared" ref="AD8:AD71" si="13">IFERROR(AB8/X8,"-")</f>
        <v>151444.39252336448</v>
      </c>
      <c r="AE8" s="178">
        <v>3823</v>
      </c>
      <c r="AF8" s="178">
        <v>184</v>
      </c>
      <c r="AG8" s="178">
        <v>184</v>
      </c>
      <c r="AH8" s="179">
        <f t="shared" ref="AH8:AH71" si="14">IFERROR(AF8/AE8,"-")</f>
        <v>4.8129741041067223E-2</v>
      </c>
      <c r="AI8" s="179">
        <f t="shared" ref="AI8:AI71" si="15">IFERROR(AG8/AE8,"-")</f>
        <v>4.8129741041067223E-2</v>
      </c>
      <c r="AJ8" s="180">
        <v>29141460</v>
      </c>
      <c r="AK8" s="180">
        <v>29117460</v>
      </c>
      <c r="AL8" s="180">
        <f t="shared" ref="AL8:AL71" si="16">IFERROR(AJ8/AF8,"-")</f>
        <v>158377.5</v>
      </c>
      <c r="AM8" s="180">
        <f t="shared" ref="AM8:AM71" si="17">IFERROR(AK8/AG8,"-")</f>
        <v>158247.0652173913</v>
      </c>
      <c r="AN8" s="178">
        <v>2717</v>
      </c>
      <c r="AO8" s="178">
        <v>287</v>
      </c>
      <c r="AP8" s="178">
        <v>287</v>
      </c>
      <c r="AQ8" s="179">
        <f t="shared" ref="AQ8:AQ71" si="18">IFERROR(AO8/AN8,"-")</f>
        <v>0.10563121089436879</v>
      </c>
      <c r="AR8" s="179">
        <f t="shared" ref="AR8:AR71" si="19">IFERROR(AP8/AN8,"-")</f>
        <v>0.10563121089436879</v>
      </c>
      <c r="AS8" s="180">
        <v>38817470</v>
      </c>
      <c r="AT8" s="180">
        <v>38756910</v>
      </c>
      <c r="AU8" s="180">
        <f t="shared" ref="AU8:AU71" si="20">IFERROR(AS8/AO8,"-")</f>
        <v>135252.5087108014</v>
      </c>
      <c r="AV8" s="180">
        <f t="shared" ref="AV8:AV71" si="21">IFERROR(AT8/AP8,"-")</f>
        <v>135041.49825783973</v>
      </c>
      <c r="AW8" s="178">
        <v>1267</v>
      </c>
      <c r="AX8" s="178">
        <v>258</v>
      </c>
      <c r="AY8" s="178">
        <v>258</v>
      </c>
      <c r="AZ8" s="179">
        <f t="shared" ref="AZ8:AZ71" si="22">IFERROR(AX8/AW8,"-")</f>
        <v>0.20363062352012629</v>
      </c>
      <c r="BA8" s="179">
        <f t="shared" ref="BA8:BA71" si="23">IFERROR(AY8/AW8,"-")</f>
        <v>0.20363062352012629</v>
      </c>
      <c r="BB8" s="180">
        <v>34756670</v>
      </c>
      <c r="BC8" s="180">
        <v>34729670</v>
      </c>
      <c r="BD8" s="180">
        <f t="shared" ref="BD8:BD71" si="24">IFERROR(BB8/AX8,"-")</f>
        <v>134715.77519379844</v>
      </c>
      <c r="BE8" s="180">
        <f t="shared" ref="BE8:BE71" si="25">IFERROR(BC8/AY8,"-")</f>
        <v>134611.12403100776</v>
      </c>
      <c r="BF8" s="178">
        <v>406</v>
      </c>
      <c r="BG8" s="178">
        <v>106</v>
      </c>
      <c r="BH8" s="178">
        <v>106</v>
      </c>
      <c r="BI8" s="179">
        <f t="shared" ref="BI8:BI71" si="26">IFERROR(BG8/BF8,"-")</f>
        <v>0.26108374384236455</v>
      </c>
      <c r="BJ8" s="179">
        <f t="shared" ref="BJ8:BJ71" si="27">IFERROR(BH8/BF8,"-")</f>
        <v>0.26108374384236455</v>
      </c>
      <c r="BK8" s="180">
        <v>14700770</v>
      </c>
      <c r="BL8" s="180">
        <v>14700770</v>
      </c>
      <c r="BM8" s="180">
        <f t="shared" ref="BM8:BM71" si="28">IFERROR(BK8/BG8,"-")</f>
        <v>138686.50943396226</v>
      </c>
      <c r="BN8" s="180">
        <f t="shared" ref="BN8:BN71" si="29">IFERROR(BL8/BH8,"-")</f>
        <v>138686.50943396226</v>
      </c>
      <c r="BO8" s="178">
        <f t="shared" ref="BO8:BO14" si="30">SUM(D8,M8,V8,AE8,AN8,AW8,BF8)</f>
        <v>13194</v>
      </c>
      <c r="BP8" s="178">
        <f t="shared" ref="BP8:BQ22" si="31">SUM(E8,N8,W8,AF8,AO8,AX8,BG8)</f>
        <v>955</v>
      </c>
      <c r="BQ8" s="178">
        <f t="shared" si="31"/>
        <v>955</v>
      </c>
      <c r="BR8" s="179">
        <f t="shared" ref="BR8:BR71" si="32">IFERROR(BP8/BO8,"-")</f>
        <v>7.2381385478247684E-2</v>
      </c>
      <c r="BS8" s="179">
        <f t="shared" ref="BS8:BS71" si="33">IFERROR(BQ8/BO8,"-")</f>
        <v>7.2381385478247684E-2</v>
      </c>
      <c r="BT8" s="178">
        <f>SUM(I8,R8,AA8,AJ8,AS8,BB8,BK8)</f>
        <v>136482450</v>
      </c>
      <c r="BU8" s="178">
        <f t="shared" ref="BT8:BU23" si="34">SUM(J8,S8,AB8,AK8,AT8,BC8,BL8)</f>
        <v>136346890</v>
      </c>
      <c r="BV8" s="180">
        <f t="shared" ref="BV8:BV71" si="35">IFERROR(BT8/BP8,"-")</f>
        <v>142913.56020942409</v>
      </c>
      <c r="BW8" s="180">
        <f t="shared" ref="BW8:BW71" si="36">IFERROR(BU8/BQ8,"-")</f>
        <v>142771.61256544502</v>
      </c>
      <c r="BY8" s="133" t="str">
        <f t="shared" ref="BY8:BY71" si="37">INDEX($C$7:$C$80,MATCH(BZ8,BR$7:BR$80,0))</f>
        <v>太子町</v>
      </c>
      <c r="BZ8" s="134">
        <f t="shared" ref="BZ8:BZ71" si="38">LARGE(BR$7:BR$80,ROW(BH2))</f>
        <v>8.8549618320610687E-2</v>
      </c>
      <c r="CA8" s="133" t="str">
        <f t="shared" ref="CA8:CA71" si="39">INDEX($C$7:$C$80,MATCH(CB8,BS$7:BS$80,0))</f>
        <v>太子町</v>
      </c>
      <c r="CB8" s="134">
        <f t="shared" ref="CB8:CB71" si="40">LARGE(BS$7:BS$80,ROW(BJ2))</f>
        <v>8.8549618320610687E-2</v>
      </c>
      <c r="CC8" s="135"/>
      <c r="CD8" s="134">
        <f t="shared" si="0"/>
        <v>7.1361761201965204E-2</v>
      </c>
      <c r="CE8" s="134">
        <f t="shared" si="1"/>
        <v>7.1230484967230168E-2</v>
      </c>
      <c r="CF8" s="133">
        <v>0</v>
      </c>
    </row>
    <row r="9" spans="1:84" s="30" customFormat="1" ht="12">
      <c r="B9" s="177">
        <v>3</v>
      </c>
      <c r="C9" s="162" t="s">
        <v>113</v>
      </c>
      <c r="D9" s="125">
        <v>46</v>
      </c>
      <c r="E9" s="178">
        <v>2</v>
      </c>
      <c r="F9" s="178">
        <v>2</v>
      </c>
      <c r="G9" s="179">
        <f t="shared" si="2"/>
        <v>4.3478260869565216E-2</v>
      </c>
      <c r="H9" s="179">
        <f t="shared" si="3"/>
        <v>4.3478260869565216E-2</v>
      </c>
      <c r="I9" s="180">
        <v>339470</v>
      </c>
      <c r="J9" s="180">
        <v>336470</v>
      </c>
      <c r="K9" s="180">
        <f t="shared" si="4"/>
        <v>169735</v>
      </c>
      <c r="L9" s="180">
        <f t="shared" si="5"/>
        <v>168235</v>
      </c>
      <c r="M9" s="125">
        <v>91</v>
      </c>
      <c r="N9" s="178">
        <v>8</v>
      </c>
      <c r="O9" s="178">
        <v>8</v>
      </c>
      <c r="P9" s="179">
        <f t="shared" si="6"/>
        <v>8.7912087912087919E-2</v>
      </c>
      <c r="Q9" s="179">
        <f t="shared" si="7"/>
        <v>8.7912087912087919E-2</v>
      </c>
      <c r="R9" s="180">
        <v>1216600</v>
      </c>
      <c r="S9" s="180">
        <v>1216600</v>
      </c>
      <c r="T9" s="180">
        <f t="shared" si="8"/>
        <v>152075</v>
      </c>
      <c r="U9" s="180">
        <f t="shared" si="9"/>
        <v>152075</v>
      </c>
      <c r="V9" s="125">
        <v>2978</v>
      </c>
      <c r="W9" s="178">
        <v>49</v>
      </c>
      <c r="X9" s="178">
        <v>49</v>
      </c>
      <c r="Y9" s="179">
        <f t="shared" si="10"/>
        <v>1.6453995970449966E-2</v>
      </c>
      <c r="Z9" s="179">
        <f t="shared" si="11"/>
        <v>1.6453995970449966E-2</v>
      </c>
      <c r="AA9" s="180">
        <v>7343200</v>
      </c>
      <c r="AB9" s="180">
        <v>7328200</v>
      </c>
      <c r="AC9" s="180">
        <f t="shared" si="12"/>
        <v>149861.22448979592</v>
      </c>
      <c r="AD9" s="180">
        <f t="shared" si="13"/>
        <v>149555.10204081633</v>
      </c>
      <c r="AE9" s="178">
        <v>2370</v>
      </c>
      <c r="AF9" s="178">
        <v>94</v>
      </c>
      <c r="AG9" s="178">
        <v>94</v>
      </c>
      <c r="AH9" s="179">
        <f t="shared" si="14"/>
        <v>3.9662447257383965E-2</v>
      </c>
      <c r="AI9" s="179">
        <f t="shared" si="15"/>
        <v>3.9662447257383965E-2</v>
      </c>
      <c r="AJ9" s="180">
        <v>16167630</v>
      </c>
      <c r="AK9" s="180">
        <v>16155630</v>
      </c>
      <c r="AL9" s="180">
        <f t="shared" si="16"/>
        <v>171996.06382978722</v>
      </c>
      <c r="AM9" s="180">
        <f t="shared" si="17"/>
        <v>171868.40425531915</v>
      </c>
      <c r="AN9" s="178">
        <v>1723</v>
      </c>
      <c r="AO9" s="178">
        <v>195</v>
      </c>
      <c r="AP9" s="178">
        <v>195</v>
      </c>
      <c r="AQ9" s="179">
        <f t="shared" si="18"/>
        <v>0.11317469529889727</v>
      </c>
      <c r="AR9" s="179">
        <f t="shared" si="19"/>
        <v>0.11317469529889727</v>
      </c>
      <c r="AS9" s="180">
        <v>31261260</v>
      </c>
      <c r="AT9" s="180">
        <v>31249260</v>
      </c>
      <c r="AU9" s="180">
        <f t="shared" si="20"/>
        <v>160314.15384615384</v>
      </c>
      <c r="AV9" s="180">
        <f t="shared" si="21"/>
        <v>160252.61538461538</v>
      </c>
      <c r="AW9" s="178">
        <v>798</v>
      </c>
      <c r="AX9" s="178">
        <v>142</v>
      </c>
      <c r="AY9" s="178">
        <v>142</v>
      </c>
      <c r="AZ9" s="179">
        <f t="shared" si="22"/>
        <v>0.17794486215538846</v>
      </c>
      <c r="BA9" s="179">
        <f t="shared" si="23"/>
        <v>0.17794486215538846</v>
      </c>
      <c r="BB9" s="180">
        <v>23090090</v>
      </c>
      <c r="BC9" s="180">
        <v>23081090</v>
      </c>
      <c r="BD9" s="180">
        <f t="shared" si="24"/>
        <v>162606.2676056338</v>
      </c>
      <c r="BE9" s="180">
        <f t="shared" si="25"/>
        <v>162542.88732394367</v>
      </c>
      <c r="BF9" s="178">
        <v>290</v>
      </c>
      <c r="BG9" s="178">
        <v>69</v>
      </c>
      <c r="BH9" s="178">
        <v>69</v>
      </c>
      <c r="BI9" s="179">
        <f t="shared" si="26"/>
        <v>0.23793103448275862</v>
      </c>
      <c r="BJ9" s="179">
        <f t="shared" si="27"/>
        <v>0.23793103448275862</v>
      </c>
      <c r="BK9" s="180">
        <v>10365660</v>
      </c>
      <c r="BL9" s="180">
        <v>10365660</v>
      </c>
      <c r="BM9" s="180">
        <f t="shared" si="28"/>
        <v>150226.95652173914</v>
      </c>
      <c r="BN9" s="180">
        <f t="shared" si="29"/>
        <v>150226.95652173914</v>
      </c>
      <c r="BO9" s="178">
        <f t="shared" si="30"/>
        <v>8296</v>
      </c>
      <c r="BP9" s="178">
        <f t="shared" si="31"/>
        <v>559</v>
      </c>
      <c r="BQ9" s="178">
        <f t="shared" si="31"/>
        <v>559</v>
      </c>
      <c r="BR9" s="179">
        <f t="shared" si="32"/>
        <v>6.7381870781099321E-2</v>
      </c>
      <c r="BS9" s="179">
        <f t="shared" si="33"/>
        <v>6.7381870781099321E-2</v>
      </c>
      <c r="BT9" s="178">
        <f>SUM(I9,R9,AA9,AJ9,AS9,BB9,BK9)</f>
        <v>89783910</v>
      </c>
      <c r="BU9" s="178">
        <f t="shared" si="34"/>
        <v>89732910</v>
      </c>
      <c r="BV9" s="180">
        <f t="shared" si="35"/>
        <v>160615.22361359571</v>
      </c>
      <c r="BW9" s="180">
        <f t="shared" si="36"/>
        <v>160523.9892665474</v>
      </c>
      <c r="BY9" s="133" t="str">
        <f t="shared" si="37"/>
        <v>北区</v>
      </c>
      <c r="BZ9" s="134">
        <f t="shared" si="38"/>
        <v>8.6232507231647257E-2</v>
      </c>
      <c r="CA9" s="133" t="str">
        <f t="shared" si="39"/>
        <v>北区</v>
      </c>
      <c r="CB9" s="134">
        <f t="shared" si="40"/>
        <v>8.6232507231647257E-2</v>
      </c>
      <c r="CC9" s="135"/>
      <c r="CD9" s="134">
        <f t="shared" si="0"/>
        <v>7.1361761201965204E-2</v>
      </c>
      <c r="CE9" s="134">
        <f t="shared" si="1"/>
        <v>7.1230484967230168E-2</v>
      </c>
      <c r="CF9" s="133">
        <v>0</v>
      </c>
    </row>
    <row r="10" spans="1:84" s="30" customFormat="1" ht="12">
      <c r="B10" s="177">
        <v>4</v>
      </c>
      <c r="C10" s="162" t="s">
        <v>114</v>
      </c>
      <c r="D10" s="125">
        <v>51</v>
      </c>
      <c r="E10" s="178">
        <v>4</v>
      </c>
      <c r="F10" s="178">
        <v>4</v>
      </c>
      <c r="G10" s="179">
        <f t="shared" si="2"/>
        <v>7.8431372549019607E-2</v>
      </c>
      <c r="H10" s="179">
        <f t="shared" si="3"/>
        <v>7.8431372549019607E-2</v>
      </c>
      <c r="I10" s="180">
        <v>850810</v>
      </c>
      <c r="J10" s="180">
        <v>850810</v>
      </c>
      <c r="K10" s="180">
        <f t="shared" si="4"/>
        <v>212702.5</v>
      </c>
      <c r="L10" s="180">
        <f t="shared" si="5"/>
        <v>212702.5</v>
      </c>
      <c r="M10" s="125">
        <v>82</v>
      </c>
      <c r="N10" s="178">
        <v>6</v>
      </c>
      <c r="O10" s="178">
        <v>6</v>
      </c>
      <c r="P10" s="179">
        <f t="shared" si="6"/>
        <v>7.3170731707317069E-2</v>
      </c>
      <c r="Q10" s="179">
        <f t="shared" si="7"/>
        <v>7.3170731707317069E-2</v>
      </c>
      <c r="R10" s="180">
        <v>1995880</v>
      </c>
      <c r="S10" s="180">
        <v>1995880</v>
      </c>
      <c r="T10" s="180">
        <f t="shared" si="8"/>
        <v>332646.66666666669</v>
      </c>
      <c r="U10" s="180">
        <f t="shared" si="9"/>
        <v>332646.66666666669</v>
      </c>
      <c r="V10" s="125">
        <v>3629</v>
      </c>
      <c r="W10" s="178">
        <v>84</v>
      </c>
      <c r="X10" s="178">
        <v>84</v>
      </c>
      <c r="Y10" s="179">
        <f t="shared" si="10"/>
        <v>2.3146872416643705E-2</v>
      </c>
      <c r="Z10" s="179">
        <f t="shared" si="11"/>
        <v>2.3146872416643705E-2</v>
      </c>
      <c r="AA10" s="180">
        <v>14984450</v>
      </c>
      <c r="AB10" s="180">
        <v>14984450</v>
      </c>
      <c r="AC10" s="180">
        <f t="shared" si="12"/>
        <v>178386.30952380953</v>
      </c>
      <c r="AD10" s="180">
        <f t="shared" si="13"/>
        <v>178386.30952380953</v>
      </c>
      <c r="AE10" s="178">
        <v>2965</v>
      </c>
      <c r="AF10" s="178">
        <v>145</v>
      </c>
      <c r="AG10" s="178">
        <v>145</v>
      </c>
      <c r="AH10" s="179">
        <f t="shared" si="14"/>
        <v>4.8903878583473864E-2</v>
      </c>
      <c r="AI10" s="179">
        <f t="shared" si="15"/>
        <v>4.8903878583473864E-2</v>
      </c>
      <c r="AJ10" s="180">
        <v>26153380</v>
      </c>
      <c r="AK10" s="180">
        <v>26123380</v>
      </c>
      <c r="AL10" s="180">
        <f t="shared" si="16"/>
        <v>180368.13793103449</v>
      </c>
      <c r="AM10" s="180">
        <f t="shared" si="17"/>
        <v>180161.24137931035</v>
      </c>
      <c r="AN10" s="178">
        <v>1812</v>
      </c>
      <c r="AO10" s="178">
        <v>213</v>
      </c>
      <c r="AP10" s="178">
        <v>213</v>
      </c>
      <c r="AQ10" s="179">
        <f t="shared" si="18"/>
        <v>0.11754966887417219</v>
      </c>
      <c r="AR10" s="179">
        <f t="shared" si="19"/>
        <v>0.11754966887417219</v>
      </c>
      <c r="AS10" s="180">
        <v>34445880</v>
      </c>
      <c r="AT10" s="180">
        <v>34400880</v>
      </c>
      <c r="AU10" s="180">
        <f t="shared" si="20"/>
        <v>161717.74647887325</v>
      </c>
      <c r="AV10" s="180">
        <f t="shared" si="21"/>
        <v>161506.47887323942</v>
      </c>
      <c r="AW10" s="178">
        <v>843</v>
      </c>
      <c r="AX10" s="178">
        <v>147</v>
      </c>
      <c r="AY10" s="178">
        <v>147</v>
      </c>
      <c r="AZ10" s="179">
        <f t="shared" si="22"/>
        <v>0.17437722419928825</v>
      </c>
      <c r="BA10" s="179">
        <f t="shared" si="23"/>
        <v>0.17437722419928825</v>
      </c>
      <c r="BB10" s="180">
        <v>25953060</v>
      </c>
      <c r="BC10" s="180">
        <v>25947060</v>
      </c>
      <c r="BD10" s="180">
        <f t="shared" si="24"/>
        <v>176551.42857142858</v>
      </c>
      <c r="BE10" s="180">
        <f t="shared" si="25"/>
        <v>176510.61224489796</v>
      </c>
      <c r="BF10" s="178">
        <v>294</v>
      </c>
      <c r="BG10" s="178">
        <v>56</v>
      </c>
      <c r="BH10" s="178">
        <v>56</v>
      </c>
      <c r="BI10" s="179">
        <f t="shared" si="26"/>
        <v>0.19047619047619047</v>
      </c>
      <c r="BJ10" s="179">
        <f t="shared" si="27"/>
        <v>0.19047619047619047</v>
      </c>
      <c r="BK10" s="180">
        <v>8700320</v>
      </c>
      <c r="BL10" s="180">
        <v>8674820</v>
      </c>
      <c r="BM10" s="180">
        <f t="shared" si="28"/>
        <v>155362.85714285713</v>
      </c>
      <c r="BN10" s="180">
        <f t="shared" si="29"/>
        <v>154907.5</v>
      </c>
      <c r="BO10" s="178">
        <f t="shared" si="30"/>
        <v>9676</v>
      </c>
      <c r="BP10" s="178">
        <f t="shared" si="31"/>
        <v>655</v>
      </c>
      <c r="BQ10" s="178">
        <f t="shared" si="31"/>
        <v>655</v>
      </c>
      <c r="BR10" s="179">
        <f t="shared" si="32"/>
        <v>6.7693261678379496E-2</v>
      </c>
      <c r="BS10" s="179">
        <f t="shared" si="33"/>
        <v>6.7693261678379496E-2</v>
      </c>
      <c r="BT10" s="178">
        <f>SUM(I10,R10,AA10,AJ10,AS10,BB10,BK10)</f>
        <v>113083780</v>
      </c>
      <c r="BU10" s="178">
        <f t="shared" si="34"/>
        <v>112977280</v>
      </c>
      <c r="BV10" s="180">
        <f t="shared" si="35"/>
        <v>172646.99236641222</v>
      </c>
      <c r="BW10" s="180">
        <f t="shared" si="36"/>
        <v>172484.3969465649</v>
      </c>
      <c r="BY10" s="133" t="str">
        <f t="shared" si="37"/>
        <v>河南町</v>
      </c>
      <c r="BZ10" s="134">
        <f t="shared" si="38"/>
        <v>8.4703359542530374E-2</v>
      </c>
      <c r="CA10" s="133" t="str">
        <f t="shared" si="39"/>
        <v>河南町</v>
      </c>
      <c r="CB10" s="134">
        <f t="shared" si="40"/>
        <v>8.4703359542530374E-2</v>
      </c>
      <c r="CC10" s="135"/>
      <c r="CD10" s="134">
        <f t="shared" si="0"/>
        <v>7.1361761201965204E-2</v>
      </c>
      <c r="CE10" s="134">
        <f t="shared" si="1"/>
        <v>7.1230484967230168E-2</v>
      </c>
      <c r="CF10" s="133">
        <v>0</v>
      </c>
    </row>
    <row r="11" spans="1:84" s="30" customFormat="1" ht="12">
      <c r="B11" s="177">
        <v>5</v>
      </c>
      <c r="C11" s="162" t="s">
        <v>115</v>
      </c>
      <c r="D11" s="125">
        <v>43</v>
      </c>
      <c r="E11" s="178">
        <v>2</v>
      </c>
      <c r="F11" s="178">
        <v>2</v>
      </c>
      <c r="G11" s="179">
        <f t="shared" si="2"/>
        <v>4.6511627906976744E-2</v>
      </c>
      <c r="H11" s="179">
        <f t="shared" si="3"/>
        <v>4.6511627906976744E-2</v>
      </c>
      <c r="I11" s="180">
        <v>280130</v>
      </c>
      <c r="J11" s="180">
        <v>280130</v>
      </c>
      <c r="K11" s="180">
        <f t="shared" si="4"/>
        <v>140065</v>
      </c>
      <c r="L11" s="180">
        <f t="shared" si="5"/>
        <v>140065</v>
      </c>
      <c r="M11" s="125">
        <v>59</v>
      </c>
      <c r="N11" s="178">
        <v>3</v>
      </c>
      <c r="O11" s="178">
        <v>3</v>
      </c>
      <c r="P11" s="179">
        <f t="shared" si="6"/>
        <v>5.0847457627118647E-2</v>
      </c>
      <c r="Q11" s="179">
        <f t="shared" si="7"/>
        <v>5.0847457627118647E-2</v>
      </c>
      <c r="R11" s="180">
        <v>304480</v>
      </c>
      <c r="S11" s="180">
        <v>304480</v>
      </c>
      <c r="T11" s="180">
        <f t="shared" si="8"/>
        <v>101493.33333333333</v>
      </c>
      <c r="U11" s="180">
        <f t="shared" si="9"/>
        <v>101493.33333333333</v>
      </c>
      <c r="V11" s="125">
        <v>3020</v>
      </c>
      <c r="W11" s="178">
        <v>58</v>
      </c>
      <c r="X11" s="178">
        <v>58</v>
      </c>
      <c r="Y11" s="179">
        <f t="shared" si="10"/>
        <v>1.9205298013245033E-2</v>
      </c>
      <c r="Z11" s="179">
        <f t="shared" si="11"/>
        <v>1.9205298013245033E-2</v>
      </c>
      <c r="AA11" s="180">
        <v>8306900</v>
      </c>
      <c r="AB11" s="180">
        <v>8279900</v>
      </c>
      <c r="AC11" s="180">
        <f t="shared" si="12"/>
        <v>143222.41379310345</v>
      </c>
      <c r="AD11" s="180">
        <f t="shared" si="13"/>
        <v>142756.89655172414</v>
      </c>
      <c r="AE11" s="178">
        <v>2316</v>
      </c>
      <c r="AF11" s="178">
        <v>86</v>
      </c>
      <c r="AG11" s="178">
        <v>86</v>
      </c>
      <c r="AH11" s="179">
        <f t="shared" si="14"/>
        <v>3.7132987910189985E-2</v>
      </c>
      <c r="AI11" s="179">
        <f t="shared" si="15"/>
        <v>3.7132987910189985E-2</v>
      </c>
      <c r="AJ11" s="180">
        <v>10828160</v>
      </c>
      <c r="AK11" s="180">
        <v>10810160</v>
      </c>
      <c r="AL11" s="180">
        <f t="shared" si="16"/>
        <v>125908.83720930232</v>
      </c>
      <c r="AM11" s="180">
        <f t="shared" si="17"/>
        <v>125699.53488372093</v>
      </c>
      <c r="AN11" s="178">
        <v>1556</v>
      </c>
      <c r="AO11" s="178">
        <v>137</v>
      </c>
      <c r="AP11" s="178">
        <v>137</v>
      </c>
      <c r="AQ11" s="179">
        <f t="shared" si="18"/>
        <v>8.804627249357326E-2</v>
      </c>
      <c r="AR11" s="179">
        <f t="shared" si="19"/>
        <v>8.804627249357326E-2</v>
      </c>
      <c r="AS11" s="180">
        <v>16563020</v>
      </c>
      <c r="AT11" s="180">
        <v>16521020</v>
      </c>
      <c r="AU11" s="180">
        <f t="shared" si="20"/>
        <v>120897.95620437956</v>
      </c>
      <c r="AV11" s="180">
        <f t="shared" si="21"/>
        <v>120591.38686131386</v>
      </c>
      <c r="AW11" s="178">
        <v>813</v>
      </c>
      <c r="AX11" s="178">
        <v>139</v>
      </c>
      <c r="AY11" s="178">
        <v>139</v>
      </c>
      <c r="AZ11" s="179">
        <f t="shared" si="22"/>
        <v>0.17097170971709716</v>
      </c>
      <c r="BA11" s="179">
        <f t="shared" si="23"/>
        <v>0.17097170971709716</v>
      </c>
      <c r="BB11" s="180">
        <v>13344910</v>
      </c>
      <c r="BC11" s="180">
        <v>13296910</v>
      </c>
      <c r="BD11" s="180">
        <f t="shared" si="24"/>
        <v>96006.546762589933</v>
      </c>
      <c r="BE11" s="180">
        <f t="shared" si="25"/>
        <v>95661.223021582729</v>
      </c>
      <c r="BF11" s="178">
        <v>293</v>
      </c>
      <c r="BG11" s="178">
        <v>56</v>
      </c>
      <c r="BH11" s="178">
        <v>55</v>
      </c>
      <c r="BI11" s="179">
        <f t="shared" si="26"/>
        <v>0.19112627986348124</v>
      </c>
      <c r="BJ11" s="179">
        <f t="shared" si="27"/>
        <v>0.18771331058020477</v>
      </c>
      <c r="BK11" s="180">
        <v>4819820</v>
      </c>
      <c r="BL11" s="180">
        <v>4795820</v>
      </c>
      <c r="BM11" s="180">
        <f t="shared" si="28"/>
        <v>86068.21428571429</v>
      </c>
      <c r="BN11" s="180">
        <f t="shared" si="29"/>
        <v>87196.727272727279</v>
      </c>
      <c r="BO11" s="178">
        <f t="shared" si="30"/>
        <v>8100</v>
      </c>
      <c r="BP11" s="178">
        <f t="shared" si="31"/>
        <v>481</v>
      </c>
      <c r="BQ11" s="178">
        <f t="shared" si="31"/>
        <v>480</v>
      </c>
      <c r="BR11" s="179">
        <f t="shared" si="32"/>
        <v>5.9382716049382715E-2</v>
      </c>
      <c r="BS11" s="179">
        <f t="shared" si="33"/>
        <v>5.9259259259259262E-2</v>
      </c>
      <c r="BT11" s="178">
        <f>SUM(I11,R11,AA11,AJ11,AS11,BB11,BK11)</f>
        <v>54447420</v>
      </c>
      <c r="BU11" s="178">
        <f t="shared" si="34"/>
        <v>54288420</v>
      </c>
      <c r="BV11" s="180">
        <f t="shared" si="35"/>
        <v>113196.29937629937</v>
      </c>
      <c r="BW11" s="180">
        <f t="shared" si="36"/>
        <v>113100.875</v>
      </c>
      <c r="BY11" s="133" t="str">
        <f t="shared" si="37"/>
        <v>東淀川区</v>
      </c>
      <c r="BZ11" s="134">
        <f t="shared" si="38"/>
        <v>8.436465841606601E-2</v>
      </c>
      <c r="CA11" s="133" t="str">
        <f t="shared" si="39"/>
        <v>東淀川区</v>
      </c>
      <c r="CB11" s="134">
        <f t="shared" si="40"/>
        <v>8.436465841606601E-2</v>
      </c>
      <c r="CC11" s="135"/>
      <c r="CD11" s="134">
        <f t="shared" si="0"/>
        <v>7.1361761201965204E-2</v>
      </c>
      <c r="CE11" s="134">
        <f t="shared" si="1"/>
        <v>7.1230484967230168E-2</v>
      </c>
      <c r="CF11" s="133">
        <v>0</v>
      </c>
    </row>
    <row r="12" spans="1:84" s="30" customFormat="1" ht="12">
      <c r="B12" s="177">
        <v>6</v>
      </c>
      <c r="C12" s="162" t="s">
        <v>116</v>
      </c>
      <c r="D12" s="125">
        <v>86</v>
      </c>
      <c r="E12" s="178">
        <v>11</v>
      </c>
      <c r="F12" s="178">
        <v>11</v>
      </c>
      <c r="G12" s="179">
        <f t="shared" si="2"/>
        <v>0.12790697674418605</v>
      </c>
      <c r="H12" s="179">
        <f t="shared" si="3"/>
        <v>0.12790697674418605</v>
      </c>
      <c r="I12" s="180">
        <v>1733990</v>
      </c>
      <c r="J12" s="180">
        <v>1733990</v>
      </c>
      <c r="K12" s="180">
        <f t="shared" si="4"/>
        <v>157635.45454545456</v>
      </c>
      <c r="L12" s="180">
        <f t="shared" si="5"/>
        <v>157635.45454545456</v>
      </c>
      <c r="M12" s="125">
        <v>122</v>
      </c>
      <c r="N12" s="178">
        <v>13</v>
      </c>
      <c r="O12" s="178">
        <v>13</v>
      </c>
      <c r="P12" s="179">
        <f t="shared" si="6"/>
        <v>0.10655737704918032</v>
      </c>
      <c r="Q12" s="179">
        <f t="shared" si="7"/>
        <v>0.10655737704918032</v>
      </c>
      <c r="R12" s="180">
        <v>1469730</v>
      </c>
      <c r="S12" s="180">
        <v>1466730</v>
      </c>
      <c r="T12" s="180">
        <f t="shared" si="8"/>
        <v>113056.15384615384</v>
      </c>
      <c r="U12" s="180">
        <f t="shared" si="9"/>
        <v>112825.38461538461</v>
      </c>
      <c r="V12" s="125">
        <v>4603</v>
      </c>
      <c r="W12" s="178">
        <v>89</v>
      </c>
      <c r="X12" s="178">
        <v>89</v>
      </c>
      <c r="Y12" s="179">
        <f t="shared" si="10"/>
        <v>1.9335216163371714E-2</v>
      </c>
      <c r="Z12" s="179">
        <f t="shared" si="11"/>
        <v>1.9335216163371714E-2</v>
      </c>
      <c r="AA12" s="180">
        <v>13801600</v>
      </c>
      <c r="AB12" s="180">
        <v>13771600</v>
      </c>
      <c r="AC12" s="180">
        <f t="shared" si="12"/>
        <v>155074.1573033708</v>
      </c>
      <c r="AD12" s="180">
        <f t="shared" si="13"/>
        <v>154737.07865168538</v>
      </c>
      <c r="AE12" s="178">
        <v>3532</v>
      </c>
      <c r="AF12" s="178">
        <v>149</v>
      </c>
      <c r="AG12" s="178">
        <v>148</v>
      </c>
      <c r="AH12" s="179">
        <f t="shared" si="14"/>
        <v>4.2185730464326159E-2</v>
      </c>
      <c r="AI12" s="179">
        <f t="shared" si="15"/>
        <v>4.1902604756511891E-2</v>
      </c>
      <c r="AJ12" s="180">
        <v>19564260</v>
      </c>
      <c r="AK12" s="180">
        <v>19498260</v>
      </c>
      <c r="AL12" s="180">
        <f t="shared" si="16"/>
        <v>131303.75838926175</v>
      </c>
      <c r="AM12" s="180">
        <f t="shared" si="17"/>
        <v>131745</v>
      </c>
      <c r="AN12" s="178">
        <v>2288</v>
      </c>
      <c r="AO12" s="178">
        <v>214</v>
      </c>
      <c r="AP12" s="178">
        <v>213</v>
      </c>
      <c r="AQ12" s="179">
        <f t="shared" si="18"/>
        <v>9.3531468531468528E-2</v>
      </c>
      <c r="AR12" s="179">
        <f t="shared" si="19"/>
        <v>9.3094405594405599E-2</v>
      </c>
      <c r="AS12" s="180">
        <v>23506520</v>
      </c>
      <c r="AT12" s="180">
        <v>23461520</v>
      </c>
      <c r="AU12" s="180">
        <f t="shared" si="20"/>
        <v>109843.55140186916</v>
      </c>
      <c r="AV12" s="180">
        <f t="shared" si="21"/>
        <v>110147.98122065728</v>
      </c>
      <c r="AW12" s="178">
        <v>1037</v>
      </c>
      <c r="AX12" s="178">
        <v>153</v>
      </c>
      <c r="AY12" s="178">
        <v>153</v>
      </c>
      <c r="AZ12" s="179">
        <f t="shared" si="22"/>
        <v>0.14754098360655737</v>
      </c>
      <c r="BA12" s="179">
        <f t="shared" si="23"/>
        <v>0.14754098360655737</v>
      </c>
      <c r="BB12" s="180">
        <v>17568890</v>
      </c>
      <c r="BC12" s="180">
        <v>17553290</v>
      </c>
      <c r="BD12" s="180">
        <f t="shared" si="24"/>
        <v>114829.34640522876</v>
      </c>
      <c r="BE12" s="180">
        <f t="shared" si="25"/>
        <v>114727.38562091504</v>
      </c>
      <c r="BF12" s="178">
        <v>335</v>
      </c>
      <c r="BG12" s="178">
        <v>83</v>
      </c>
      <c r="BH12" s="178">
        <v>83</v>
      </c>
      <c r="BI12" s="179">
        <f t="shared" si="26"/>
        <v>0.24776119402985075</v>
      </c>
      <c r="BJ12" s="179">
        <f t="shared" si="27"/>
        <v>0.24776119402985075</v>
      </c>
      <c r="BK12" s="180">
        <v>10880270</v>
      </c>
      <c r="BL12" s="180">
        <v>10865270</v>
      </c>
      <c r="BM12" s="180">
        <f t="shared" si="28"/>
        <v>131087.59036144579</v>
      </c>
      <c r="BN12" s="180">
        <f t="shared" si="29"/>
        <v>130906.86746987952</v>
      </c>
      <c r="BO12" s="178">
        <f t="shared" si="30"/>
        <v>12003</v>
      </c>
      <c r="BP12" s="178">
        <f t="shared" si="31"/>
        <v>712</v>
      </c>
      <c r="BQ12" s="178">
        <f t="shared" si="31"/>
        <v>710</v>
      </c>
      <c r="BR12" s="179">
        <f t="shared" si="32"/>
        <v>5.9318503707406482E-2</v>
      </c>
      <c r="BS12" s="179">
        <f t="shared" si="33"/>
        <v>5.915187869699242E-2</v>
      </c>
      <c r="BT12" s="178">
        <f t="shared" si="34"/>
        <v>88525260</v>
      </c>
      <c r="BU12" s="178">
        <f t="shared" si="34"/>
        <v>88350660</v>
      </c>
      <c r="BV12" s="180">
        <f t="shared" si="35"/>
        <v>124333.23033707865</v>
      </c>
      <c r="BW12" s="180">
        <f t="shared" si="36"/>
        <v>124437.54929577465</v>
      </c>
      <c r="BY12" s="133" t="str">
        <f t="shared" si="37"/>
        <v>忠岡町</v>
      </c>
      <c r="BZ12" s="134">
        <f t="shared" si="38"/>
        <v>8.38475499092559E-2</v>
      </c>
      <c r="CA12" s="133" t="str">
        <f t="shared" si="39"/>
        <v>忠岡町</v>
      </c>
      <c r="CB12" s="134">
        <f t="shared" si="40"/>
        <v>8.38475499092559E-2</v>
      </c>
      <c r="CC12" s="135"/>
      <c r="CD12" s="134">
        <f t="shared" si="0"/>
        <v>7.1361761201965204E-2</v>
      </c>
      <c r="CE12" s="134">
        <f t="shared" si="1"/>
        <v>7.1230484967230168E-2</v>
      </c>
      <c r="CF12" s="133">
        <v>0</v>
      </c>
    </row>
    <row r="13" spans="1:84" s="30" customFormat="1" ht="12">
      <c r="B13" s="177">
        <v>7</v>
      </c>
      <c r="C13" s="162" t="s">
        <v>117</v>
      </c>
      <c r="D13" s="125">
        <v>75</v>
      </c>
      <c r="E13" s="178">
        <v>7</v>
      </c>
      <c r="F13" s="178">
        <v>7</v>
      </c>
      <c r="G13" s="179">
        <f t="shared" si="2"/>
        <v>9.3333333333333338E-2</v>
      </c>
      <c r="H13" s="179">
        <f t="shared" si="3"/>
        <v>9.3333333333333338E-2</v>
      </c>
      <c r="I13" s="180">
        <v>1110270</v>
      </c>
      <c r="J13" s="180">
        <v>1110270</v>
      </c>
      <c r="K13" s="180">
        <f t="shared" si="4"/>
        <v>158610</v>
      </c>
      <c r="L13" s="180">
        <f t="shared" si="5"/>
        <v>158610</v>
      </c>
      <c r="M13" s="125">
        <v>102</v>
      </c>
      <c r="N13" s="178">
        <v>15</v>
      </c>
      <c r="O13" s="178">
        <v>15</v>
      </c>
      <c r="P13" s="179">
        <f t="shared" si="6"/>
        <v>0.14705882352941177</v>
      </c>
      <c r="Q13" s="179">
        <f t="shared" si="7"/>
        <v>0.14705882352941177</v>
      </c>
      <c r="R13" s="180">
        <v>2222650</v>
      </c>
      <c r="S13" s="180">
        <v>2222650</v>
      </c>
      <c r="T13" s="180">
        <f t="shared" si="8"/>
        <v>148176.66666666666</v>
      </c>
      <c r="U13" s="180">
        <f t="shared" si="9"/>
        <v>148176.66666666666</v>
      </c>
      <c r="V13" s="125">
        <v>4118</v>
      </c>
      <c r="W13" s="178">
        <v>88</v>
      </c>
      <c r="X13" s="178">
        <v>88</v>
      </c>
      <c r="Y13" s="179">
        <f t="shared" si="10"/>
        <v>2.1369596891694997E-2</v>
      </c>
      <c r="Z13" s="179">
        <f t="shared" si="11"/>
        <v>2.1369596891694997E-2</v>
      </c>
      <c r="AA13" s="180">
        <v>10621340</v>
      </c>
      <c r="AB13" s="180">
        <v>10621340</v>
      </c>
      <c r="AC13" s="180">
        <f t="shared" si="12"/>
        <v>120697.04545454546</v>
      </c>
      <c r="AD13" s="180">
        <f t="shared" si="13"/>
        <v>120697.04545454546</v>
      </c>
      <c r="AE13" s="178">
        <v>3120</v>
      </c>
      <c r="AF13" s="178">
        <v>153</v>
      </c>
      <c r="AG13" s="178">
        <v>153</v>
      </c>
      <c r="AH13" s="179">
        <f t="shared" si="14"/>
        <v>4.9038461538461538E-2</v>
      </c>
      <c r="AI13" s="179">
        <f t="shared" si="15"/>
        <v>4.9038461538461538E-2</v>
      </c>
      <c r="AJ13" s="180">
        <v>22771670</v>
      </c>
      <c r="AK13" s="180">
        <v>22747670</v>
      </c>
      <c r="AL13" s="180">
        <f t="shared" si="16"/>
        <v>148834.44444444444</v>
      </c>
      <c r="AM13" s="180">
        <f t="shared" si="17"/>
        <v>148677.5816993464</v>
      </c>
      <c r="AN13" s="178">
        <v>1911</v>
      </c>
      <c r="AO13" s="178">
        <v>204</v>
      </c>
      <c r="AP13" s="178">
        <v>204</v>
      </c>
      <c r="AQ13" s="179">
        <f t="shared" si="18"/>
        <v>0.10675039246467818</v>
      </c>
      <c r="AR13" s="179">
        <f t="shared" si="19"/>
        <v>0.10675039246467818</v>
      </c>
      <c r="AS13" s="180">
        <v>24931350</v>
      </c>
      <c r="AT13" s="180">
        <v>24883350</v>
      </c>
      <c r="AU13" s="180">
        <f t="shared" si="20"/>
        <v>122212.5</v>
      </c>
      <c r="AV13" s="180">
        <f t="shared" si="21"/>
        <v>121977.20588235294</v>
      </c>
      <c r="AW13" s="178">
        <v>870</v>
      </c>
      <c r="AX13" s="178">
        <v>167</v>
      </c>
      <c r="AY13" s="178">
        <v>167</v>
      </c>
      <c r="AZ13" s="179">
        <f t="shared" si="22"/>
        <v>0.19195402298850575</v>
      </c>
      <c r="BA13" s="179">
        <f t="shared" si="23"/>
        <v>0.19195402298850575</v>
      </c>
      <c r="BB13" s="180">
        <v>20132310</v>
      </c>
      <c r="BC13" s="180">
        <v>20063310</v>
      </c>
      <c r="BD13" s="180">
        <f t="shared" si="24"/>
        <v>120552.75449101797</v>
      </c>
      <c r="BE13" s="180">
        <f t="shared" si="25"/>
        <v>120139.58083832335</v>
      </c>
      <c r="BF13" s="178">
        <v>327</v>
      </c>
      <c r="BG13" s="178">
        <v>87</v>
      </c>
      <c r="BH13" s="178">
        <v>87</v>
      </c>
      <c r="BI13" s="179">
        <f t="shared" si="26"/>
        <v>0.26605504587155965</v>
      </c>
      <c r="BJ13" s="179">
        <f t="shared" si="27"/>
        <v>0.26605504587155965</v>
      </c>
      <c r="BK13" s="180">
        <v>10409500</v>
      </c>
      <c r="BL13" s="180">
        <v>10397500</v>
      </c>
      <c r="BM13" s="180">
        <f t="shared" si="28"/>
        <v>119649.42528735632</v>
      </c>
      <c r="BN13" s="180">
        <f t="shared" si="29"/>
        <v>119511.49425287357</v>
      </c>
      <c r="BO13" s="178">
        <f t="shared" si="30"/>
        <v>10523</v>
      </c>
      <c r="BP13" s="178">
        <f t="shared" si="31"/>
        <v>721</v>
      </c>
      <c r="BQ13" s="178">
        <f t="shared" si="31"/>
        <v>721</v>
      </c>
      <c r="BR13" s="179">
        <f t="shared" si="32"/>
        <v>6.8516582723557914E-2</v>
      </c>
      <c r="BS13" s="179">
        <f t="shared" si="33"/>
        <v>6.8516582723557914E-2</v>
      </c>
      <c r="BT13" s="178">
        <f t="shared" si="34"/>
        <v>92199090</v>
      </c>
      <c r="BU13" s="178">
        <f t="shared" si="34"/>
        <v>92046090</v>
      </c>
      <c r="BV13" s="180">
        <f t="shared" si="35"/>
        <v>127876.68515950069</v>
      </c>
      <c r="BW13" s="180">
        <f t="shared" si="36"/>
        <v>127664.479889043</v>
      </c>
      <c r="BY13" s="133" t="str">
        <f t="shared" si="37"/>
        <v>吹田市</v>
      </c>
      <c r="BZ13" s="134">
        <f t="shared" si="38"/>
        <v>8.3044098545663608E-2</v>
      </c>
      <c r="CA13" s="133" t="str">
        <f t="shared" si="39"/>
        <v>吹田市</v>
      </c>
      <c r="CB13" s="134">
        <f t="shared" si="40"/>
        <v>8.2980218469859257E-2</v>
      </c>
      <c r="CC13" s="135"/>
      <c r="CD13" s="134">
        <f t="shared" si="0"/>
        <v>7.1361761201965204E-2</v>
      </c>
      <c r="CE13" s="134">
        <f t="shared" si="1"/>
        <v>7.1230484967230168E-2</v>
      </c>
      <c r="CF13" s="133">
        <v>0</v>
      </c>
    </row>
    <row r="14" spans="1:84" s="30" customFormat="1" ht="12">
      <c r="B14" s="177">
        <v>8</v>
      </c>
      <c r="C14" s="162" t="s">
        <v>60</v>
      </c>
      <c r="D14" s="125">
        <v>54</v>
      </c>
      <c r="E14" s="178">
        <v>2</v>
      </c>
      <c r="F14" s="178">
        <v>2</v>
      </c>
      <c r="G14" s="179">
        <f t="shared" si="2"/>
        <v>3.7037037037037035E-2</v>
      </c>
      <c r="H14" s="179">
        <f t="shared" si="3"/>
        <v>3.7037037037037035E-2</v>
      </c>
      <c r="I14" s="180">
        <v>405000</v>
      </c>
      <c r="J14" s="180">
        <v>405000</v>
      </c>
      <c r="K14" s="180">
        <f t="shared" si="4"/>
        <v>202500</v>
      </c>
      <c r="L14" s="180">
        <f t="shared" si="5"/>
        <v>202500</v>
      </c>
      <c r="M14" s="125">
        <v>77</v>
      </c>
      <c r="N14" s="178">
        <v>9</v>
      </c>
      <c r="O14" s="178">
        <v>9</v>
      </c>
      <c r="P14" s="179">
        <f t="shared" si="6"/>
        <v>0.11688311688311688</v>
      </c>
      <c r="Q14" s="179">
        <f t="shared" si="7"/>
        <v>0.11688311688311688</v>
      </c>
      <c r="R14" s="180">
        <v>2488860</v>
      </c>
      <c r="S14" s="180">
        <v>2488860</v>
      </c>
      <c r="T14" s="180">
        <f t="shared" si="8"/>
        <v>276540</v>
      </c>
      <c r="U14" s="180">
        <f t="shared" si="9"/>
        <v>276540</v>
      </c>
      <c r="V14" s="125">
        <v>2837</v>
      </c>
      <c r="W14" s="178">
        <v>65</v>
      </c>
      <c r="X14" s="178">
        <v>65</v>
      </c>
      <c r="Y14" s="179">
        <f t="shared" si="10"/>
        <v>2.2911526260133944E-2</v>
      </c>
      <c r="Z14" s="179">
        <f t="shared" si="11"/>
        <v>2.2911526260133944E-2</v>
      </c>
      <c r="AA14" s="180">
        <v>9927750</v>
      </c>
      <c r="AB14" s="180">
        <v>9927750</v>
      </c>
      <c r="AC14" s="180">
        <f t="shared" si="12"/>
        <v>152734.61538461538</v>
      </c>
      <c r="AD14" s="180">
        <f t="shared" si="13"/>
        <v>152734.61538461538</v>
      </c>
      <c r="AE14" s="178">
        <v>2492</v>
      </c>
      <c r="AF14" s="178">
        <v>110</v>
      </c>
      <c r="AG14" s="178">
        <v>110</v>
      </c>
      <c r="AH14" s="179">
        <f t="shared" si="14"/>
        <v>4.4141252006420544E-2</v>
      </c>
      <c r="AI14" s="179">
        <f t="shared" si="15"/>
        <v>4.4141252006420544E-2</v>
      </c>
      <c r="AJ14" s="180">
        <v>13023560</v>
      </c>
      <c r="AK14" s="180">
        <v>13011560</v>
      </c>
      <c r="AL14" s="180">
        <f t="shared" si="16"/>
        <v>118396</v>
      </c>
      <c r="AM14" s="180">
        <f t="shared" si="17"/>
        <v>118286.90909090909</v>
      </c>
      <c r="AN14" s="178">
        <v>1770</v>
      </c>
      <c r="AO14" s="178">
        <v>191</v>
      </c>
      <c r="AP14" s="178">
        <v>191</v>
      </c>
      <c r="AQ14" s="179">
        <f t="shared" si="18"/>
        <v>0.10790960451977401</v>
      </c>
      <c r="AR14" s="179">
        <f t="shared" si="19"/>
        <v>0.10790960451977401</v>
      </c>
      <c r="AS14" s="180">
        <v>26392800</v>
      </c>
      <c r="AT14" s="180">
        <v>26383800</v>
      </c>
      <c r="AU14" s="180">
        <f t="shared" si="20"/>
        <v>138182.19895287958</v>
      </c>
      <c r="AV14" s="180">
        <f t="shared" si="21"/>
        <v>138135.0785340314</v>
      </c>
      <c r="AW14" s="178">
        <v>919</v>
      </c>
      <c r="AX14" s="178">
        <v>158</v>
      </c>
      <c r="AY14" s="178">
        <v>158</v>
      </c>
      <c r="AZ14" s="179">
        <f t="shared" si="22"/>
        <v>0.17192600652883569</v>
      </c>
      <c r="BA14" s="179">
        <f t="shared" si="23"/>
        <v>0.17192600652883569</v>
      </c>
      <c r="BB14" s="180">
        <v>18528680</v>
      </c>
      <c r="BC14" s="180">
        <v>18499280</v>
      </c>
      <c r="BD14" s="180">
        <f t="shared" si="24"/>
        <v>117270.12658227848</v>
      </c>
      <c r="BE14" s="180">
        <f t="shared" si="25"/>
        <v>117084.0506329114</v>
      </c>
      <c r="BF14" s="178">
        <v>299</v>
      </c>
      <c r="BG14" s="178">
        <v>90</v>
      </c>
      <c r="BH14" s="178">
        <v>90</v>
      </c>
      <c r="BI14" s="179">
        <f t="shared" si="26"/>
        <v>0.30100334448160537</v>
      </c>
      <c r="BJ14" s="179">
        <f t="shared" si="27"/>
        <v>0.30100334448160537</v>
      </c>
      <c r="BK14" s="180">
        <v>9568250</v>
      </c>
      <c r="BL14" s="180">
        <v>9532250</v>
      </c>
      <c r="BM14" s="180">
        <f t="shared" si="28"/>
        <v>106313.88888888889</v>
      </c>
      <c r="BN14" s="180">
        <f t="shared" si="29"/>
        <v>105913.88888888889</v>
      </c>
      <c r="BO14" s="178">
        <f t="shared" si="30"/>
        <v>8448</v>
      </c>
      <c r="BP14" s="178">
        <f t="shared" si="31"/>
        <v>625</v>
      </c>
      <c r="BQ14" s="178">
        <f t="shared" si="31"/>
        <v>625</v>
      </c>
      <c r="BR14" s="179">
        <f t="shared" si="32"/>
        <v>7.3982007575757569E-2</v>
      </c>
      <c r="BS14" s="179">
        <f t="shared" si="33"/>
        <v>7.3982007575757569E-2</v>
      </c>
      <c r="BT14" s="178">
        <f t="shared" si="34"/>
        <v>80334900</v>
      </c>
      <c r="BU14" s="178">
        <f t="shared" si="34"/>
        <v>80248500</v>
      </c>
      <c r="BV14" s="180">
        <f t="shared" si="35"/>
        <v>128535.84</v>
      </c>
      <c r="BW14" s="180">
        <f t="shared" si="36"/>
        <v>128397.6</v>
      </c>
      <c r="BY14" s="133" t="str">
        <f t="shared" si="37"/>
        <v>東住吉区</v>
      </c>
      <c r="BZ14" s="134">
        <f t="shared" si="38"/>
        <v>8.2310642377756468E-2</v>
      </c>
      <c r="CA14" s="133" t="str">
        <f t="shared" si="39"/>
        <v>東住吉区</v>
      </c>
      <c r="CB14" s="134">
        <f t="shared" si="40"/>
        <v>8.2070949185043152E-2</v>
      </c>
      <c r="CC14" s="135"/>
      <c r="CD14" s="134">
        <f t="shared" si="0"/>
        <v>7.1361761201965204E-2</v>
      </c>
      <c r="CE14" s="134">
        <f t="shared" si="1"/>
        <v>7.1230484967230168E-2</v>
      </c>
      <c r="CF14" s="133">
        <v>0</v>
      </c>
    </row>
    <row r="15" spans="1:84" s="30" customFormat="1" ht="12">
      <c r="B15" s="177">
        <v>9</v>
      </c>
      <c r="C15" s="162" t="s">
        <v>118</v>
      </c>
      <c r="D15" s="125">
        <v>34</v>
      </c>
      <c r="E15" s="178">
        <v>2</v>
      </c>
      <c r="F15" s="178">
        <v>2</v>
      </c>
      <c r="G15" s="179">
        <f t="shared" si="2"/>
        <v>5.8823529411764705E-2</v>
      </c>
      <c r="H15" s="179">
        <f t="shared" si="3"/>
        <v>5.8823529411764705E-2</v>
      </c>
      <c r="I15" s="180">
        <v>412220</v>
      </c>
      <c r="J15" s="180">
        <v>412220</v>
      </c>
      <c r="K15" s="180">
        <f t="shared" si="4"/>
        <v>206110</v>
      </c>
      <c r="L15" s="180">
        <f t="shared" si="5"/>
        <v>206110</v>
      </c>
      <c r="M15" s="125">
        <v>56</v>
      </c>
      <c r="N15" s="178">
        <v>4</v>
      </c>
      <c r="O15" s="178">
        <v>4</v>
      </c>
      <c r="P15" s="179">
        <f t="shared" si="6"/>
        <v>7.1428571428571425E-2</v>
      </c>
      <c r="Q15" s="179">
        <f t="shared" si="7"/>
        <v>7.1428571428571425E-2</v>
      </c>
      <c r="R15" s="180">
        <v>1614690</v>
      </c>
      <c r="S15" s="180">
        <v>1614690</v>
      </c>
      <c r="T15" s="180">
        <f t="shared" si="8"/>
        <v>403672.5</v>
      </c>
      <c r="U15" s="180">
        <f t="shared" si="9"/>
        <v>403672.5</v>
      </c>
      <c r="V15" s="125">
        <v>2036</v>
      </c>
      <c r="W15" s="178">
        <v>40</v>
      </c>
      <c r="X15" s="178">
        <v>40</v>
      </c>
      <c r="Y15" s="179">
        <f t="shared" si="10"/>
        <v>1.9646365422396856E-2</v>
      </c>
      <c r="Z15" s="179">
        <f t="shared" si="11"/>
        <v>1.9646365422396856E-2</v>
      </c>
      <c r="AA15" s="180">
        <v>4510230</v>
      </c>
      <c r="AB15" s="180">
        <v>4501230</v>
      </c>
      <c r="AC15" s="180">
        <f t="shared" si="12"/>
        <v>112755.75</v>
      </c>
      <c r="AD15" s="180">
        <f t="shared" si="13"/>
        <v>112530.75</v>
      </c>
      <c r="AE15" s="178">
        <v>1584</v>
      </c>
      <c r="AF15" s="178">
        <v>82</v>
      </c>
      <c r="AG15" s="178">
        <v>82</v>
      </c>
      <c r="AH15" s="179">
        <f t="shared" si="14"/>
        <v>5.1767676767676768E-2</v>
      </c>
      <c r="AI15" s="179">
        <f t="shared" si="15"/>
        <v>5.1767676767676768E-2</v>
      </c>
      <c r="AJ15" s="180">
        <v>13909590</v>
      </c>
      <c r="AK15" s="180">
        <v>13903590</v>
      </c>
      <c r="AL15" s="180">
        <f t="shared" si="16"/>
        <v>169629.14634146341</v>
      </c>
      <c r="AM15" s="180">
        <f t="shared" si="17"/>
        <v>169555.9756097561</v>
      </c>
      <c r="AN15" s="178">
        <v>1062</v>
      </c>
      <c r="AO15" s="178">
        <v>120</v>
      </c>
      <c r="AP15" s="178">
        <v>120</v>
      </c>
      <c r="AQ15" s="179">
        <f t="shared" si="18"/>
        <v>0.11299435028248588</v>
      </c>
      <c r="AR15" s="179">
        <f t="shared" si="19"/>
        <v>0.11299435028248588</v>
      </c>
      <c r="AS15" s="180">
        <v>16814210</v>
      </c>
      <c r="AT15" s="180">
        <v>16780220</v>
      </c>
      <c r="AU15" s="180">
        <f t="shared" si="20"/>
        <v>140118.41666666666</v>
      </c>
      <c r="AV15" s="180">
        <f t="shared" si="21"/>
        <v>139835.16666666666</v>
      </c>
      <c r="AW15" s="178">
        <v>528</v>
      </c>
      <c r="AX15" s="178">
        <v>87</v>
      </c>
      <c r="AY15" s="178">
        <v>87</v>
      </c>
      <c r="AZ15" s="179">
        <f t="shared" si="22"/>
        <v>0.16477272727272727</v>
      </c>
      <c r="BA15" s="179">
        <f t="shared" si="23"/>
        <v>0.16477272727272727</v>
      </c>
      <c r="BB15" s="180">
        <v>10785920</v>
      </c>
      <c r="BC15" s="180">
        <v>10716920</v>
      </c>
      <c r="BD15" s="180">
        <f t="shared" si="24"/>
        <v>123976.091954023</v>
      </c>
      <c r="BE15" s="180">
        <f t="shared" si="25"/>
        <v>123182.98850574713</v>
      </c>
      <c r="BF15" s="178">
        <v>184</v>
      </c>
      <c r="BG15" s="178">
        <v>46</v>
      </c>
      <c r="BH15" s="178">
        <v>46</v>
      </c>
      <c r="BI15" s="179">
        <f t="shared" si="26"/>
        <v>0.25</v>
      </c>
      <c r="BJ15" s="179">
        <f t="shared" si="27"/>
        <v>0.25</v>
      </c>
      <c r="BK15" s="180">
        <v>5183820</v>
      </c>
      <c r="BL15" s="180">
        <v>5168820</v>
      </c>
      <c r="BM15" s="180">
        <f t="shared" si="28"/>
        <v>112691.73913043478</v>
      </c>
      <c r="BN15" s="180">
        <f t="shared" si="29"/>
        <v>112365.65217391304</v>
      </c>
      <c r="BO15" s="178">
        <f t="shared" ref="BO15:BQ78" si="41">SUM(D15,M15,V15,AE15,AN15,AW15,BF15)</f>
        <v>5484</v>
      </c>
      <c r="BP15" s="178">
        <f t="shared" si="31"/>
        <v>381</v>
      </c>
      <c r="BQ15" s="178">
        <f t="shared" si="31"/>
        <v>381</v>
      </c>
      <c r="BR15" s="179">
        <f t="shared" si="32"/>
        <v>6.9474835886214448E-2</v>
      </c>
      <c r="BS15" s="179">
        <f t="shared" si="33"/>
        <v>6.9474835886214448E-2</v>
      </c>
      <c r="BT15" s="178">
        <f t="shared" si="34"/>
        <v>53230680</v>
      </c>
      <c r="BU15" s="178">
        <f t="shared" si="34"/>
        <v>53097690</v>
      </c>
      <c r="BV15" s="180">
        <f t="shared" si="35"/>
        <v>139713.07086614173</v>
      </c>
      <c r="BW15" s="180">
        <f t="shared" si="36"/>
        <v>139364.0157480315</v>
      </c>
      <c r="BY15" s="133" t="str">
        <f t="shared" si="37"/>
        <v>羽曳野市</v>
      </c>
      <c r="BZ15" s="134">
        <f t="shared" si="38"/>
        <v>8.132631343116388E-2</v>
      </c>
      <c r="CA15" s="133" t="str">
        <f t="shared" si="39"/>
        <v>羽曳野市</v>
      </c>
      <c r="CB15" s="134">
        <f t="shared" si="40"/>
        <v>8.132631343116388E-2</v>
      </c>
      <c r="CC15" s="135"/>
      <c r="CD15" s="134">
        <f t="shared" si="0"/>
        <v>7.1361761201965204E-2</v>
      </c>
      <c r="CE15" s="134">
        <f t="shared" si="1"/>
        <v>7.1230484967230168E-2</v>
      </c>
      <c r="CF15" s="133">
        <v>0</v>
      </c>
    </row>
    <row r="16" spans="1:84" s="30" customFormat="1" ht="12">
      <c r="B16" s="177">
        <v>10</v>
      </c>
      <c r="C16" s="162" t="s">
        <v>61</v>
      </c>
      <c r="D16" s="125">
        <v>60</v>
      </c>
      <c r="E16" s="178">
        <v>5</v>
      </c>
      <c r="F16" s="178">
        <v>5</v>
      </c>
      <c r="G16" s="179">
        <f t="shared" si="2"/>
        <v>8.3333333333333329E-2</v>
      </c>
      <c r="H16" s="179">
        <f t="shared" si="3"/>
        <v>8.3333333333333329E-2</v>
      </c>
      <c r="I16" s="180">
        <v>890730</v>
      </c>
      <c r="J16" s="180">
        <v>890730</v>
      </c>
      <c r="K16" s="180">
        <f t="shared" si="4"/>
        <v>178146</v>
      </c>
      <c r="L16" s="180">
        <f t="shared" si="5"/>
        <v>178146</v>
      </c>
      <c r="M16" s="125">
        <v>107</v>
      </c>
      <c r="N16" s="178">
        <v>9</v>
      </c>
      <c r="O16" s="178">
        <v>9</v>
      </c>
      <c r="P16" s="179">
        <f t="shared" si="6"/>
        <v>8.4112149532710276E-2</v>
      </c>
      <c r="Q16" s="179">
        <f t="shared" si="7"/>
        <v>8.4112149532710276E-2</v>
      </c>
      <c r="R16" s="180">
        <v>1194390</v>
      </c>
      <c r="S16" s="180">
        <v>1194390</v>
      </c>
      <c r="T16" s="180">
        <f t="shared" si="8"/>
        <v>132710</v>
      </c>
      <c r="U16" s="180">
        <f t="shared" si="9"/>
        <v>132710</v>
      </c>
      <c r="V16" s="125">
        <v>4914</v>
      </c>
      <c r="W16" s="178">
        <v>116</v>
      </c>
      <c r="X16" s="178">
        <v>116</v>
      </c>
      <c r="Y16" s="179">
        <f t="shared" si="10"/>
        <v>2.3606023606023607E-2</v>
      </c>
      <c r="Z16" s="179">
        <f t="shared" si="11"/>
        <v>2.3606023606023607E-2</v>
      </c>
      <c r="AA16" s="180">
        <v>13926330</v>
      </c>
      <c r="AB16" s="180">
        <v>13917330</v>
      </c>
      <c r="AC16" s="180">
        <f t="shared" si="12"/>
        <v>120054.56896551725</v>
      </c>
      <c r="AD16" s="180">
        <f t="shared" si="13"/>
        <v>119976.9827586207</v>
      </c>
      <c r="AE16" s="178">
        <v>3748</v>
      </c>
      <c r="AF16" s="178">
        <v>223</v>
      </c>
      <c r="AG16" s="178">
        <v>223</v>
      </c>
      <c r="AH16" s="179">
        <f t="shared" si="14"/>
        <v>5.9498399146211314E-2</v>
      </c>
      <c r="AI16" s="179">
        <f t="shared" si="15"/>
        <v>5.9498399146211314E-2</v>
      </c>
      <c r="AJ16" s="180">
        <v>31096420</v>
      </c>
      <c r="AK16" s="180">
        <v>31060420</v>
      </c>
      <c r="AL16" s="180">
        <f t="shared" si="16"/>
        <v>139445.82959641254</v>
      </c>
      <c r="AM16" s="180">
        <f t="shared" si="17"/>
        <v>139284.39461883408</v>
      </c>
      <c r="AN16" s="178">
        <v>2313</v>
      </c>
      <c r="AO16" s="178">
        <v>293</v>
      </c>
      <c r="AP16" s="178">
        <v>293</v>
      </c>
      <c r="AQ16" s="179">
        <f t="shared" si="18"/>
        <v>0.12667531344574146</v>
      </c>
      <c r="AR16" s="179">
        <f t="shared" si="19"/>
        <v>0.12667531344574146</v>
      </c>
      <c r="AS16" s="180">
        <v>35574430</v>
      </c>
      <c r="AT16" s="180">
        <v>35499430</v>
      </c>
      <c r="AU16" s="180">
        <f t="shared" si="20"/>
        <v>121414.43686006826</v>
      </c>
      <c r="AV16" s="180">
        <f t="shared" si="21"/>
        <v>121158.46416382253</v>
      </c>
      <c r="AW16" s="178">
        <v>1143</v>
      </c>
      <c r="AX16" s="178">
        <v>244</v>
      </c>
      <c r="AY16" s="178">
        <v>243</v>
      </c>
      <c r="AZ16" s="179">
        <f t="shared" si="22"/>
        <v>0.21347331583552057</v>
      </c>
      <c r="BA16" s="179">
        <f t="shared" si="23"/>
        <v>0.2125984251968504</v>
      </c>
      <c r="BB16" s="180">
        <v>30039210</v>
      </c>
      <c r="BC16" s="180">
        <v>29955210</v>
      </c>
      <c r="BD16" s="180">
        <f t="shared" si="24"/>
        <v>123111.51639344262</v>
      </c>
      <c r="BE16" s="180">
        <f t="shared" si="25"/>
        <v>123272.46913580247</v>
      </c>
      <c r="BF16" s="178">
        <v>398</v>
      </c>
      <c r="BG16" s="178">
        <v>125</v>
      </c>
      <c r="BH16" s="178">
        <v>125</v>
      </c>
      <c r="BI16" s="179">
        <f t="shared" si="26"/>
        <v>0.314070351758794</v>
      </c>
      <c r="BJ16" s="179">
        <f t="shared" si="27"/>
        <v>0.314070351758794</v>
      </c>
      <c r="BK16" s="180">
        <v>18888890</v>
      </c>
      <c r="BL16" s="180">
        <v>18849890</v>
      </c>
      <c r="BM16" s="180">
        <f t="shared" si="28"/>
        <v>151111.12</v>
      </c>
      <c r="BN16" s="180">
        <f t="shared" si="29"/>
        <v>150799.12</v>
      </c>
      <c r="BO16" s="178">
        <f t="shared" si="41"/>
        <v>12683</v>
      </c>
      <c r="BP16" s="178">
        <f t="shared" si="31"/>
        <v>1015</v>
      </c>
      <c r="BQ16" s="178">
        <f t="shared" si="31"/>
        <v>1014</v>
      </c>
      <c r="BR16" s="179">
        <f t="shared" si="32"/>
        <v>8.002838445162816E-2</v>
      </c>
      <c r="BS16" s="179">
        <f t="shared" si="33"/>
        <v>7.9949538752661045E-2</v>
      </c>
      <c r="BT16" s="178">
        <f t="shared" si="34"/>
        <v>131610400</v>
      </c>
      <c r="BU16" s="178">
        <f t="shared" si="34"/>
        <v>131367400</v>
      </c>
      <c r="BV16" s="180">
        <f t="shared" si="35"/>
        <v>129665.41871921183</v>
      </c>
      <c r="BW16" s="180">
        <f t="shared" si="36"/>
        <v>129553.64891518738</v>
      </c>
      <c r="BY16" s="133" t="str">
        <f t="shared" si="37"/>
        <v>西淀川区</v>
      </c>
      <c r="BZ16" s="134">
        <f t="shared" si="38"/>
        <v>8.002838445162816E-2</v>
      </c>
      <c r="CA16" s="133" t="str">
        <f t="shared" si="39"/>
        <v>西淀川区</v>
      </c>
      <c r="CB16" s="134">
        <f t="shared" si="40"/>
        <v>7.9949538752661045E-2</v>
      </c>
      <c r="CC16" s="135"/>
      <c r="CD16" s="134">
        <f t="shared" si="0"/>
        <v>7.1361761201965204E-2</v>
      </c>
      <c r="CE16" s="134">
        <f t="shared" si="1"/>
        <v>7.1230484967230168E-2</v>
      </c>
      <c r="CF16" s="133">
        <v>0</v>
      </c>
    </row>
    <row r="17" spans="2:84" s="30" customFormat="1" ht="12">
      <c r="B17" s="177">
        <v>11</v>
      </c>
      <c r="C17" s="162" t="s">
        <v>62</v>
      </c>
      <c r="D17" s="125">
        <v>120</v>
      </c>
      <c r="E17" s="178">
        <v>15</v>
      </c>
      <c r="F17" s="178">
        <v>15</v>
      </c>
      <c r="G17" s="179">
        <f t="shared" si="2"/>
        <v>0.125</v>
      </c>
      <c r="H17" s="179">
        <f t="shared" si="3"/>
        <v>0.125</v>
      </c>
      <c r="I17" s="180">
        <v>2550630</v>
      </c>
      <c r="J17" s="180">
        <v>2544630</v>
      </c>
      <c r="K17" s="180">
        <f t="shared" si="4"/>
        <v>170042</v>
      </c>
      <c r="L17" s="180">
        <f t="shared" si="5"/>
        <v>169642</v>
      </c>
      <c r="M17" s="125">
        <v>163</v>
      </c>
      <c r="N17" s="178">
        <v>24</v>
      </c>
      <c r="O17" s="178">
        <v>24</v>
      </c>
      <c r="P17" s="179">
        <f t="shared" si="6"/>
        <v>0.14723926380368099</v>
      </c>
      <c r="Q17" s="179">
        <f t="shared" si="7"/>
        <v>0.14723926380368099</v>
      </c>
      <c r="R17" s="180">
        <v>5048890</v>
      </c>
      <c r="S17" s="180">
        <v>5045890</v>
      </c>
      <c r="T17" s="180">
        <f t="shared" si="8"/>
        <v>210370.41666666666</v>
      </c>
      <c r="U17" s="180">
        <f t="shared" si="9"/>
        <v>210245.41666666666</v>
      </c>
      <c r="V17" s="125">
        <v>8578</v>
      </c>
      <c r="W17" s="178">
        <v>218</v>
      </c>
      <c r="X17" s="178">
        <v>218</v>
      </c>
      <c r="Y17" s="179">
        <f t="shared" si="10"/>
        <v>2.541384938214036E-2</v>
      </c>
      <c r="Z17" s="179">
        <f t="shared" si="11"/>
        <v>2.541384938214036E-2</v>
      </c>
      <c r="AA17" s="180">
        <v>21702300</v>
      </c>
      <c r="AB17" s="180">
        <v>21693300</v>
      </c>
      <c r="AC17" s="180">
        <f t="shared" si="12"/>
        <v>99551.834862385324</v>
      </c>
      <c r="AD17" s="180">
        <f t="shared" si="13"/>
        <v>99510.550458715603</v>
      </c>
      <c r="AE17" s="178">
        <v>6450</v>
      </c>
      <c r="AF17" s="178">
        <v>416</v>
      </c>
      <c r="AG17" s="178">
        <v>416</v>
      </c>
      <c r="AH17" s="179">
        <f t="shared" si="14"/>
        <v>6.4496124031007754E-2</v>
      </c>
      <c r="AI17" s="179">
        <f t="shared" si="15"/>
        <v>6.4496124031007754E-2</v>
      </c>
      <c r="AJ17" s="180">
        <v>47814650</v>
      </c>
      <c r="AK17" s="180">
        <v>47789250</v>
      </c>
      <c r="AL17" s="180">
        <f t="shared" si="16"/>
        <v>114939.0625</v>
      </c>
      <c r="AM17" s="180">
        <f t="shared" si="17"/>
        <v>114878.00480769231</v>
      </c>
      <c r="AN17" s="178">
        <v>4180</v>
      </c>
      <c r="AO17" s="178">
        <v>556</v>
      </c>
      <c r="AP17" s="178">
        <v>556</v>
      </c>
      <c r="AQ17" s="179">
        <f t="shared" si="18"/>
        <v>0.13301435406698564</v>
      </c>
      <c r="AR17" s="179">
        <f t="shared" si="19"/>
        <v>0.13301435406698564</v>
      </c>
      <c r="AS17" s="180">
        <v>62400830</v>
      </c>
      <c r="AT17" s="180">
        <v>62325830</v>
      </c>
      <c r="AU17" s="180">
        <f t="shared" si="20"/>
        <v>112231.70863309353</v>
      </c>
      <c r="AV17" s="180">
        <f t="shared" si="21"/>
        <v>112096.81654676259</v>
      </c>
      <c r="AW17" s="178">
        <v>1911</v>
      </c>
      <c r="AX17" s="178">
        <v>444</v>
      </c>
      <c r="AY17" s="178">
        <v>444</v>
      </c>
      <c r="AZ17" s="179">
        <f t="shared" si="22"/>
        <v>0.23233908948194662</v>
      </c>
      <c r="BA17" s="179">
        <f t="shared" si="23"/>
        <v>0.23233908948194662</v>
      </c>
      <c r="BB17" s="180">
        <v>50810270</v>
      </c>
      <c r="BC17" s="180">
        <v>50774270</v>
      </c>
      <c r="BD17" s="180">
        <f t="shared" si="24"/>
        <v>114437.54504504504</v>
      </c>
      <c r="BE17" s="180">
        <f t="shared" si="25"/>
        <v>114356.46396396396</v>
      </c>
      <c r="BF17" s="178">
        <v>657</v>
      </c>
      <c r="BG17" s="178">
        <v>188</v>
      </c>
      <c r="BH17" s="178">
        <v>188</v>
      </c>
      <c r="BI17" s="179">
        <f t="shared" si="26"/>
        <v>0.28614916286149161</v>
      </c>
      <c r="BJ17" s="179">
        <f t="shared" si="27"/>
        <v>0.28614916286149161</v>
      </c>
      <c r="BK17" s="180">
        <v>19528330</v>
      </c>
      <c r="BL17" s="180">
        <v>19476490</v>
      </c>
      <c r="BM17" s="180">
        <f t="shared" si="28"/>
        <v>103874.09574468085</v>
      </c>
      <c r="BN17" s="180">
        <f t="shared" si="29"/>
        <v>103598.35106382979</v>
      </c>
      <c r="BO17" s="178">
        <f t="shared" si="41"/>
        <v>22059</v>
      </c>
      <c r="BP17" s="178">
        <f t="shared" si="31"/>
        <v>1861</v>
      </c>
      <c r="BQ17" s="178">
        <f t="shared" si="31"/>
        <v>1861</v>
      </c>
      <c r="BR17" s="179">
        <f t="shared" si="32"/>
        <v>8.436465841606601E-2</v>
      </c>
      <c r="BS17" s="179">
        <f t="shared" si="33"/>
        <v>8.436465841606601E-2</v>
      </c>
      <c r="BT17" s="178">
        <f t="shared" si="34"/>
        <v>209855900</v>
      </c>
      <c r="BU17" s="178">
        <f t="shared" si="34"/>
        <v>209649660</v>
      </c>
      <c r="BV17" s="180">
        <f t="shared" si="35"/>
        <v>112765.12627619559</v>
      </c>
      <c r="BW17" s="180">
        <f t="shared" si="36"/>
        <v>112654.30413756045</v>
      </c>
      <c r="BY17" s="133" t="str">
        <f t="shared" si="37"/>
        <v>堺市美原区</v>
      </c>
      <c r="BZ17" s="134">
        <f t="shared" si="38"/>
        <v>7.9610345985891839E-2</v>
      </c>
      <c r="CA17" s="133" t="str">
        <f t="shared" si="39"/>
        <v>堺市美原区</v>
      </c>
      <c r="CB17" s="134">
        <f t="shared" si="40"/>
        <v>7.94423916694659E-2</v>
      </c>
      <c r="CC17" s="135"/>
      <c r="CD17" s="134">
        <f t="shared" si="0"/>
        <v>7.1361761201965204E-2</v>
      </c>
      <c r="CE17" s="134">
        <f t="shared" si="1"/>
        <v>7.1230484967230168E-2</v>
      </c>
      <c r="CF17" s="133">
        <v>0</v>
      </c>
    </row>
    <row r="18" spans="2:84" s="30" customFormat="1" ht="12">
      <c r="B18" s="177">
        <v>12</v>
      </c>
      <c r="C18" s="162" t="s">
        <v>119</v>
      </c>
      <c r="D18" s="125">
        <v>57</v>
      </c>
      <c r="E18" s="178">
        <v>4</v>
      </c>
      <c r="F18" s="178">
        <v>4</v>
      </c>
      <c r="G18" s="179">
        <f t="shared" si="2"/>
        <v>7.0175438596491224E-2</v>
      </c>
      <c r="H18" s="179">
        <f t="shared" si="3"/>
        <v>7.0175438596491224E-2</v>
      </c>
      <c r="I18" s="180">
        <v>1611260</v>
      </c>
      <c r="J18" s="180">
        <v>1611260</v>
      </c>
      <c r="K18" s="180">
        <f t="shared" si="4"/>
        <v>402815</v>
      </c>
      <c r="L18" s="180">
        <f t="shared" si="5"/>
        <v>402815</v>
      </c>
      <c r="M18" s="125">
        <v>84</v>
      </c>
      <c r="N18" s="178">
        <v>7</v>
      </c>
      <c r="O18" s="178">
        <v>7</v>
      </c>
      <c r="P18" s="179">
        <f t="shared" si="6"/>
        <v>8.3333333333333329E-2</v>
      </c>
      <c r="Q18" s="179">
        <f t="shared" si="7"/>
        <v>8.3333333333333329E-2</v>
      </c>
      <c r="R18" s="180">
        <v>1687540</v>
      </c>
      <c r="S18" s="180">
        <v>1687540</v>
      </c>
      <c r="T18" s="180">
        <f t="shared" si="8"/>
        <v>241077.14285714287</v>
      </c>
      <c r="U18" s="180">
        <f t="shared" si="9"/>
        <v>241077.14285714287</v>
      </c>
      <c r="V18" s="125">
        <v>4076</v>
      </c>
      <c r="W18" s="178">
        <v>82</v>
      </c>
      <c r="X18" s="178">
        <v>82</v>
      </c>
      <c r="Y18" s="179">
        <f t="shared" si="10"/>
        <v>2.0117762512266928E-2</v>
      </c>
      <c r="Z18" s="179">
        <f t="shared" si="11"/>
        <v>2.0117762512266928E-2</v>
      </c>
      <c r="AA18" s="180">
        <v>16741100</v>
      </c>
      <c r="AB18" s="180">
        <v>16741100</v>
      </c>
      <c r="AC18" s="180">
        <f t="shared" si="12"/>
        <v>204159.75609756098</v>
      </c>
      <c r="AD18" s="180">
        <f t="shared" si="13"/>
        <v>204159.75609756098</v>
      </c>
      <c r="AE18" s="178">
        <v>3424</v>
      </c>
      <c r="AF18" s="178">
        <v>149</v>
      </c>
      <c r="AG18" s="178">
        <v>149</v>
      </c>
      <c r="AH18" s="179">
        <f t="shared" si="14"/>
        <v>4.3516355140186917E-2</v>
      </c>
      <c r="AI18" s="179">
        <f t="shared" si="15"/>
        <v>4.3516355140186917E-2</v>
      </c>
      <c r="AJ18" s="180">
        <v>21695960</v>
      </c>
      <c r="AK18" s="180">
        <v>21695960</v>
      </c>
      <c r="AL18" s="180">
        <f t="shared" si="16"/>
        <v>145610.46979865772</v>
      </c>
      <c r="AM18" s="180">
        <f t="shared" si="17"/>
        <v>145610.46979865772</v>
      </c>
      <c r="AN18" s="178">
        <v>2305</v>
      </c>
      <c r="AO18" s="178">
        <v>215</v>
      </c>
      <c r="AP18" s="178">
        <v>215</v>
      </c>
      <c r="AQ18" s="179">
        <f t="shared" si="18"/>
        <v>9.3275488069414311E-2</v>
      </c>
      <c r="AR18" s="179">
        <f t="shared" si="19"/>
        <v>9.3275488069414311E-2</v>
      </c>
      <c r="AS18" s="180">
        <v>28606470</v>
      </c>
      <c r="AT18" s="180">
        <v>28566860</v>
      </c>
      <c r="AU18" s="180">
        <f t="shared" si="20"/>
        <v>133053.34883720931</v>
      </c>
      <c r="AV18" s="180">
        <f t="shared" si="21"/>
        <v>132869.11627906977</v>
      </c>
      <c r="AW18" s="178">
        <v>1174</v>
      </c>
      <c r="AX18" s="178">
        <v>202</v>
      </c>
      <c r="AY18" s="178">
        <v>202</v>
      </c>
      <c r="AZ18" s="179">
        <f t="shared" si="22"/>
        <v>0.17206132879045996</v>
      </c>
      <c r="BA18" s="179">
        <f t="shared" si="23"/>
        <v>0.17206132879045996</v>
      </c>
      <c r="BB18" s="180">
        <v>25214900</v>
      </c>
      <c r="BC18" s="180">
        <v>25194720</v>
      </c>
      <c r="BD18" s="180">
        <f t="shared" si="24"/>
        <v>124826.23762376238</v>
      </c>
      <c r="BE18" s="180">
        <f t="shared" si="25"/>
        <v>124726.33663366336</v>
      </c>
      <c r="BF18" s="178">
        <v>453</v>
      </c>
      <c r="BG18" s="178">
        <v>104</v>
      </c>
      <c r="BH18" s="178">
        <v>104</v>
      </c>
      <c r="BI18" s="179">
        <f t="shared" si="26"/>
        <v>0.22958057395143489</v>
      </c>
      <c r="BJ18" s="179">
        <f t="shared" si="27"/>
        <v>0.22958057395143489</v>
      </c>
      <c r="BK18" s="180">
        <v>14057580</v>
      </c>
      <c r="BL18" s="180">
        <v>14051580</v>
      </c>
      <c r="BM18" s="180">
        <f t="shared" si="28"/>
        <v>135169.03846153847</v>
      </c>
      <c r="BN18" s="180">
        <f t="shared" si="29"/>
        <v>135111.34615384616</v>
      </c>
      <c r="BO18" s="178">
        <f t="shared" si="41"/>
        <v>11573</v>
      </c>
      <c r="BP18" s="178">
        <f t="shared" si="31"/>
        <v>763</v>
      </c>
      <c r="BQ18" s="178">
        <f t="shared" si="31"/>
        <v>763</v>
      </c>
      <c r="BR18" s="179">
        <f t="shared" si="32"/>
        <v>6.592931824073274E-2</v>
      </c>
      <c r="BS18" s="179">
        <f t="shared" si="33"/>
        <v>6.592931824073274E-2</v>
      </c>
      <c r="BT18" s="178">
        <f t="shared" si="34"/>
        <v>109614810</v>
      </c>
      <c r="BU18" s="178">
        <f t="shared" si="34"/>
        <v>109549020</v>
      </c>
      <c r="BV18" s="180">
        <f t="shared" si="35"/>
        <v>143662.92267365661</v>
      </c>
      <c r="BW18" s="180">
        <f t="shared" si="36"/>
        <v>143576.69724770641</v>
      </c>
      <c r="BY18" s="133" t="str">
        <f t="shared" si="37"/>
        <v>池田市</v>
      </c>
      <c r="BZ18" s="134">
        <f t="shared" si="38"/>
        <v>7.8563196311947747E-2</v>
      </c>
      <c r="CA18" s="133" t="str">
        <f t="shared" si="39"/>
        <v>池田市</v>
      </c>
      <c r="CB18" s="134">
        <f t="shared" si="40"/>
        <v>7.8499167627096939E-2</v>
      </c>
      <c r="CC18" s="135"/>
      <c r="CD18" s="134">
        <f t="shared" si="0"/>
        <v>7.1361761201965204E-2</v>
      </c>
      <c r="CE18" s="134">
        <f t="shared" si="1"/>
        <v>7.1230484967230168E-2</v>
      </c>
      <c r="CF18" s="133">
        <v>0</v>
      </c>
    </row>
    <row r="19" spans="2:84" s="30" customFormat="1" ht="12">
      <c r="B19" s="177">
        <v>13</v>
      </c>
      <c r="C19" s="162" t="s">
        <v>120</v>
      </c>
      <c r="D19" s="125">
        <v>142</v>
      </c>
      <c r="E19" s="178">
        <v>16</v>
      </c>
      <c r="F19" s="178">
        <v>16</v>
      </c>
      <c r="G19" s="179">
        <f t="shared" si="2"/>
        <v>0.11267605633802817</v>
      </c>
      <c r="H19" s="179">
        <f t="shared" si="3"/>
        <v>0.11267605633802817</v>
      </c>
      <c r="I19" s="180">
        <v>3414130</v>
      </c>
      <c r="J19" s="180">
        <v>3414130</v>
      </c>
      <c r="K19" s="180">
        <f t="shared" si="4"/>
        <v>213383.125</v>
      </c>
      <c r="L19" s="180">
        <f t="shared" si="5"/>
        <v>213383.125</v>
      </c>
      <c r="M19" s="125">
        <v>192</v>
      </c>
      <c r="N19" s="178">
        <v>13</v>
      </c>
      <c r="O19" s="178">
        <v>13</v>
      </c>
      <c r="P19" s="179">
        <f t="shared" si="6"/>
        <v>6.7708333333333329E-2</v>
      </c>
      <c r="Q19" s="179">
        <f t="shared" si="7"/>
        <v>6.7708333333333329E-2</v>
      </c>
      <c r="R19" s="180">
        <v>1691020</v>
      </c>
      <c r="S19" s="180">
        <v>1691020</v>
      </c>
      <c r="T19" s="180">
        <f t="shared" si="8"/>
        <v>130078.46153846153</v>
      </c>
      <c r="U19" s="180">
        <f t="shared" si="9"/>
        <v>130078.46153846153</v>
      </c>
      <c r="V19" s="125">
        <v>7513</v>
      </c>
      <c r="W19" s="178">
        <v>181</v>
      </c>
      <c r="X19" s="178">
        <v>181</v>
      </c>
      <c r="Y19" s="179">
        <f t="shared" si="10"/>
        <v>2.40915746040197E-2</v>
      </c>
      <c r="Z19" s="179">
        <f t="shared" si="11"/>
        <v>2.40915746040197E-2</v>
      </c>
      <c r="AA19" s="180">
        <v>27021420</v>
      </c>
      <c r="AB19" s="180">
        <v>27000420</v>
      </c>
      <c r="AC19" s="180">
        <f t="shared" si="12"/>
        <v>149289.61325966852</v>
      </c>
      <c r="AD19" s="180">
        <f t="shared" si="13"/>
        <v>149173.591160221</v>
      </c>
      <c r="AE19" s="178">
        <v>5876</v>
      </c>
      <c r="AF19" s="178">
        <v>312</v>
      </c>
      <c r="AG19" s="178">
        <v>312</v>
      </c>
      <c r="AH19" s="179">
        <f t="shared" si="14"/>
        <v>5.3097345132743362E-2</v>
      </c>
      <c r="AI19" s="179">
        <f t="shared" si="15"/>
        <v>5.3097345132743362E-2</v>
      </c>
      <c r="AJ19" s="180">
        <v>51174010</v>
      </c>
      <c r="AK19" s="180">
        <v>51092730</v>
      </c>
      <c r="AL19" s="180">
        <f t="shared" si="16"/>
        <v>164019.26282051281</v>
      </c>
      <c r="AM19" s="180">
        <f t="shared" si="17"/>
        <v>163758.75</v>
      </c>
      <c r="AN19" s="178">
        <v>3900</v>
      </c>
      <c r="AO19" s="178">
        <v>460</v>
      </c>
      <c r="AP19" s="178">
        <v>460</v>
      </c>
      <c r="AQ19" s="179">
        <f t="shared" si="18"/>
        <v>0.11794871794871795</v>
      </c>
      <c r="AR19" s="179">
        <f t="shared" si="19"/>
        <v>0.11794871794871795</v>
      </c>
      <c r="AS19" s="180">
        <v>72452460</v>
      </c>
      <c r="AT19" s="180">
        <v>72392460</v>
      </c>
      <c r="AU19" s="180">
        <f t="shared" si="20"/>
        <v>157505.34782608695</v>
      </c>
      <c r="AV19" s="180">
        <f t="shared" si="21"/>
        <v>157374.91304347827</v>
      </c>
      <c r="AW19" s="178">
        <v>1869</v>
      </c>
      <c r="AX19" s="178">
        <v>343</v>
      </c>
      <c r="AY19" s="178">
        <v>341</v>
      </c>
      <c r="AZ19" s="179">
        <f t="shared" si="22"/>
        <v>0.18352059925093633</v>
      </c>
      <c r="BA19" s="179">
        <f t="shared" si="23"/>
        <v>0.18245050829320492</v>
      </c>
      <c r="BB19" s="180">
        <v>50853770</v>
      </c>
      <c r="BC19" s="180">
        <v>50764650</v>
      </c>
      <c r="BD19" s="180">
        <f t="shared" si="24"/>
        <v>148261.72011661809</v>
      </c>
      <c r="BE19" s="180">
        <f t="shared" si="25"/>
        <v>148869.9413489736</v>
      </c>
      <c r="BF19" s="178">
        <v>797</v>
      </c>
      <c r="BG19" s="178">
        <v>225</v>
      </c>
      <c r="BH19" s="178">
        <v>225</v>
      </c>
      <c r="BI19" s="179">
        <f t="shared" si="26"/>
        <v>0.2823086574654956</v>
      </c>
      <c r="BJ19" s="179">
        <f t="shared" si="27"/>
        <v>0.2823086574654956</v>
      </c>
      <c r="BK19" s="180">
        <v>32847290</v>
      </c>
      <c r="BL19" s="180">
        <v>32809860</v>
      </c>
      <c r="BM19" s="180">
        <f t="shared" si="28"/>
        <v>145987.95555555556</v>
      </c>
      <c r="BN19" s="180">
        <f t="shared" si="29"/>
        <v>145821.6</v>
      </c>
      <c r="BO19" s="178">
        <f t="shared" si="41"/>
        <v>20289</v>
      </c>
      <c r="BP19" s="178">
        <f t="shared" si="31"/>
        <v>1550</v>
      </c>
      <c r="BQ19" s="178">
        <f t="shared" si="31"/>
        <v>1548</v>
      </c>
      <c r="BR19" s="179">
        <f t="shared" si="32"/>
        <v>7.6396076691803441E-2</v>
      </c>
      <c r="BS19" s="179">
        <f t="shared" si="33"/>
        <v>7.6297501108975305E-2</v>
      </c>
      <c r="BT19" s="178">
        <f t="shared" si="34"/>
        <v>239454100</v>
      </c>
      <c r="BU19" s="178">
        <f t="shared" si="34"/>
        <v>239165270</v>
      </c>
      <c r="BV19" s="180">
        <f t="shared" si="35"/>
        <v>154486.51612903227</v>
      </c>
      <c r="BW19" s="180">
        <f t="shared" si="36"/>
        <v>154499.5284237726</v>
      </c>
      <c r="BY19" s="133" t="str">
        <f t="shared" si="37"/>
        <v>旭区</v>
      </c>
      <c r="BZ19" s="134">
        <f t="shared" si="38"/>
        <v>7.724219676017384E-2</v>
      </c>
      <c r="CA19" s="133" t="str">
        <f t="shared" si="39"/>
        <v>旭区</v>
      </c>
      <c r="CB19" s="134">
        <f t="shared" si="40"/>
        <v>7.717634663505861E-2</v>
      </c>
      <c r="CC19" s="135"/>
      <c r="CD19" s="134">
        <f t="shared" si="0"/>
        <v>7.1361761201965204E-2</v>
      </c>
      <c r="CE19" s="134">
        <f t="shared" si="1"/>
        <v>7.1230484967230168E-2</v>
      </c>
      <c r="CF19" s="133">
        <v>0</v>
      </c>
    </row>
    <row r="20" spans="2:84" s="30" customFormat="1" ht="12">
      <c r="B20" s="177">
        <v>14</v>
      </c>
      <c r="C20" s="162" t="s">
        <v>121</v>
      </c>
      <c r="D20" s="125">
        <v>62</v>
      </c>
      <c r="E20" s="178">
        <v>7</v>
      </c>
      <c r="F20" s="178">
        <v>7</v>
      </c>
      <c r="G20" s="179">
        <f t="shared" si="2"/>
        <v>0.11290322580645161</v>
      </c>
      <c r="H20" s="179">
        <f t="shared" si="3"/>
        <v>0.11290322580645161</v>
      </c>
      <c r="I20" s="180">
        <v>878510</v>
      </c>
      <c r="J20" s="180">
        <v>878510</v>
      </c>
      <c r="K20" s="180">
        <f t="shared" si="4"/>
        <v>125501.42857142857</v>
      </c>
      <c r="L20" s="180">
        <f t="shared" si="5"/>
        <v>125501.42857142857</v>
      </c>
      <c r="M20" s="125">
        <v>116</v>
      </c>
      <c r="N20" s="178">
        <v>11</v>
      </c>
      <c r="O20" s="178">
        <v>11</v>
      </c>
      <c r="P20" s="179">
        <f t="shared" si="6"/>
        <v>9.4827586206896547E-2</v>
      </c>
      <c r="Q20" s="179">
        <f t="shared" si="7"/>
        <v>9.4827586206896547E-2</v>
      </c>
      <c r="R20" s="180">
        <v>2602980</v>
      </c>
      <c r="S20" s="180">
        <v>2602980</v>
      </c>
      <c r="T20" s="180">
        <f t="shared" si="8"/>
        <v>236634.54545454544</v>
      </c>
      <c r="U20" s="180">
        <f t="shared" si="9"/>
        <v>236634.54545454544</v>
      </c>
      <c r="V20" s="125">
        <v>5317</v>
      </c>
      <c r="W20" s="178">
        <v>122</v>
      </c>
      <c r="X20" s="178">
        <v>122</v>
      </c>
      <c r="Y20" s="179">
        <f t="shared" si="10"/>
        <v>2.2945269889035169E-2</v>
      </c>
      <c r="Z20" s="179">
        <f t="shared" si="11"/>
        <v>2.2945269889035169E-2</v>
      </c>
      <c r="AA20" s="180">
        <v>22105450</v>
      </c>
      <c r="AB20" s="180">
        <v>22105450</v>
      </c>
      <c r="AC20" s="180">
        <f t="shared" si="12"/>
        <v>181192.21311475409</v>
      </c>
      <c r="AD20" s="180">
        <f t="shared" si="13"/>
        <v>181192.21311475409</v>
      </c>
      <c r="AE20" s="178">
        <v>4391</v>
      </c>
      <c r="AF20" s="178">
        <v>244</v>
      </c>
      <c r="AG20" s="178">
        <v>244</v>
      </c>
      <c r="AH20" s="179">
        <f t="shared" si="14"/>
        <v>5.5568207697563196E-2</v>
      </c>
      <c r="AI20" s="179">
        <f t="shared" si="15"/>
        <v>5.5568207697563196E-2</v>
      </c>
      <c r="AJ20" s="180">
        <v>33561580</v>
      </c>
      <c r="AK20" s="180">
        <v>33546890</v>
      </c>
      <c r="AL20" s="180">
        <f t="shared" si="16"/>
        <v>137547.45901639343</v>
      </c>
      <c r="AM20" s="180">
        <f t="shared" si="17"/>
        <v>137487.25409836066</v>
      </c>
      <c r="AN20" s="178">
        <v>3185</v>
      </c>
      <c r="AO20" s="178">
        <v>359</v>
      </c>
      <c r="AP20" s="178">
        <v>359</v>
      </c>
      <c r="AQ20" s="179">
        <f t="shared" si="18"/>
        <v>0.11271585557299843</v>
      </c>
      <c r="AR20" s="179">
        <f t="shared" si="19"/>
        <v>0.11271585557299843</v>
      </c>
      <c r="AS20" s="180">
        <v>55624410</v>
      </c>
      <c r="AT20" s="180">
        <v>55609410</v>
      </c>
      <c r="AU20" s="180">
        <f t="shared" si="20"/>
        <v>154942.64623955431</v>
      </c>
      <c r="AV20" s="180">
        <f t="shared" si="21"/>
        <v>154900.8635097493</v>
      </c>
      <c r="AW20" s="178">
        <v>1556</v>
      </c>
      <c r="AX20" s="178">
        <v>289</v>
      </c>
      <c r="AY20" s="178">
        <v>288</v>
      </c>
      <c r="AZ20" s="179">
        <f t="shared" si="22"/>
        <v>0.18573264781491003</v>
      </c>
      <c r="BA20" s="179">
        <f t="shared" si="23"/>
        <v>0.18508997429305912</v>
      </c>
      <c r="BB20" s="180">
        <v>40159280</v>
      </c>
      <c r="BC20" s="180">
        <v>40144280</v>
      </c>
      <c r="BD20" s="180">
        <f t="shared" si="24"/>
        <v>138959.44636678201</v>
      </c>
      <c r="BE20" s="180">
        <f t="shared" si="25"/>
        <v>139389.86111111112</v>
      </c>
      <c r="BF20" s="178">
        <v>559</v>
      </c>
      <c r="BG20" s="178">
        <v>141</v>
      </c>
      <c r="BH20" s="178">
        <v>141</v>
      </c>
      <c r="BI20" s="179">
        <f t="shared" si="26"/>
        <v>0.25223613595706618</v>
      </c>
      <c r="BJ20" s="179">
        <f t="shared" si="27"/>
        <v>0.25223613595706618</v>
      </c>
      <c r="BK20" s="180">
        <v>19216410</v>
      </c>
      <c r="BL20" s="180">
        <v>19202950</v>
      </c>
      <c r="BM20" s="180">
        <f t="shared" si="28"/>
        <v>136286.59574468085</v>
      </c>
      <c r="BN20" s="180">
        <f t="shared" si="29"/>
        <v>136191.13475177306</v>
      </c>
      <c r="BO20" s="178">
        <f t="shared" si="41"/>
        <v>15186</v>
      </c>
      <c r="BP20" s="178">
        <f t="shared" si="31"/>
        <v>1173</v>
      </c>
      <c r="BQ20" s="178">
        <f t="shared" si="31"/>
        <v>1172</v>
      </c>
      <c r="BR20" s="179">
        <f t="shared" si="32"/>
        <v>7.724219676017384E-2</v>
      </c>
      <c r="BS20" s="179">
        <f t="shared" si="33"/>
        <v>7.717634663505861E-2</v>
      </c>
      <c r="BT20" s="178">
        <f t="shared" si="34"/>
        <v>174148620</v>
      </c>
      <c r="BU20" s="178">
        <f t="shared" si="34"/>
        <v>174090470</v>
      </c>
      <c r="BV20" s="180">
        <f t="shared" si="35"/>
        <v>148464.29667519181</v>
      </c>
      <c r="BW20" s="180">
        <f t="shared" si="36"/>
        <v>148541.35665529009</v>
      </c>
      <c r="BY20" s="133" t="str">
        <f t="shared" si="37"/>
        <v>平野区</v>
      </c>
      <c r="BZ20" s="134">
        <f t="shared" si="38"/>
        <v>7.6576277928794012E-2</v>
      </c>
      <c r="CA20" s="133" t="str">
        <f t="shared" si="39"/>
        <v>平野区</v>
      </c>
      <c r="CB20" s="134">
        <f t="shared" si="40"/>
        <v>7.6543128024928728E-2</v>
      </c>
      <c r="CC20" s="135"/>
      <c r="CD20" s="134">
        <f t="shared" si="0"/>
        <v>7.1361761201965204E-2</v>
      </c>
      <c r="CE20" s="134">
        <f t="shared" si="1"/>
        <v>7.1230484967230168E-2</v>
      </c>
      <c r="CF20" s="133">
        <v>0</v>
      </c>
    </row>
    <row r="21" spans="2:84" s="30" customFormat="1" ht="12">
      <c r="B21" s="177">
        <v>15</v>
      </c>
      <c r="C21" s="162" t="s">
        <v>122</v>
      </c>
      <c r="D21" s="125">
        <v>136</v>
      </c>
      <c r="E21" s="178">
        <v>6</v>
      </c>
      <c r="F21" s="178">
        <v>6</v>
      </c>
      <c r="G21" s="179">
        <f t="shared" si="2"/>
        <v>4.4117647058823532E-2</v>
      </c>
      <c r="H21" s="179">
        <f t="shared" si="3"/>
        <v>4.4117647058823532E-2</v>
      </c>
      <c r="I21" s="180">
        <v>1357510</v>
      </c>
      <c r="J21" s="180">
        <v>1357510</v>
      </c>
      <c r="K21" s="180">
        <f t="shared" si="4"/>
        <v>226251.66666666666</v>
      </c>
      <c r="L21" s="180">
        <f t="shared" si="5"/>
        <v>226251.66666666666</v>
      </c>
      <c r="M21" s="125">
        <v>225</v>
      </c>
      <c r="N21" s="178">
        <v>29</v>
      </c>
      <c r="O21" s="178">
        <v>29</v>
      </c>
      <c r="P21" s="179">
        <f t="shared" si="6"/>
        <v>0.12888888888888889</v>
      </c>
      <c r="Q21" s="179">
        <f t="shared" si="7"/>
        <v>0.12888888888888889</v>
      </c>
      <c r="R21" s="180">
        <v>2934130</v>
      </c>
      <c r="S21" s="180">
        <v>2934130</v>
      </c>
      <c r="T21" s="180">
        <f t="shared" si="8"/>
        <v>101176.89655172414</v>
      </c>
      <c r="U21" s="180">
        <f t="shared" si="9"/>
        <v>101176.89655172414</v>
      </c>
      <c r="V21" s="125">
        <v>8998</v>
      </c>
      <c r="W21" s="178">
        <v>185</v>
      </c>
      <c r="X21" s="178">
        <v>185</v>
      </c>
      <c r="Y21" s="179">
        <f t="shared" si="10"/>
        <v>2.0560124472104913E-2</v>
      </c>
      <c r="Z21" s="179">
        <f t="shared" si="11"/>
        <v>2.0560124472104913E-2</v>
      </c>
      <c r="AA21" s="180">
        <v>21642300</v>
      </c>
      <c r="AB21" s="180">
        <v>21557830</v>
      </c>
      <c r="AC21" s="180">
        <f t="shared" si="12"/>
        <v>116985.4054054054</v>
      </c>
      <c r="AD21" s="180">
        <f t="shared" si="13"/>
        <v>116528.81081081081</v>
      </c>
      <c r="AE21" s="178">
        <v>7068</v>
      </c>
      <c r="AF21" s="178">
        <v>332</v>
      </c>
      <c r="AG21" s="178">
        <v>329</v>
      </c>
      <c r="AH21" s="179">
        <f t="shared" si="14"/>
        <v>4.6972269383135257E-2</v>
      </c>
      <c r="AI21" s="179">
        <f t="shared" si="15"/>
        <v>4.6547821165817772E-2</v>
      </c>
      <c r="AJ21" s="180">
        <v>41440090</v>
      </c>
      <c r="AK21" s="180">
        <v>41396460</v>
      </c>
      <c r="AL21" s="180">
        <f t="shared" si="16"/>
        <v>124819.54819277108</v>
      </c>
      <c r="AM21" s="180">
        <f t="shared" si="17"/>
        <v>125825.10638297872</v>
      </c>
      <c r="AN21" s="178">
        <v>4595</v>
      </c>
      <c r="AO21" s="178">
        <v>473</v>
      </c>
      <c r="AP21" s="178">
        <v>473</v>
      </c>
      <c r="AQ21" s="179">
        <f t="shared" si="18"/>
        <v>0.1029379760609358</v>
      </c>
      <c r="AR21" s="179">
        <f t="shared" si="19"/>
        <v>0.1029379760609358</v>
      </c>
      <c r="AS21" s="180">
        <v>56437710</v>
      </c>
      <c r="AT21" s="180">
        <v>56331240</v>
      </c>
      <c r="AU21" s="180">
        <f t="shared" si="20"/>
        <v>119318.62579281184</v>
      </c>
      <c r="AV21" s="180">
        <f t="shared" si="21"/>
        <v>119093.53065539112</v>
      </c>
      <c r="AW21" s="178">
        <v>2122</v>
      </c>
      <c r="AX21" s="178">
        <v>358</v>
      </c>
      <c r="AY21" s="178">
        <v>357</v>
      </c>
      <c r="AZ21" s="179">
        <f t="shared" si="22"/>
        <v>0.16870876531573986</v>
      </c>
      <c r="BA21" s="179">
        <f t="shared" si="23"/>
        <v>0.16823751178133836</v>
      </c>
      <c r="BB21" s="180">
        <v>42492800</v>
      </c>
      <c r="BC21" s="180">
        <v>42381070</v>
      </c>
      <c r="BD21" s="180">
        <f t="shared" si="24"/>
        <v>118694.97206703911</v>
      </c>
      <c r="BE21" s="180">
        <f t="shared" si="25"/>
        <v>118714.48179271708</v>
      </c>
      <c r="BF21" s="178">
        <v>737</v>
      </c>
      <c r="BG21" s="178">
        <v>188</v>
      </c>
      <c r="BH21" s="178">
        <v>187</v>
      </c>
      <c r="BI21" s="179">
        <f t="shared" si="26"/>
        <v>0.25508819538670285</v>
      </c>
      <c r="BJ21" s="179">
        <f t="shared" si="27"/>
        <v>0.2537313432835821</v>
      </c>
      <c r="BK21" s="180">
        <v>23498200</v>
      </c>
      <c r="BL21" s="180">
        <v>23459200</v>
      </c>
      <c r="BM21" s="180">
        <f t="shared" si="28"/>
        <v>124990.42553191489</v>
      </c>
      <c r="BN21" s="180">
        <f t="shared" si="29"/>
        <v>125450.26737967915</v>
      </c>
      <c r="BO21" s="178">
        <f t="shared" si="41"/>
        <v>23881</v>
      </c>
      <c r="BP21" s="178">
        <f t="shared" si="31"/>
        <v>1571</v>
      </c>
      <c r="BQ21" s="178">
        <f t="shared" si="31"/>
        <v>1566</v>
      </c>
      <c r="BR21" s="179">
        <f t="shared" si="32"/>
        <v>6.5784514886311291E-2</v>
      </c>
      <c r="BS21" s="179">
        <f t="shared" si="33"/>
        <v>6.5575143419454793E-2</v>
      </c>
      <c r="BT21" s="178">
        <f t="shared" si="34"/>
        <v>189802740</v>
      </c>
      <c r="BU21" s="178">
        <f t="shared" si="34"/>
        <v>189417440</v>
      </c>
      <c r="BV21" s="180">
        <f t="shared" si="35"/>
        <v>120816.5117759389</v>
      </c>
      <c r="BW21" s="180">
        <f t="shared" si="36"/>
        <v>120956.21966794381</v>
      </c>
      <c r="BY21" s="133" t="str">
        <f t="shared" si="37"/>
        <v>生野区</v>
      </c>
      <c r="BZ21" s="134">
        <f t="shared" si="38"/>
        <v>7.6396076691803441E-2</v>
      </c>
      <c r="CA21" s="133" t="str">
        <f t="shared" si="39"/>
        <v>生野区</v>
      </c>
      <c r="CB21" s="134">
        <f t="shared" si="40"/>
        <v>7.6297501108975305E-2</v>
      </c>
      <c r="CC21" s="135"/>
      <c r="CD21" s="134">
        <f t="shared" si="0"/>
        <v>7.1361761201965204E-2</v>
      </c>
      <c r="CE21" s="134">
        <f t="shared" si="1"/>
        <v>7.1230484967230168E-2</v>
      </c>
      <c r="CF21" s="133">
        <v>0</v>
      </c>
    </row>
    <row r="22" spans="2:84" s="30" customFormat="1" ht="12">
      <c r="B22" s="177">
        <v>16</v>
      </c>
      <c r="C22" s="162" t="s">
        <v>63</v>
      </c>
      <c r="D22" s="125">
        <v>73</v>
      </c>
      <c r="E22" s="178">
        <v>6</v>
      </c>
      <c r="F22" s="178">
        <v>6</v>
      </c>
      <c r="G22" s="179">
        <f t="shared" si="2"/>
        <v>8.2191780821917804E-2</v>
      </c>
      <c r="H22" s="179">
        <f t="shared" si="3"/>
        <v>8.2191780821917804E-2</v>
      </c>
      <c r="I22" s="180">
        <v>1490810</v>
      </c>
      <c r="J22" s="180">
        <v>1490810</v>
      </c>
      <c r="K22" s="180">
        <f t="shared" si="4"/>
        <v>248468.33333333334</v>
      </c>
      <c r="L22" s="180">
        <f t="shared" si="5"/>
        <v>248468.33333333334</v>
      </c>
      <c r="M22" s="125">
        <v>121</v>
      </c>
      <c r="N22" s="178">
        <v>18</v>
      </c>
      <c r="O22" s="178">
        <v>18</v>
      </c>
      <c r="P22" s="179">
        <f t="shared" si="6"/>
        <v>0.1487603305785124</v>
      </c>
      <c r="Q22" s="179">
        <f t="shared" si="7"/>
        <v>0.1487603305785124</v>
      </c>
      <c r="R22" s="180">
        <v>3170750</v>
      </c>
      <c r="S22" s="180">
        <v>3170750</v>
      </c>
      <c r="T22" s="180">
        <f t="shared" si="8"/>
        <v>176152.77777777778</v>
      </c>
      <c r="U22" s="180">
        <f t="shared" si="9"/>
        <v>176152.77777777778</v>
      </c>
      <c r="V22" s="125">
        <v>5467</v>
      </c>
      <c r="W22" s="178">
        <v>94</v>
      </c>
      <c r="X22" s="178">
        <v>94</v>
      </c>
      <c r="Y22" s="179">
        <f t="shared" si="10"/>
        <v>1.71940735321017E-2</v>
      </c>
      <c r="Z22" s="179">
        <f t="shared" si="11"/>
        <v>1.71940735321017E-2</v>
      </c>
      <c r="AA22" s="180">
        <v>16175670</v>
      </c>
      <c r="AB22" s="180">
        <v>16175670</v>
      </c>
      <c r="AC22" s="180">
        <f t="shared" si="12"/>
        <v>172081.59574468085</v>
      </c>
      <c r="AD22" s="180">
        <f t="shared" si="13"/>
        <v>172081.59574468085</v>
      </c>
      <c r="AE22" s="178">
        <v>4637</v>
      </c>
      <c r="AF22" s="178">
        <v>225</v>
      </c>
      <c r="AG22" s="178">
        <v>225</v>
      </c>
      <c r="AH22" s="179">
        <f t="shared" si="14"/>
        <v>4.8522751779167567E-2</v>
      </c>
      <c r="AI22" s="179">
        <f t="shared" si="15"/>
        <v>4.8522751779167567E-2</v>
      </c>
      <c r="AJ22" s="180">
        <v>31055820</v>
      </c>
      <c r="AK22" s="180">
        <v>31052820</v>
      </c>
      <c r="AL22" s="180">
        <f t="shared" si="16"/>
        <v>138025.86666666667</v>
      </c>
      <c r="AM22" s="180">
        <f t="shared" si="17"/>
        <v>138012.53333333333</v>
      </c>
      <c r="AN22" s="178">
        <v>3499</v>
      </c>
      <c r="AO22" s="178">
        <v>379</v>
      </c>
      <c r="AP22" s="178">
        <v>378</v>
      </c>
      <c r="AQ22" s="179">
        <f t="shared" si="18"/>
        <v>0.10831666190340097</v>
      </c>
      <c r="AR22" s="179">
        <f t="shared" si="19"/>
        <v>0.10803086596170335</v>
      </c>
      <c r="AS22" s="180">
        <v>53192120</v>
      </c>
      <c r="AT22" s="180">
        <v>53158500</v>
      </c>
      <c r="AU22" s="180">
        <f t="shared" si="20"/>
        <v>140348.60158311346</v>
      </c>
      <c r="AV22" s="180">
        <f t="shared" si="21"/>
        <v>140630.95238095237</v>
      </c>
      <c r="AW22" s="178">
        <v>1790</v>
      </c>
      <c r="AX22" s="178">
        <v>338</v>
      </c>
      <c r="AY22" s="178">
        <v>338</v>
      </c>
      <c r="AZ22" s="179">
        <f t="shared" si="22"/>
        <v>0.1888268156424581</v>
      </c>
      <c r="BA22" s="179">
        <f t="shared" si="23"/>
        <v>0.1888268156424581</v>
      </c>
      <c r="BB22" s="180">
        <v>43773870</v>
      </c>
      <c r="BC22" s="180">
        <v>43773870</v>
      </c>
      <c r="BD22" s="180">
        <f t="shared" si="24"/>
        <v>129508.49112426036</v>
      </c>
      <c r="BE22" s="180">
        <f t="shared" si="25"/>
        <v>129508.49112426036</v>
      </c>
      <c r="BF22" s="178">
        <v>659</v>
      </c>
      <c r="BG22" s="178">
        <v>179</v>
      </c>
      <c r="BH22" s="178">
        <v>179</v>
      </c>
      <c r="BI22" s="179">
        <f t="shared" si="26"/>
        <v>0.27162367223065248</v>
      </c>
      <c r="BJ22" s="179">
        <f t="shared" si="27"/>
        <v>0.27162367223065248</v>
      </c>
      <c r="BK22" s="180">
        <v>23705150</v>
      </c>
      <c r="BL22" s="180">
        <v>23684150</v>
      </c>
      <c r="BM22" s="180">
        <f t="shared" si="28"/>
        <v>132431.00558659219</v>
      </c>
      <c r="BN22" s="180">
        <f t="shared" si="29"/>
        <v>132313.687150838</v>
      </c>
      <c r="BO22" s="178">
        <f t="shared" si="41"/>
        <v>16246</v>
      </c>
      <c r="BP22" s="178">
        <f t="shared" si="31"/>
        <v>1239</v>
      </c>
      <c r="BQ22" s="178">
        <f t="shared" si="31"/>
        <v>1238</v>
      </c>
      <c r="BR22" s="179">
        <f t="shared" si="32"/>
        <v>7.6264926751200293E-2</v>
      </c>
      <c r="BS22" s="179">
        <f t="shared" si="33"/>
        <v>7.6203373138003197E-2</v>
      </c>
      <c r="BT22" s="178">
        <f t="shared" si="34"/>
        <v>172564190</v>
      </c>
      <c r="BU22" s="178">
        <f t="shared" si="34"/>
        <v>172506570</v>
      </c>
      <c r="BV22" s="180">
        <f t="shared" si="35"/>
        <v>139276.98950766749</v>
      </c>
      <c r="BW22" s="180">
        <f t="shared" si="36"/>
        <v>139342.94830371568</v>
      </c>
      <c r="BY22" s="133" t="str">
        <f t="shared" si="37"/>
        <v>阿倍野区</v>
      </c>
      <c r="BZ22" s="134">
        <f t="shared" si="38"/>
        <v>7.6264926751200293E-2</v>
      </c>
      <c r="CA22" s="133" t="str">
        <f t="shared" si="39"/>
        <v>住吉区</v>
      </c>
      <c r="CB22" s="134">
        <f t="shared" si="40"/>
        <v>7.6242134953352136E-2</v>
      </c>
      <c r="CC22" s="135"/>
      <c r="CD22" s="134">
        <f t="shared" si="0"/>
        <v>7.1361761201965204E-2</v>
      </c>
      <c r="CE22" s="134">
        <f t="shared" si="1"/>
        <v>7.1230484967230168E-2</v>
      </c>
      <c r="CF22" s="133">
        <v>0</v>
      </c>
    </row>
    <row r="23" spans="2:84" s="30" customFormat="1" ht="12">
      <c r="B23" s="177">
        <v>17</v>
      </c>
      <c r="C23" s="162" t="s">
        <v>123</v>
      </c>
      <c r="D23" s="125">
        <v>117</v>
      </c>
      <c r="E23" s="178">
        <v>14</v>
      </c>
      <c r="F23" s="178">
        <v>14</v>
      </c>
      <c r="G23" s="179">
        <f t="shared" si="2"/>
        <v>0.11965811965811966</v>
      </c>
      <c r="H23" s="179">
        <f t="shared" si="3"/>
        <v>0.11965811965811966</v>
      </c>
      <c r="I23" s="180">
        <v>2221900</v>
      </c>
      <c r="J23" s="180">
        <v>2221900</v>
      </c>
      <c r="K23" s="180">
        <f t="shared" si="4"/>
        <v>158707.14285714287</v>
      </c>
      <c r="L23" s="180">
        <f t="shared" si="5"/>
        <v>158707.14285714287</v>
      </c>
      <c r="M23" s="125">
        <v>200</v>
      </c>
      <c r="N23" s="178">
        <v>17</v>
      </c>
      <c r="O23" s="178">
        <v>17</v>
      </c>
      <c r="P23" s="179">
        <f t="shared" si="6"/>
        <v>8.5000000000000006E-2</v>
      </c>
      <c r="Q23" s="179">
        <f t="shared" si="7"/>
        <v>8.5000000000000006E-2</v>
      </c>
      <c r="R23" s="180">
        <v>2959240</v>
      </c>
      <c r="S23" s="180">
        <v>2959240</v>
      </c>
      <c r="T23" s="180">
        <f t="shared" si="8"/>
        <v>174072.9411764706</v>
      </c>
      <c r="U23" s="180">
        <f t="shared" si="9"/>
        <v>174072.9411764706</v>
      </c>
      <c r="V23" s="125">
        <v>8104</v>
      </c>
      <c r="W23" s="178">
        <v>161</v>
      </c>
      <c r="X23" s="178">
        <v>161</v>
      </c>
      <c r="Y23" s="179">
        <f t="shared" si="10"/>
        <v>1.9866732477788748E-2</v>
      </c>
      <c r="Z23" s="179">
        <f t="shared" si="11"/>
        <v>1.9866732477788748E-2</v>
      </c>
      <c r="AA23" s="180">
        <v>26560670</v>
      </c>
      <c r="AB23" s="180">
        <v>26560670</v>
      </c>
      <c r="AC23" s="180">
        <f t="shared" si="12"/>
        <v>164973.1055900621</v>
      </c>
      <c r="AD23" s="180">
        <f t="shared" si="13"/>
        <v>164973.1055900621</v>
      </c>
      <c r="AE23" s="178">
        <v>6688</v>
      </c>
      <c r="AF23" s="178">
        <v>324</v>
      </c>
      <c r="AG23" s="178">
        <v>324</v>
      </c>
      <c r="AH23" s="179">
        <f t="shared" si="14"/>
        <v>4.8444976076555027E-2</v>
      </c>
      <c r="AI23" s="179">
        <f t="shared" si="15"/>
        <v>4.8444976076555027E-2</v>
      </c>
      <c r="AJ23" s="180">
        <v>49067920</v>
      </c>
      <c r="AK23" s="180">
        <v>49064920</v>
      </c>
      <c r="AL23" s="180">
        <f t="shared" si="16"/>
        <v>151444.19753086418</v>
      </c>
      <c r="AM23" s="180">
        <f t="shared" si="17"/>
        <v>151434.93827160494</v>
      </c>
      <c r="AN23" s="178">
        <v>4782</v>
      </c>
      <c r="AO23" s="178">
        <v>553</v>
      </c>
      <c r="AP23" s="178">
        <v>553</v>
      </c>
      <c r="AQ23" s="179">
        <f t="shared" si="18"/>
        <v>0.11564199079882895</v>
      </c>
      <c r="AR23" s="179">
        <f t="shared" si="19"/>
        <v>0.11564199079882895</v>
      </c>
      <c r="AS23" s="180">
        <v>81186680</v>
      </c>
      <c r="AT23" s="180">
        <v>81153680</v>
      </c>
      <c r="AU23" s="180">
        <f t="shared" si="20"/>
        <v>146811.356238698</v>
      </c>
      <c r="AV23" s="180">
        <f t="shared" si="21"/>
        <v>146751.68173598553</v>
      </c>
      <c r="AW23" s="178">
        <v>2352</v>
      </c>
      <c r="AX23" s="178">
        <v>465</v>
      </c>
      <c r="AY23" s="178">
        <v>465</v>
      </c>
      <c r="AZ23" s="179">
        <f t="shared" si="22"/>
        <v>0.19770408163265307</v>
      </c>
      <c r="BA23" s="179">
        <f t="shared" si="23"/>
        <v>0.19770408163265307</v>
      </c>
      <c r="BB23" s="180">
        <v>65724520</v>
      </c>
      <c r="BC23" s="180">
        <v>65706240</v>
      </c>
      <c r="BD23" s="180">
        <f t="shared" si="24"/>
        <v>141343.05376344087</v>
      </c>
      <c r="BE23" s="180">
        <f t="shared" si="25"/>
        <v>141303.74193548388</v>
      </c>
      <c r="BF23" s="178">
        <v>802</v>
      </c>
      <c r="BG23" s="178">
        <v>223</v>
      </c>
      <c r="BH23" s="178">
        <v>223</v>
      </c>
      <c r="BI23" s="179">
        <f t="shared" si="26"/>
        <v>0.27805486284289277</v>
      </c>
      <c r="BJ23" s="179">
        <f t="shared" si="27"/>
        <v>0.27805486284289277</v>
      </c>
      <c r="BK23" s="180">
        <v>30249010</v>
      </c>
      <c r="BL23" s="180">
        <v>30231610</v>
      </c>
      <c r="BM23" s="180">
        <f t="shared" si="28"/>
        <v>135645.78475336323</v>
      </c>
      <c r="BN23" s="180">
        <f t="shared" si="29"/>
        <v>135567.75784753362</v>
      </c>
      <c r="BO23" s="178">
        <f t="shared" si="41"/>
        <v>23045</v>
      </c>
      <c r="BP23" s="178">
        <f t="shared" si="41"/>
        <v>1757</v>
      </c>
      <c r="BQ23" s="178">
        <f t="shared" si="41"/>
        <v>1757</v>
      </c>
      <c r="BR23" s="179">
        <f t="shared" si="32"/>
        <v>7.6242134953352136E-2</v>
      </c>
      <c r="BS23" s="179">
        <f t="shared" si="33"/>
        <v>7.6242134953352136E-2</v>
      </c>
      <c r="BT23" s="178">
        <f t="shared" si="34"/>
        <v>257969940</v>
      </c>
      <c r="BU23" s="178">
        <f t="shared" si="34"/>
        <v>257898260</v>
      </c>
      <c r="BV23" s="180">
        <f t="shared" si="35"/>
        <v>146824.09789413773</v>
      </c>
      <c r="BW23" s="180">
        <f t="shared" si="36"/>
        <v>146783.30108138872</v>
      </c>
      <c r="BY23" s="133" t="str">
        <f t="shared" si="37"/>
        <v>住吉区</v>
      </c>
      <c r="BZ23" s="134">
        <f t="shared" si="38"/>
        <v>7.6242134953352136E-2</v>
      </c>
      <c r="CA23" s="133" t="str">
        <f t="shared" si="39"/>
        <v>阿倍野区</v>
      </c>
      <c r="CB23" s="134">
        <f t="shared" si="40"/>
        <v>7.6203373138003197E-2</v>
      </c>
      <c r="CC23" s="135"/>
      <c r="CD23" s="134">
        <f t="shared" si="0"/>
        <v>7.1361761201965204E-2</v>
      </c>
      <c r="CE23" s="134">
        <f t="shared" si="1"/>
        <v>7.1230484967230168E-2</v>
      </c>
      <c r="CF23" s="133">
        <v>0</v>
      </c>
    </row>
    <row r="24" spans="2:84" s="30" customFormat="1" ht="12">
      <c r="B24" s="177">
        <v>18</v>
      </c>
      <c r="C24" s="162" t="s">
        <v>64</v>
      </c>
      <c r="D24" s="125">
        <v>90</v>
      </c>
      <c r="E24" s="178">
        <v>15</v>
      </c>
      <c r="F24" s="178">
        <v>15</v>
      </c>
      <c r="G24" s="179">
        <f t="shared" si="2"/>
        <v>0.16666666666666666</v>
      </c>
      <c r="H24" s="179">
        <f t="shared" si="3"/>
        <v>0.16666666666666666</v>
      </c>
      <c r="I24" s="180">
        <v>2483990</v>
      </c>
      <c r="J24" s="180">
        <v>2471990</v>
      </c>
      <c r="K24" s="180">
        <f t="shared" si="4"/>
        <v>165599.33333333334</v>
      </c>
      <c r="L24" s="180">
        <f t="shared" si="5"/>
        <v>164799.33333333334</v>
      </c>
      <c r="M24" s="125">
        <v>148</v>
      </c>
      <c r="N24" s="178">
        <v>22</v>
      </c>
      <c r="O24" s="178">
        <v>22</v>
      </c>
      <c r="P24" s="179">
        <f t="shared" si="6"/>
        <v>0.14864864864864866</v>
      </c>
      <c r="Q24" s="179">
        <f t="shared" si="7"/>
        <v>0.14864864864864866</v>
      </c>
      <c r="R24" s="180">
        <v>4320610</v>
      </c>
      <c r="S24" s="180">
        <v>4320610</v>
      </c>
      <c r="T24" s="180">
        <f t="shared" si="8"/>
        <v>196391.36363636365</v>
      </c>
      <c r="U24" s="180">
        <f t="shared" si="9"/>
        <v>196391.36363636365</v>
      </c>
      <c r="V24" s="125">
        <v>7328</v>
      </c>
      <c r="W24" s="178">
        <v>139</v>
      </c>
      <c r="X24" s="178">
        <v>139</v>
      </c>
      <c r="Y24" s="179">
        <f t="shared" si="10"/>
        <v>1.8968340611353711E-2</v>
      </c>
      <c r="Z24" s="179">
        <f t="shared" si="11"/>
        <v>1.8968340611353711E-2</v>
      </c>
      <c r="AA24" s="180">
        <v>19059420</v>
      </c>
      <c r="AB24" s="180">
        <v>18984530</v>
      </c>
      <c r="AC24" s="180">
        <f t="shared" si="12"/>
        <v>137118.12949640286</v>
      </c>
      <c r="AD24" s="180">
        <f t="shared" si="13"/>
        <v>136579.35251798562</v>
      </c>
      <c r="AE24" s="178">
        <v>6100</v>
      </c>
      <c r="AF24" s="178">
        <v>362</v>
      </c>
      <c r="AG24" s="178">
        <v>362</v>
      </c>
      <c r="AH24" s="179">
        <f t="shared" si="14"/>
        <v>5.9344262295081968E-2</v>
      </c>
      <c r="AI24" s="179">
        <f t="shared" si="15"/>
        <v>5.9344262295081968E-2</v>
      </c>
      <c r="AJ24" s="180">
        <v>54972010</v>
      </c>
      <c r="AK24" s="180">
        <v>54762050</v>
      </c>
      <c r="AL24" s="180">
        <f t="shared" si="16"/>
        <v>151856.38121546962</v>
      </c>
      <c r="AM24" s="180">
        <f t="shared" si="17"/>
        <v>151276.38121546962</v>
      </c>
      <c r="AN24" s="178">
        <v>4326</v>
      </c>
      <c r="AO24" s="178">
        <v>532</v>
      </c>
      <c r="AP24" s="178">
        <v>529</v>
      </c>
      <c r="AQ24" s="179">
        <f t="shared" si="18"/>
        <v>0.12297734627831715</v>
      </c>
      <c r="AR24" s="179">
        <f t="shared" si="19"/>
        <v>0.1222838650023116</v>
      </c>
      <c r="AS24" s="180">
        <v>75274600</v>
      </c>
      <c r="AT24" s="180">
        <v>75057400</v>
      </c>
      <c r="AU24" s="180">
        <f t="shared" si="20"/>
        <v>141493.6090225564</v>
      </c>
      <c r="AV24" s="180">
        <f t="shared" si="21"/>
        <v>141885.44423440454</v>
      </c>
      <c r="AW24" s="178">
        <v>2104</v>
      </c>
      <c r="AX24" s="178">
        <v>427</v>
      </c>
      <c r="AY24" s="178">
        <v>425</v>
      </c>
      <c r="AZ24" s="179">
        <f t="shared" si="22"/>
        <v>0.2029467680608365</v>
      </c>
      <c r="BA24" s="179">
        <f t="shared" si="23"/>
        <v>0.20199619771863117</v>
      </c>
      <c r="BB24" s="180">
        <v>61761050</v>
      </c>
      <c r="BC24" s="180">
        <v>61516800</v>
      </c>
      <c r="BD24" s="180">
        <f t="shared" si="24"/>
        <v>144639.46135831383</v>
      </c>
      <c r="BE24" s="180">
        <f t="shared" si="25"/>
        <v>144745.41176470587</v>
      </c>
      <c r="BF24" s="178">
        <v>764</v>
      </c>
      <c r="BG24" s="178">
        <v>220</v>
      </c>
      <c r="BH24" s="178">
        <v>220</v>
      </c>
      <c r="BI24" s="179">
        <f t="shared" si="26"/>
        <v>0.2879581151832461</v>
      </c>
      <c r="BJ24" s="179">
        <f t="shared" si="27"/>
        <v>0.2879581151832461</v>
      </c>
      <c r="BK24" s="180">
        <v>33449890</v>
      </c>
      <c r="BL24" s="180">
        <v>33403600</v>
      </c>
      <c r="BM24" s="180">
        <f t="shared" si="28"/>
        <v>152044.95454545456</v>
      </c>
      <c r="BN24" s="180">
        <f t="shared" si="29"/>
        <v>151834.54545454544</v>
      </c>
      <c r="BO24" s="178">
        <f t="shared" si="41"/>
        <v>20860</v>
      </c>
      <c r="BP24" s="178">
        <f t="shared" si="41"/>
        <v>1717</v>
      </c>
      <c r="BQ24" s="178">
        <f t="shared" si="41"/>
        <v>1712</v>
      </c>
      <c r="BR24" s="179">
        <f t="shared" si="32"/>
        <v>8.2310642377756468E-2</v>
      </c>
      <c r="BS24" s="179">
        <f t="shared" si="33"/>
        <v>8.2070949185043152E-2</v>
      </c>
      <c r="BT24" s="178">
        <f t="shared" ref="BT24:BU80" si="42">SUM(I24,R24,AA24,AJ24,AS24,BB24,BK24)</f>
        <v>251321570</v>
      </c>
      <c r="BU24" s="178">
        <f t="shared" si="42"/>
        <v>250516980</v>
      </c>
      <c r="BV24" s="180">
        <f t="shared" si="35"/>
        <v>146372.49271986022</v>
      </c>
      <c r="BW24" s="180">
        <f t="shared" si="36"/>
        <v>146330.011682243</v>
      </c>
      <c r="BY24" s="133" t="str">
        <f t="shared" si="37"/>
        <v>大阪市</v>
      </c>
      <c r="BZ24" s="134">
        <f t="shared" si="38"/>
        <v>7.6028718996537833E-2</v>
      </c>
      <c r="CA24" s="133" t="str">
        <f t="shared" si="39"/>
        <v>大阪市</v>
      </c>
      <c r="CB24" s="134">
        <f t="shared" si="40"/>
        <v>7.5963448549860951E-2</v>
      </c>
      <c r="CC24" s="135"/>
      <c r="CD24" s="134">
        <f t="shared" si="0"/>
        <v>7.1361761201965204E-2</v>
      </c>
      <c r="CE24" s="134">
        <f t="shared" si="1"/>
        <v>7.1230484967230168E-2</v>
      </c>
      <c r="CF24" s="133">
        <v>0</v>
      </c>
    </row>
    <row r="25" spans="2:84" s="30" customFormat="1" ht="12">
      <c r="B25" s="177">
        <v>19</v>
      </c>
      <c r="C25" s="162" t="s">
        <v>124</v>
      </c>
      <c r="D25" s="125">
        <v>119</v>
      </c>
      <c r="E25" s="178">
        <v>10</v>
      </c>
      <c r="F25" s="178">
        <v>10</v>
      </c>
      <c r="G25" s="179">
        <f t="shared" si="2"/>
        <v>8.4033613445378158E-2</v>
      </c>
      <c r="H25" s="179">
        <f t="shared" si="3"/>
        <v>8.4033613445378158E-2</v>
      </c>
      <c r="I25" s="180">
        <v>2200580</v>
      </c>
      <c r="J25" s="180">
        <v>2200580</v>
      </c>
      <c r="K25" s="180">
        <f t="shared" si="4"/>
        <v>220058</v>
      </c>
      <c r="L25" s="180">
        <f t="shared" si="5"/>
        <v>220058</v>
      </c>
      <c r="M25" s="125">
        <v>149</v>
      </c>
      <c r="N25" s="178">
        <v>14</v>
      </c>
      <c r="O25" s="178">
        <v>14</v>
      </c>
      <c r="P25" s="179">
        <f t="shared" si="6"/>
        <v>9.3959731543624164E-2</v>
      </c>
      <c r="Q25" s="179">
        <f t="shared" si="7"/>
        <v>9.3959731543624164E-2</v>
      </c>
      <c r="R25" s="180">
        <v>2854810</v>
      </c>
      <c r="S25" s="180">
        <v>2842810</v>
      </c>
      <c r="T25" s="180">
        <f t="shared" si="8"/>
        <v>203915</v>
      </c>
      <c r="U25" s="180">
        <f t="shared" si="9"/>
        <v>203057.85714285713</v>
      </c>
      <c r="V25" s="125">
        <v>5435</v>
      </c>
      <c r="W25" s="178">
        <v>131</v>
      </c>
      <c r="X25" s="178">
        <v>130</v>
      </c>
      <c r="Y25" s="179">
        <f t="shared" si="10"/>
        <v>2.4103035878564858E-2</v>
      </c>
      <c r="Z25" s="179">
        <f t="shared" si="11"/>
        <v>2.391904323827047E-2</v>
      </c>
      <c r="AA25" s="180">
        <v>20275370</v>
      </c>
      <c r="AB25" s="180">
        <v>20269050</v>
      </c>
      <c r="AC25" s="180">
        <f t="shared" si="12"/>
        <v>154773.81679389314</v>
      </c>
      <c r="AD25" s="180">
        <f t="shared" si="13"/>
        <v>155915.76923076922</v>
      </c>
      <c r="AE25" s="178">
        <v>4263</v>
      </c>
      <c r="AF25" s="178">
        <v>211</v>
      </c>
      <c r="AG25" s="178">
        <v>211</v>
      </c>
      <c r="AH25" s="179">
        <f t="shared" si="14"/>
        <v>4.9495660333098754E-2</v>
      </c>
      <c r="AI25" s="179">
        <f t="shared" si="15"/>
        <v>4.9495660333098754E-2</v>
      </c>
      <c r="AJ25" s="180">
        <v>29026420</v>
      </c>
      <c r="AK25" s="180">
        <v>29023140</v>
      </c>
      <c r="AL25" s="180">
        <f t="shared" si="16"/>
        <v>137565.97156398103</v>
      </c>
      <c r="AM25" s="180">
        <f t="shared" si="17"/>
        <v>137550.42654028436</v>
      </c>
      <c r="AN25" s="178">
        <v>2855</v>
      </c>
      <c r="AO25" s="178">
        <v>301</v>
      </c>
      <c r="AP25" s="178">
        <v>301</v>
      </c>
      <c r="AQ25" s="179">
        <f t="shared" si="18"/>
        <v>0.10542907180385289</v>
      </c>
      <c r="AR25" s="179">
        <f t="shared" si="19"/>
        <v>0.10542907180385289</v>
      </c>
      <c r="AS25" s="180">
        <v>42041380</v>
      </c>
      <c r="AT25" s="180">
        <v>42023380</v>
      </c>
      <c r="AU25" s="180">
        <f t="shared" si="20"/>
        <v>139672.35880398672</v>
      </c>
      <c r="AV25" s="180">
        <f t="shared" si="21"/>
        <v>139612.55813953487</v>
      </c>
      <c r="AW25" s="178">
        <v>1355</v>
      </c>
      <c r="AX25" s="178">
        <v>205</v>
      </c>
      <c r="AY25" s="178">
        <v>205</v>
      </c>
      <c r="AZ25" s="179">
        <f t="shared" si="22"/>
        <v>0.15129151291512916</v>
      </c>
      <c r="BA25" s="179">
        <f t="shared" si="23"/>
        <v>0.15129151291512916</v>
      </c>
      <c r="BB25" s="180">
        <v>33309730</v>
      </c>
      <c r="BC25" s="180">
        <v>33309730</v>
      </c>
      <c r="BD25" s="180">
        <f t="shared" si="24"/>
        <v>162486.48780487804</v>
      </c>
      <c r="BE25" s="180">
        <f t="shared" si="25"/>
        <v>162486.48780487804</v>
      </c>
      <c r="BF25" s="178">
        <v>529</v>
      </c>
      <c r="BG25" s="178">
        <v>134</v>
      </c>
      <c r="BH25" s="178">
        <v>134</v>
      </c>
      <c r="BI25" s="179">
        <f t="shared" si="26"/>
        <v>0.25330812854442342</v>
      </c>
      <c r="BJ25" s="179">
        <f t="shared" si="27"/>
        <v>0.25330812854442342</v>
      </c>
      <c r="BK25" s="180">
        <v>14931230</v>
      </c>
      <c r="BL25" s="180">
        <v>14921950</v>
      </c>
      <c r="BM25" s="180">
        <f t="shared" si="28"/>
        <v>111427.0895522388</v>
      </c>
      <c r="BN25" s="180">
        <f t="shared" si="29"/>
        <v>111357.83582089552</v>
      </c>
      <c r="BO25" s="178">
        <f t="shared" si="41"/>
        <v>14705</v>
      </c>
      <c r="BP25" s="178">
        <f t="shared" si="41"/>
        <v>1006</v>
      </c>
      <c r="BQ25" s="178">
        <f t="shared" si="41"/>
        <v>1005</v>
      </c>
      <c r="BR25" s="179">
        <f t="shared" si="32"/>
        <v>6.8412104726283576E-2</v>
      </c>
      <c r="BS25" s="179">
        <f t="shared" si="33"/>
        <v>6.8344100646038769E-2</v>
      </c>
      <c r="BT25" s="178">
        <f t="shared" si="42"/>
        <v>144639520</v>
      </c>
      <c r="BU25" s="178">
        <f t="shared" si="42"/>
        <v>144590640</v>
      </c>
      <c r="BV25" s="180">
        <f t="shared" si="35"/>
        <v>143776.85884691848</v>
      </c>
      <c r="BW25" s="180">
        <f t="shared" si="36"/>
        <v>143871.28358208956</v>
      </c>
      <c r="BY25" s="133" t="str">
        <f t="shared" si="37"/>
        <v>堺市西区</v>
      </c>
      <c r="BZ25" s="134">
        <f t="shared" si="38"/>
        <v>7.5563275941347777E-2</v>
      </c>
      <c r="CA25" s="133" t="str">
        <f t="shared" si="39"/>
        <v>堺市西区</v>
      </c>
      <c r="CB25" s="134">
        <f t="shared" si="40"/>
        <v>7.5410003576355189E-2</v>
      </c>
      <c r="CC25" s="135"/>
      <c r="CD25" s="134">
        <f t="shared" si="0"/>
        <v>7.1361761201965204E-2</v>
      </c>
      <c r="CE25" s="134">
        <f t="shared" si="1"/>
        <v>7.1230484967230168E-2</v>
      </c>
      <c r="CF25" s="133">
        <v>0</v>
      </c>
    </row>
    <row r="26" spans="2:84" s="30" customFormat="1" ht="12">
      <c r="B26" s="177">
        <v>20</v>
      </c>
      <c r="C26" s="162" t="s">
        <v>125</v>
      </c>
      <c r="D26" s="125">
        <v>87</v>
      </c>
      <c r="E26" s="178">
        <v>15</v>
      </c>
      <c r="F26" s="178">
        <v>15</v>
      </c>
      <c r="G26" s="179">
        <f t="shared" si="2"/>
        <v>0.17241379310344829</v>
      </c>
      <c r="H26" s="179">
        <f t="shared" si="3"/>
        <v>0.17241379310344829</v>
      </c>
      <c r="I26" s="180">
        <v>1813500</v>
      </c>
      <c r="J26" s="180">
        <v>1813500</v>
      </c>
      <c r="K26" s="180">
        <f t="shared" si="4"/>
        <v>120900</v>
      </c>
      <c r="L26" s="180">
        <f t="shared" si="5"/>
        <v>120900</v>
      </c>
      <c r="M26" s="125">
        <v>197</v>
      </c>
      <c r="N26" s="178">
        <v>13</v>
      </c>
      <c r="O26" s="178">
        <v>13</v>
      </c>
      <c r="P26" s="179">
        <f t="shared" si="6"/>
        <v>6.5989847715736044E-2</v>
      </c>
      <c r="Q26" s="179">
        <f t="shared" si="7"/>
        <v>6.5989847715736044E-2</v>
      </c>
      <c r="R26" s="180">
        <v>4348760</v>
      </c>
      <c r="S26" s="180">
        <v>4336760</v>
      </c>
      <c r="T26" s="180">
        <f t="shared" si="8"/>
        <v>334520</v>
      </c>
      <c r="U26" s="180">
        <f t="shared" si="9"/>
        <v>333596.92307692306</v>
      </c>
      <c r="V26" s="125">
        <v>8150</v>
      </c>
      <c r="W26" s="178">
        <v>175</v>
      </c>
      <c r="X26" s="178">
        <v>175</v>
      </c>
      <c r="Y26" s="179">
        <f t="shared" si="10"/>
        <v>2.1472392638036811E-2</v>
      </c>
      <c r="Z26" s="179">
        <f t="shared" si="11"/>
        <v>2.1472392638036811E-2</v>
      </c>
      <c r="AA26" s="180">
        <v>25723640</v>
      </c>
      <c r="AB26" s="180">
        <v>25720640</v>
      </c>
      <c r="AC26" s="180">
        <f t="shared" si="12"/>
        <v>146992.22857142857</v>
      </c>
      <c r="AD26" s="180">
        <f t="shared" si="13"/>
        <v>146975.08571428573</v>
      </c>
      <c r="AE26" s="178">
        <v>6214</v>
      </c>
      <c r="AF26" s="178">
        <v>333</v>
      </c>
      <c r="AG26" s="178">
        <v>333</v>
      </c>
      <c r="AH26" s="179">
        <f t="shared" si="14"/>
        <v>5.3588670743482461E-2</v>
      </c>
      <c r="AI26" s="179">
        <f t="shared" si="15"/>
        <v>5.3588670743482461E-2</v>
      </c>
      <c r="AJ26" s="180">
        <v>47460270</v>
      </c>
      <c r="AK26" s="180">
        <v>47371420</v>
      </c>
      <c r="AL26" s="180">
        <f t="shared" si="16"/>
        <v>142523.33333333334</v>
      </c>
      <c r="AM26" s="180">
        <f t="shared" si="17"/>
        <v>142256.51651651651</v>
      </c>
      <c r="AN26" s="178">
        <v>4068</v>
      </c>
      <c r="AO26" s="178">
        <v>460</v>
      </c>
      <c r="AP26" s="178">
        <v>460</v>
      </c>
      <c r="AQ26" s="179">
        <f t="shared" si="18"/>
        <v>0.11307767944936087</v>
      </c>
      <c r="AR26" s="179">
        <f t="shared" si="19"/>
        <v>0.11307767944936087</v>
      </c>
      <c r="AS26" s="180">
        <v>59127160</v>
      </c>
      <c r="AT26" s="180">
        <v>59042680</v>
      </c>
      <c r="AU26" s="180">
        <f t="shared" si="20"/>
        <v>128537.30434782608</v>
      </c>
      <c r="AV26" s="180">
        <f t="shared" si="21"/>
        <v>128353.65217391304</v>
      </c>
      <c r="AW26" s="178">
        <v>1888</v>
      </c>
      <c r="AX26" s="178">
        <v>386</v>
      </c>
      <c r="AY26" s="178">
        <v>386</v>
      </c>
      <c r="AZ26" s="179">
        <f t="shared" si="22"/>
        <v>0.20444915254237289</v>
      </c>
      <c r="BA26" s="179">
        <f t="shared" si="23"/>
        <v>0.20444915254237289</v>
      </c>
      <c r="BB26" s="180">
        <v>52638350</v>
      </c>
      <c r="BC26" s="180">
        <v>52605350</v>
      </c>
      <c r="BD26" s="180">
        <f t="shared" si="24"/>
        <v>136368.78238341969</v>
      </c>
      <c r="BE26" s="180">
        <f t="shared" si="25"/>
        <v>136283.29015544042</v>
      </c>
      <c r="BF26" s="178">
        <v>717</v>
      </c>
      <c r="BG26" s="178">
        <v>213</v>
      </c>
      <c r="BH26" s="178">
        <v>213</v>
      </c>
      <c r="BI26" s="179">
        <f t="shared" si="26"/>
        <v>0.29707112970711297</v>
      </c>
      <c r="BJ26" s="179">
        <f t="shared" si="27"/>
        <v>0.29707112970711297</v>
      </c>
      <c r="BK26" s="180">
        <v>28662470</v>
      </c>
      <c r="BL26" s="180">
        <v>28641470</v>
      </c>
      <c r="BM26" s="180">
        <f t="shared" si="28"/>
        <v>134565.5868544601</v>
      </c>
      <c r="BN26" s="180">
        <f t="shared" si="29"/>
        <v>134466.99530516431</v>
      </c>
      <c r="BO26" s="178">
        <f t="shared" si="41"/>
        <v>21321</v>
      </c>
      <c r="BP26" s="178">
        <f t="shared" si="41"/>
        <v>1595</v>
      </c>
      <c r="BQ26" s="178">
        <f t="shared" si="41"/>
        <v>1595</v>
      </c>
      <c r="BR26" s="179">
        <f t="shared" si="32"/>
        <v>7.4808873880211998E-2</v>
      </c>
      <c r="BS26" s="179">
        <f t="shared" si="33"/>
        <v>7.4808873880211998E-2</v>
      </c>
      <c r="BT26" s="178">
        <f t="shared" si="42"/>
        <v>219774150</v>
      </c>
      <c r="BU26" s="178">
        <f t="shared" si="42"/>
        <v>219531820</v>
      </c>
      <c r="BV26" s="180">
        <f t="shared" si="35"/>
        <v>137789.43573667711</v>
      </c>
      <c r="BW26" s="180">
        <f t="shared" si="36"/>
        <v>137637.50470219436</v>
      </c>
      <c r="BY26" s="133" t="str">
        <f t="shared" si="37"/>
        <v>泉大津市</v>
      </c>
      <c r="BZ26" s="134">
        <f t="shared" si="38"/>
        <v>7.5186474390850327E-2</v>
      </c>
      <c r="CA26" s="133" t="str">
        <f t="shared" si="39"/>
        <v>泉大津市</v>
      </c>
      <c r="CB26" s="134">
        <f t="shared" si="40"/>
        <v>7.4987568373943311E-2</v>
      </c>
      <c r="CC26" s="135"/>
      <c r="CD26" s="134">
        <f t="shared" si="0"/>
        <v>7.1361761201965204E-2</v>
      </c>
      <c r="CE26" s="134">
        <f t="shared" si="1"/>
        <v>7.1230484967230168E-2</v>
      </c>
      <c r="CF26" s="133">
        <v>0</v>
      </c>
    </row>
    <row r="27" spans="2:84" s="30" customFormat="1" ht="12">
      <c r="B27" s="177">
        <v>21</v>
      </c>
      <c r="C27" s="162" t="s">
        <v>126</v>
      </c>
      <c r="D27" s="125">
        <v>78</v>
      </c>
      <c r="E27" s="178">
        <v>6</v>
      </c>
      <c r="F27" s="178">
        <v>6</v>
      </c>
      <c r="G27" s="179">
        <f t="shared" si="2"/>
        <v>7.6923076923076927E-2</v>
      </c>
      <c r="H27" s="179">
        <f t="shared" si="3"/>
        <v>7.6923076923076927E-2</v>
      </c>
      <c r="I27" s="180">
        <v>1040240</v>
      </c>
      <c r="J27" s="180">
        <v>1040240</v>
      </c>
      <c r="K27" s="180">
        <f t="shared" si="4"/>
        <v>173373.33333333334</v>
      </c>
      <c r="L27" s="180">
        <f t="shared" si="5"/>
        <v>173373.33333333334</v>
      </c>
      <c r="M27" s="125">
        <v>111</v>
      </c>
      <c r="N27" s="178">
        <v>15</v>
      </c>
      <c r="O27" s="178">
        <v>15</v>
      </c>
      <c r="P27" s="179">
        <f t="shared" si="6"/>
        <v>0.13513513513513514</v>
      </c>
      <c r="Q27" s="179">
        <f t="shared" si="7"/>
        <v>0.13513513513513514</v>
      </c>
      <c r="R27" s="180">
        <v>1876280</v>
      </c>
      <c r="S27" s="180">
        <v>1851080</v>
      </c>
      <c r="T27" s="180">
        <f t="shared" si="8"/>
        <v>125085.33333333333</v>
      </c>
      <c r="U27" s="180">
        <f t="shared" si="9"/>
        <v>123405.33333333333</v>
      </c>
      <c r="V27" s="125">
        <v>5520</v>
      </c>
      <c r="W27" s="178">
        <v>119</v>
      </c>
      <c r="X27" s="178">
        <v>118</v>
      </c>
      <c r="Y27" s="179">
        <f t="shared" si="10"/>
        <v>2.1557971014492753E-2</v>
      </c>
      <c r="Z27" s="179">
        <f t="shared" si="11"/>
        <v>2.1376811594202898E-2</v>
      </c>
      <c r="AA27" s="180">
        <v>17445730</v>
      </c>
      <c r="AB27" s="180">
        <v>16559660</v>
      </c>
      <c r="AC27" s="180">
        <f t="shared" si="12"/>
        <v>146602.77310924369</v>
      </c>
      <c r="AD27" s="180">
        <f t="shared" si="13"/>
        <v>140336.10169491524</v>
      </c>
      <c r="AE27" s="178">
        <v>4374</v>
      </c>
      <c r="AF27" s="178">
        <v>273</v>
      </c>
      <c r="AG27" s="178">
        <v>273</v>
      </c>
      <c r="AH27" s="179">
        <f t="shared" si="14"/>
        <v>6.2414266117969824E-2</v>
      </c>
      <c r="AI27" s="179">
        <f t="shared" si="15"/>
        <v>6.2414266117969824E-2</v>
      </c>
      <c r="AJ27" s="180">
        <v>37414480</v>
      </c>
      <c r="AK27" s="180">
        <v>37408480</v>
      </c>
      <c r="AL27" s="180">
        <f t="shared" si="16"/>
        <v>137049.3772893773</v>
      </c>
      <c r="AM27" s="180">
        <f t="shared" si="17"/>
        <v>137027.39926739928</v>
      </c>
      <c r="AN27" s="178">
        <v>2640</v>
      </c>
      <c r="AO27" s="178">
        <v>308</v>
      </c>
      <c r="AP27" s="178">
        <v>308</v>
      </c>
      <c r="AQ27" s="179">
        <f t="shared" si="18"/>
        <v>0.11666666666666667</v>
      </c>
      <c r="AR27" s="179">
        <f t="shared" si="19"/>
        <v>0.11666666666666667</v>
      </c>
      <c r="AS27" s="180">
        <v>41682500</v>
      </c>
      <c r="AT27" s="180">
        <v>41679500</v>
      </c>
      <c r="AU27" s="180">
        <f t="shared" si="20"/>
        <v>135332.7922077922</v>
      </c>
      <c r="AV27" s="180">
        <f t="shared" si="21"/>
        <v>135323.05194805196</v>
      </c>
      <c r="AW27" s="178">
        <v>1081</v>
      </c>
      <c r="AX27" s="178">
        <v>224</v>
      </c>
      <c r="AY27" s="178">
        <v>224</v>
      </c>
      <c r="AZ27" s="179">
        <f t="shared" si="22"/>
        <v>0.20721554116558741</v>
      </c>
      <c r="BA27" s="179">
        <f t="shared" si="23"/>
        <v>0.20721554116558741</v>
      </c>
      <c r="BB27" s="180">
        <v>30922040</v>
      </c>
      <c r="BC27" s="180">
        <v>30919040</v>
      </c>
      <c r="BD27" s="180">
        <f t="shared" si="24"/>
        <v>138044.82142857142</v>
      </c>
      <c r="BE27" s="180">
        <f t="shared" si="25"/>
        <v>138031.42857142858</v>
      </c>
      <c r="BF27" s="178">
        <v>344</v>
      </c>
      <c r="BG27" s="178">
        <v>93</v>
      </c>
      <c r="BH27" s="178">
        <v>93</v>
      </c>
      <c r="BI27" s="179">
        <f t="shared" si="26"/>
        <v>0.27034883720930231</v>
      </c>
      <c r="BJ27" s="179">
        <f t="shared" si="27"/>
        <v>0.27034883720930231</v>
      </c>
      <c r="BK27" s="180">
        <v>12453850</v>
      </c>
      <c r="BL27" s="180">
        <v>12453850</v>
      </c>
      <c r="BM27" s="180">
        <f t="shared" si="28"/>
        <v>133912.36559139786</v>
      </c>
      <c r="BN27" s="180">
        <f t="shared" si="29"/>
        <v>133912.36559139786</v>
      </c>
      <c r="BO27" s="178">
        <f t="shared" si="41"/>
        <v>14148</v>
      </c>
      <c r="BP27" s="178">
        <f t="shared" si="41"/>
        <v>1038</v>
      </c>
      <c r="BQ27" s="178">
        <f t="shared" si="41"/>
        <v>1037</v>
      </c>
      <c r="BR27" s="179">
        <f t="shared" si="32"/>
        <v>7.3367260390161157E-2</v>
      </c>
      <c r="BS27" s="179">
        <f t="shared" si="33"/>
        <v>7.3296579021769864E-2</v>
      </c>
      <c r="BT27" s="178">
        <f t="shared" si="42"/>
        <v>142835120</v>
      </c>
      <c r="BU27" s="178">
        <f t="shared" si="42"/>
        <v>141911850</v>
      </c>
      <c r="BV27" s="180">
        <f t="shared" si="35"/>
        <v>137606.08863198457</v>
      </c>
      <c r="BW27" s="180">
        <f t="shared" si="36"/>
        <v>136848.45708775314</v>
      </c>
      <c r="BY27" s="133" t="str">
        <f t="shared" si="37"/>
        <v>淀川区</v>
      </c>
      <c r="BZ27" s="134">
        <f t="shared" si="38"/>
        <v>7.4808873880211998E-2</v>
      </c>
      <c r="CA27" s="133" t="str">
        <f t="shared" si="39"/>
        <v>淀川区</v>
      </c>
      <c r="CB27" s="134">
        <f t="shared" si="40"/>
        <v>7.4808873880211998E-2</v>
      </c>
      <c r="CC27" s="135"/>
      <c r="CD27" s="134">
        <f t="shared" si="0"/>
        <v>7.1361761201965204E-2</v>
      </c>
      <c r="CE27" s="134">
        <f t="shared" si="1"/>
        <v>7.1230484967230168E-2</v>
      </c>
      <c r="CF27" s="133">
        <v>0</v>
      </c>
    </row>
    <row r="28" spans="2:84" s="30" customFormat="1" ht="12">
      <c r="B28" s="177">
        <v>22</v>
      </c>
      <c r="C28" s="162" t="s">
        <v>65</v>
      </c>
      <c r="D28" s="125">
        <v>108</v>
      </c>
      <c r="E28" s="178">
        <v>9</v>
      </c>
      <c r="F28" s="178">
        <v>9</v>
      </c>
      <c r="G28" s="179">
        <f t="shared" si="2"/>
        <v>8.3333333333333329E-2</v>
      </c>
      <c r="H28" s="179">
        <f t="shared" si="3"/>
        <v>8.3333333333333329E-2</v>
      </c>
      <c r="I28" s="180">
        <v>1883620</v>
      </c>
      <c r="J28" s="180">
        <v>1883620</v>
      </c>
      <c r="K28" s="180">
        <f t="shared" si="4"/>
        <v>209291.11111111112</v>
      </c>
      <c r="L28" s="180">
        <f t="shared" si="5"/>
        <v>209291.11111111112</v>
      </c>
      <c r="M28" s="125">
        <v>185</v>
      </c>
      <c r="N28" s="178">
        <v>21</v>
      </c>
      <c r="O28" s="178">
        <v>21</v>
      </c>
      <c r="P28" s="179">
        <f t="shared" si="6"/>
        <v>0.11351351351351352</v>
      </c>
      <c r="Q28" s="179">
        <f t="shared" si="7"/>
        <v>0.11351351351351352</v>
      </c>
      <c r="R28" s="180">
        <v>3259000</v>
      </c>
      <c r="S28" s="180">
        <v>3235000</v>
      </c>
      <c r="T28" s="180">
        <f t="shared" si="8"/>
        <v>155190.47619047618</v>
      </c>
      <c r="U28" s="180">
        <f t="shared" si="9"/>
        <v>154047.61904761905</v>
      </c>
      <c r="V28" s="125">
        <v>7118</v>
      </c>
      <c r="W28" s="178">
        <v>168</v>
      </c>
      <c r="X28" s="178">
        <v>168</v>
      </c>
      <c r="Y28" s="179">
        <f t="shared" si="10"/>
        <v>2.3602135431300929E-2</v>
      </c>
      <c r="Z28" s="179">
        <f t="shared" si="11"/>
        <v>2.3602135431300929E-2</v>
      </c>
      <c r="AA28" s="180">
        <v>22920340</v>
      </c>
      <c r="AB28" s="180">
        <v>22914340</v>
      </c>
      <c r="AC28" s="180">
        <f t="shared" si="12"/>
        <v>136430.59523809524</v>
      </c>
      <c r="AD28" s="180">
        <f t="shared" si="13"/>
        <v>136394.88095238095</v>
      </c>
      <c r="AE28" s="178">
        <v>5316</v>
      </c>
      <c r="AF28" s="178">
        <v>325</v>
      </c>
      <c r="AG28" s="178">
        <v>325</v>
      </c>
      <c r="AH28" s="179">
        <f t="shared" si="14"/>
        <v>6.1136192626034612E-2</v>
      </c>
      <c r="AI28" s="179">
        <f t="shared" si="15"/>
        <v>6.1136192626034612E-2</v>
      </c>
      <c r="AJ28" s="180">
        <v>43446170</v>
      </c>
      <c r="AK28" s="180">
        <v>43440170</v>
      </c>
      <c r="AL28" s="180">
        <f t="shared" si="16"/>
        <v>133680.52307692307</v>
      </c>
      <c r="AM28" s="180">
        <f t="shared" si="17"/>
        <v>133662.06153846154</v>
      </c>
      <c r="AN28" s="178">
        <v>3313</v>
      </c>
      <c r="AO28" s="178">
        <v>380</v>
      </c>
      <c r="AP28" s="178">
        <v>380</v>
      </c>
      <c r="AQ28" s="179">
        <f t="shared" si="18"/>
        <v>0.11469966797464534</v>
      </c>
      <c r="AR28" s="179">
        <f t="shared" si="19"/>
        <v>0.11469966797464534</v>
      </c>
      <c r="AS28" s="180">
        <v>51876280</v>
      </c>
      <c r="AT28" s="180">
        <v>51819920</v>
      </c>
      <c r="AU28" s="180">
        <f t="shared" si="20"/>
        <v>136516.52631578947</v>
      </c>
      <c r="AV28" s="180">
        <f t="shared" si="21"/>
        <v>136368.21052631579</v>
      </c>
      <c r="AW28" s="178">
        <v>1504</v>
      </c>
      <c r="AX28" s="178">
        <v>287</v>
      </c>
      <c r="AY28" s="178">
        <v>285</v>
      </c>
      <c r="AZ28" s="179">
        <f t="shared" si="22"/>
        <v>0.19082446808510639</v>
      </c>
      <c r="BA28" s="179">
        <f t="shared" si="23"/>
        <v>0.18949468085106383</v>
      </c>
      <c r="BB28" s="180">
        <v>41545420</v>
      </c>
      <c r="BC28" s="180">
        <v>41496200</v>
      </c>
      <c r="BD28" s="180">
        <f t="shared" si="24"/>
        <v>144757.56097560975</v>
      </c>
      <c r="BE28" s="180">
        <f t="shared" si="25"/>
        <v>145600.70175438595</v>
      </c>
      <c r="BF28" s="178">
        <v>541</v>
      </c>
      <c r="BG28" s="178">
        <v>158</v>
      </c>
      <c r="BH28" s="178">
        <v>158</v>
      </c>
      <c r="BI28" s="179">
        <f t="shared" si="26"/>
        <v>0.29205175600739369</v>
      </c>
      <c r="BJ28" s="179">
        <f t="shared" si="27"/>
        <v>0.29205175600739369</v>
      </c>
      <c r="BK28" s="180">
        <v>22314950</v>
      </c>
      <c r="BL28" s="180">
        <v>22287950</v>
      </c>
      <c r="BM28" s="180">
        <f t="shared" si="28"/>
        <v>141233.86075949366</v>
      </c>
      <c r="BN28" s="180">
        <f t="shared" si="29"/>
        <v>141062.97468354431</v>
      </c>
      <c r="BO28" s="178">
        <f t="shared" si="41"/>
        <v>18085</v>
      </c>
      <c r="BP28" s="178">
        <f t="shared" si="41"/>
        <v>1348</v>
      </c>
      <c r="BQ28" s="178">
        <f t="shared" si="41"/>
        <v>1346</v>
      </c>
      <c r="BR28" s="179">
        <f t="shared" si="32"/>
        <v>7.4536909040641419E-2</v>
      </c>
      <c r="BS28" s="179">
        <f t="shared" si="33"/>
        <v>7.4426320154824435E-2</v>
      </c>
      <c r="BT28" s="178">
        <f t="shared" si="42"/>
        <v>187245780</v>
      </c>
      <c r="BU28" s="178">
        <f t="shared" si="42"/>
        <v>187077200</v>
      </c>
      <c r="BV28" s="180">
        <f t="shared" si="35"/>
        <v>138906.36498516321</v>
      </c>
      <c r="BW28" s="180">
        <f t="shared" si="36"/>
        <v>138987.51857355126</v>
      </c>
      <c r="BY28" s="133" t="str">
        <f t="shared" si="37"/>
        <v>住之江区</v>
      </c>
      <c r="BZ28" s="134">
        <f t="shared" si="38"/>
        <v>7.4536909040641419E-2</v>
      </c>
      <c r="CA28" s="133" t="str">
        <f t="shared" si="39"/>
        <v>中央区</v>
      </c>
      <c r="CB28" s="134">
        <f t="shared" si="40"/>
        <v>7.4483692585486969E-2</v>
      </c>
      <c r="CC28" s="135"/>
      <c r="CD28" s="134">
        <f t="shared" si="0"/>
        <v>7.1361761201965204E-2</v>
      </c>
      <c r="CE28" s="134">
        <f t="shared" si="1"/>
        <v>7.1230484967230168E-2</v>
      </c>
      <c r="CF28" s="133">
        <v>0</v>
      </c>
    </row>
    <row r="29" spans="2:84" s="30" customFormat="1" ht="12">
      <c r="B29" s="177">
        <v>23</v>
      </c>
      <c r="C29" s="162" t="s">
        <v>127</v>
      </c>
      <c r="D29" s="125">
        <v>170</v>
      </c>
      <c r="E29" s="178">
        <v>20</v>
      </c>
      <c r="F29" s="178">
        <v>20</v>
      </c>
      <c r="G29" s="179">
        <f t="shared" si="2"/>
        <v>0.11764705882352941</v>
      </c>
      <c r="H29" s="179">
        <f t="shared" si="3"/>
        <v>0.11764705882352941</v>
      </c>
      <c r="I29" s="180">
        <v>3338240</v>
      </c>
      <c r="J29" s="180">
        <v>3338240</v>
      </c>
      <c r="K29" s="180">
        <f t="shared" si="4"/>
        <v>166912</v>
      </c>
      <c r="L29" s="180">
        <f t="shared" si="5"/>
        <v>166912</v>
      </c>
      <c r="M29" s="125">
        <v>316</v>
      </c>
      <c r="N29" s="178">
        <v>34</v>
      </c>
      <c r="O29" s="178">
        <v>34</v>
      </c>
      <c r="P29" s="179">
        <f t="shared" si="6"/>
        <v>0.10759493670886076</v>
      </c>
      <c r="Q29" s="179">
        <f t="shared" si="7"/>
        <v>0.10759493670886076</v>
      </c>
      <c r="R29" s="180">
        <v>6238010</v>
      </c>
      <c r="S29" s="180">
        <v>6238010</v>
      </c>
      <c r="T29" s="180">
        <f t="shared" si="8"/>
        <v>183470.88235294117</v>
      </c>
      <c r="U29" s="180">
        <f t="shared" si="9"/>
        <v>183470.88235294117</v>
      </c>
      <c r="V29" s="125">
        <v>11954</v>
      </c>
      <c r="W29" s="178">
        <v>313</v>
      </c>
      <c r="X29" s="178">
        <v>313</v>
      </c>
      <c r="Y29" s="179">
        <f t="shared" si="10"/>
        <v>2.6183704199431154E-2</v>
      </c>
      <c r="Z29" s="179">
        <f t="shared" si="11"/>
        <v>2.6183704199431154E-2</v>
      </c>
      <c r="AA29" s="180">
        <v>46920900</v>
      </c>
      <c r="AB29" s="180">
        <v>46854900</v>
      </c>
      <c r="AC29" s="180">
        <f t="shared" si="12"/>
        <v>149907.0287539936</v>
      </c>
      <c r="AD29" s="180">
        <f t="shared" si="13"/>
        <v>149696.1661341853</v>
      </c>
      <c r="AE29" s="178">
        <v>9390</v>
      </c>
      <c r="AF29" s="178">
        <v>572</v>
      </c>
      <c r="AG29" s="178">
        <v>572</v>
      </c>
      <c r="AH29" s="179">
        <f t="shared" si="14"/>
        <v>6.0915867944621935E-2</v>
      </c>
      <c r="AI29" s="179">
        <f t="shared" si="15"/>
        <v>6.0915867944621935E-2</v>
      </c>
      <c r="AJ29" s="180">
        <v>84281820</v>
      </c>
      <c r="AK29" s="180">
        <v>84173870</v>
      </c>
      <c r="AL29" s="180">
        <f t="shared" si="16"/>
        <v>147345.83916083915</v>
      </c>
      <c r="AM29" s="180">
        <f t="shared" si="17"/>
        <v>147157.11538461538</v>
      </c>
      <c r="AN29" s="178">
        <v>5452</v>
      </c>
      <c r="AO29" s="178">
        <v>695</v>
      </c>
      <c r="AP29" s="178">
        <v>695</v>
      </c>
      <c r="AQ29" s="179">
        <f t="shared" si="18"/>
        <v>0.12747615553925165</v>
      </c>
      <c r="AR29" s="179">
        <f t="shared" si="19"/>
        <v>0.12747615553925165</v>
      </c>
      <c r="AS29" s="180">
        <v>103170020</v>
      </c>
      <c r="AT29" s="180">
        <v>103006570</v>
      </c>
      <c r="AU29" s="180">
        <f t="shared" si="20"/>
        <v>148446.07194244605</v>
      </c>
      <c r="AV29" s="180">
        <f t="shared" si="21"/>
        <v>148210.89208633095</v>
      </c>
      <c r="AW29" s="178">
        <v>2239</v>
      </c>
      <c r="AX29" s="178">
        <v>472</v>
      </c>
      <c r="AY29" s="178">
        <v>472</v>
      </c>
      <c r="AZ29" s="179">
        <f t="shared" si="22"/>
        <v>0.2108083966056275</v>
      </c>
      <c r="BA29" s="179">
        <f t="shared" si="23"/>
        <v>0.2108083966056275</v>
      </c>
      <c r="BB29" s="180">
        <v>70315890</v>
      </c>
      <c r="BC29" s="180">
        <v>70174890</v>
      </c>
      <c r="BD29" s="180">
        <f t="shared" si="24"/>
        <v>148974.34322033898</v>
      </c>
      <c r="BE29" s="180">
        <f t="shared" si="25"/>
        <v>148675.61440677967</v>
      </c>
      <c r="BF29" s="178">
        <v>645</v>
      </c>
      <c r="BG29" s="178">
        <v>204</v>
      </c>
      <c r="BH29" s="178">
        <v>203</v>
      </c>
      <c r="BI29" s="179">
        <f t="shared" si="26"/>
        <v>0.31627906976744186</v>
      </c>
      <c r="BJ29" s="179">
        <f t="shared" si="27"/>
        <v>0.31472868217054262</v>
      </c>
      <c r="BK29" s="180">
        <v>29343460</v>
      </c>
      <c r="BL29" s="180">
        <v>29226460</v>
      </c>
      <c r="BM29" s="180">
        <f t="shared" si="28"/>
        <v>143840.49019607843</v>
      </c>
      <c r="BN29" s="180">
        <f t="shared" si="29"/>
        <v>143972.70935960591</v>
      </c>
      <c r="BO29" s="178">
        <f t="shared" si="41"/>
        <v>30166</v>
      </c>
      <c r="BP29" s="178">
        <f t="shared" si="41"/>
        <v>2310</v>
      </c>
      <c r="BQ29" s="178">
        <f t="shared" si="41"/>
        <v>2309</v>
      </c>
      <c r="BR29" s="179">
        <f t="shared" si="32"/>
        <v>7.6576277928794012E-2</v>
      </c>
      <c r="BS29" s="179">
        <f t="shared" si="33"/>
        <v>7.6543128024928728E-2</v>
      </c>
      <c r="BT29" s="178">
        <f t="shared" si="42"/>
        <v>343608340</v>
      </c>
      <c r="BU29" s="178">
        <f t="shared" si="42"/>
        <v>343012940</v>
      </c>
      <c r="BV29" s="180">
        <f t="shared" si="35"/>
        <v>148748.19913419912</v>
      </c>
      <c r="BW29" s="180">
        <f t="shared" si="36"/>
        <v>148554.75963620614</v>
      </c>
      <c r="BY29" s="133" t="str">
        <f t="shared" si="37"/>
        <v>中央区</v>
      </c>
      <c r="BZ29" s="134">
        <f t="shared" si="38"/>
        <v>7.4483692585486969E-2</v>
      </c>
      <c r="CA29" s="133" t="str">
        <f t="shared" si="39"/>
        <v>住之江区</v>
      </c>
      <c r="CB29" s="134">
        <f t="shared" si="40"/>
        <v>7.4426320154824435E-2</v>
      </c>
      <c r="CC29" s="135"/>
      <c r="CD29" s="134">
        <f t="shared" si="0"/>
        <v>7.1361761201965204E-2</v>
      </c>
      <c r="CE29" s="134">
        <f t="shared" si="1"/>
        <v>7.1230484967230168E-2</v>
      </c>
      <c r="CF29" s="133">
        <v>0</v>
      </c>
    </row>
    <row r="30" spans="2:84" s="30" customFormat="1" ht="12">
      <c r="B30" s="177">
        <v>24</v>
      </c>
      <c r="C30" s="162" t="s">
        <v>128</v>
      </c>
      <c r="D30" s="125">
        <v>66</v>
      </c>
      <c r="E30" s="178">
        <v>9</v>
      </c>
      <c r="F30" s="178">
        <v>9</v>
      </c>
      <c r="G30" s="179">
        <f t="shared" si="2"/>
        <v>0.13636363636363635</v>
      </c>
      <c r="H30" s="179">
        <f t="shared" si="3"/>
        <v>0.13636363636363635</v>
      </c>
      <c r="I30" s="180">
        <v>1032300</v>
      </c>
      <c r="J30" s="180">
        <v>1032300</v>
      </c>
      <c r="K30" s="180">
        <f t="shared" si="4"/>
        <v>114700</v>
      </c>
      <c r="L30" s="180">
        <f t="shared" si="5"/>
        <v>114700</v>
      </c>
      <c r="M30" s="125">
        <v>101</v>
      </c>
      <c r="N30" s="178">
        <v>9</v>
      </c>
      <c r="O30" s="178">
        <v>9</v>
      </c>
      <c r="P30" s="179">
        <f t="shared" si="6"/>
        <v>8.9108910891089105E-2</v>
      </c>
      <c r="Q30" s="179">
        <f t="shared" si="7"/>
        <v>8.9108910891089105E-2</v>
      </c>
      <c r="R30" s="180">
        <v>1756830</v>
      </c>
      <c r="S30" s="180">
        <v>1753830</v>
      </c>
      <c r="T30" s="180">
        <f t="shared" si="8"/>
        <v>195203.33333333334</v>
      </c>
      <c r="U30" s="180">
        <f t="shared" si="9"/>
        <v>194870</v>
      </c>
      <c r="V30" s="125">
        <v>4633</v>
      </c>
      <c r="W30" s="178">
        <v>114</v>
      </c>
      <c r="X30" s="178">
        <v>114</v>
      </c>
      <c r="Y30" s="179">
        <f t="shared" si="10"/>
        <v>2.4606086768832289E-2</v>
      </c>
      <c r="Z30" s="179">
        <f t="shared" si="11"/>
        <v>2.4606086768832289E-2</v>
      </c>
      <c r="AA30" s="180">
        <v>13253630</v>
      </c>
      <c r="AB30" s="180">
        <v>13226630</v>
      </c>
      <c r="AC30" s="180">
        <f t="shared" si="12"/>
        <v>116259.91228070176</v>
      </c>
      <c r="AD30" s="180">
        <f t="shared" si="13"/>
        <v>116023.0701754386</v>
      </c>
      <c r="AE30" s="178">
        <v>3746</v>
      </c>
      <c r="AF30" s="178">
        <v>219</v>
      </c>
      <c r="AG30" s="178">
        <v>219</v>
      </c>
      <c r="AH30" s="179">
        <f t="shared" si="14"/>
        <v>5.8462359850507205E-2</v>
      </c>
      <c r="AI30" s="179">
        <f t="shared" si="15"/>
        <v>5.8462359850507205E-2</v>
      </c>
      <c r="AJ30" s="180">
        <v>26163320</v>
      </c>
      <c r="AK30" s="180">
        <v>26136120</v>
      </c>
      <c r="AL30" s="180">
        <f t="shared" si="16"/>
        <v>119467.21461187214</v>
      </c>
      <c r="AM30" s="180">
        <f t="shared" si="17"/>
        <v>119343.01369863014</v>
      </c>
      <c r="AN30" s="178">
        <v>2514</v>
      </c>
      <c r="AO30" s="178">
        <v>325</v>
      </c>
      <c r="AP30" s="178">
        <v>325</v>
      </c>
      <c r="AQ30" s="179">
        <f t="shared" si="18"/>
        <v>0.12927605409705648</v>
      </c>
      <c r="AR30" s="179">
        <f t="shared" si="19"/>
        <v>0.12927605409705648</v>
      </c>
      <c r="AS30" s="180">
        <v>44255030</v>
      </c>
      <c r="AT30" s="180">
        <v>44174030</v>
      </c>
      <c r="AU30" s="180">
        <f t="shared" si="20"/>
        <v>136169.32307692309</v>
      </c>
      <c r="AV30" s="180">
        <f t="shared" si="21"/>
        <v>135920.09230769231</v>
      </c>
      <c r="AW30" s="178">
        <v>1278</v>
      </c>
      <c r="AX30" s="178">
        <v>270</v>
      </c>
      <c r="AY30" s="178">
        <v>270</v>
      </c>
      <c r="AZ30" s="179">
        <f t="shared" si="22"/>
        <v>0.21126760563380281</v>
      </c>
      <c r="BA30" s="179">
        <f t="shared" si="23"/>
        <v>0.21126760563380281</v>
      </c>
      <c r="BB30" s="180">
        <v>34862960</v>
      </c>
      <c r="BC30" s="180">
        <v>34811360</v>
      </c>
      <c r="BD30" s="180">
        <f t="shared" si="24"/>
        <v>129122.07407407407</v>
      </c>
      <c r="BE30" s="180">
        <f t="shared" si="25"/>
        <v>128930.96296296296</v>
      </c>
      <c r="BF30" s="178">
        <v>453</v>
      </c>
      <c r="BG30" s="178">
        <v>157</v>
      </c>
      <c r="BH30" s="178">
        <v>157</v>
      </c>
      <c r="BI30" s="179">
        <f t="shared" si="26"/>
        <v>0.34657836644591611</v>
      </c>
      <c r="BJ30" s="179">
        <f t="shared" si="27"/>
        <v>0.34657836644591611</v>
      </c>
      <c r="BK30" s="180">
        <v>20805490</v>
      </c>
      <c r="BL30" s="180">
        <v>20775490</v>
      </c>
      <c r="BM30" s="180">
        <f t="shared" si="28"/>
        <v>132519.04458598726</v>
      </c>
      <c r="BN30" s="180">
        <f t="shared" si="29"/>
        <v>132327.9617834395</v>
      </c>
      <c r="BO30" s="178">
        <f t="shared" si="41"/>
        <v>12791</v>
      </c>
      <c r="BP30" s="178">
        <f t="shared" si="41"/>
        <v>1103</v>
      </c>
      <c r="BQ30" s="178">
        <f t="shared" si="41"/>
        <v>1103</v>
      </c>
      <c r="BR30" s="179">
        <f t="shared" si="32"/>
        <v>8.6232507231647257E-2</v>
      </c>
      <c r="BS30" s="179">
        <f t="shared" si="33"/>
        <v>8.6232507231647257E-2</v>
      </c>
      <c r="BT30" s="178">
        <f t="shared" si="42"/>
        <v>142129560</v>
      </c>
      <c r="BU30" s="178">
        <f t="shared" si="42"/>
        <v>141909760</v>
      </c>
      <c r="BV30" s="180">
        <f t="shared" si="35"/>
        <v>128857.26201269266</v>
      </c>
      <c r="BW30" s="180">
        <f t="shared" si="36"/>
        <v>128657.9873073436</v>
      </c>
      <c r="BY30" s="133" t="str">
        <f t="shared" si="37"/>
        <v>高石市</v>
      </c>
      <c r="BZ30" s="134">
        <f t="shared" si="38"/>
        <v>7.4416454818581002E-2</v>
      </c>
      <c r="CA30" s="133" t="str">
        <f t="shared" si="39"/>
        <v>高石市</v>
      </c>
      <c r="CB30" s="134">
        <f t="shared" si="40"/>
        <v>7.4185347816038832E-2</v>
      </c>
      <c r="CC30" s="135"/>
      <c r="CD30" s="134">
        <f t="shared" si="0"/>
        <v>7.1361761201965204E-2</v>
      </c>
      <c r="CE30" s="134">
        <f t="shared" si="1"/>
        <v>7.1230484967230168E-2</v>
      </c>
      <c r="CF30" s="133">
        <v>0</v>
      </c>
    </row>
    <row r="31" spans="2:84" s="30" customFormat="1" ht="12">
      <c r="B31" s="177">
        <v>25</v>
      </c>
      <c r="C31" s="162" t="s">
        <v>129</v>
      </c>
      <c r="D31" s="125">
        <v>20</v>
      </c>
      <c r="E31" s="178">
        <v>2</v>
      </c>
      <c r="F31" s="178">
        <v>2</v>
      </c>
      <c r="G31" s="179">
        <f t="shared" si="2"/>
        <v>0.1</v>
      </c>
      <c r="H31" s="179">
        <f t="shared" si="3"/>
        <v>0.1</v>
      </c>
      <c r="I31" s="180">
        <v>229310</v>
      </c>
      <c r="J31" s="180">
        <v>229310</v>
      </c>
      <c r="K31" s="180">
        <f t="shared" si="4"/>
        <v>114655</v>
      </c>
      <c r="L31" s="180">
        <f t="shared" si="5"/>
        <v>114655</v>
      </c>
      <c r="M31" s="125">
        <v>62</v>
      </c>
      <c r="N31" s="178">
        <v>3</v>
      </c>
      <c r="O31" s="178">
        <v>3</v>
      </c>
      <c r="P31" s="179">
        <f t="shared" si="6"/>
        <v>4.8387096774193547E-2</v>
      </c>
      <c r="Q31" s="179">
        <f t="shared" si="7"/>
        <v>4.8387096774193547E-2</v>
      </c>
      <c r="R31" s="180">
        <v>477790</v>
      </c>
      <c r="S31" s="180">
        <v>477790</v>
      </c>
      <c r="T31" s="180">
        <f t="shared" si="8"/>
        <v>159263.33333333334</v>
      </c>
      <c r="U31" s="180">
        <f t="shared" si="9"/>
        <v>159263.33333333334</v>
      </c>
      <c r="V31" s="125">
        <v>3246</v>
      </c>
      <c r="W31" s="178">
        <v>62</v>
      </c>
      <c r="X31" s="178">
        <v>62</v>
      </c>
      <c r="Y31" s="179">
        <f t="shared" si="10"/>
        <v>1.9100431300061615E-2</v>
      </c>
      <c r="Z31" s="179">
        <f t="shared" si="11"/>
        <v>1.9100431300061615E-2</v>
      </c>
      <c r="AA31" s="180">
        <v>6204090</v>
      </c>
      <c r="AB31" s="180">
        <v>6192090</v>
      </c>
      <c r="AC31" s="180">
        <f t="shared" si="12"/>
        <v>100065.96774193548</v>
      </c>
      <c r="AD31" s="180">
        <f t="shared" si="13"/>
        <v>99872.419354838712</v>
      </c>
      <c r="AE31" s="178">
        <v>2498</v>
      </c>
      <c r="AF31" s="178">
        <v>124</v>
      </c>
      <c r="AG31" s="178">
        <v>124</v>
      </c>
      <c r="AH31" s="179">
        <f t="shared" si="14"/>
        <v>4.9639711769415534E-2</v>
      </c>
      <c r="AI31" s="179">
        <f t="shared" si="15"/>
        <v>4.9639711769415534E-2</v>
      </c>
      <c r="AJ31" s="180">
        <v>10353610</v>
      </c>
      <c r="AK31" s="180">
        <v>10341610</v>
      </c>
      <c r="AL31" s="180">
        <f t="shared" si="16"/>
        <v>83496.854838709682</v>
      </c>
      <c r="AM31" s="180">
        <f t="shared" si="17"/>
        <v>83400.080645161288</v>
      </c>
      <c r="AN31" s="178">
        <v>1774</v>
      </c>
      <c r="AO31" s="178">
        <v>193</v>
      </c>
      <c r="AP31" s="178">
        <v>193</v>
      </c>
      <c r="AQ31" s="179">
        <f t="shared" si="18"/>
        <v>0.10879368658399098</v>
      </c>
      <c r="AR31" s="179">
        <f t="shared" si="19"/>
        <v>0.10879368658399098</v>
      </c>
      <c r="AS31" s="180">
        <v>23592020</v>
      </c>
      <c r="AT31" s="180">
        <v>23523020</v>
      </c>
      <c r="AU31" s="180">
        <f t="shared" si="20"/>
        <v>122238.44559585492</v>
      </c>
      <c r="AV31" s="180">
        <f t="shared" si="21"/>
        <v>121880.93264248705</v>
      </c>
      <c r="AW31" s="178">
        <v>918</v>
      </c>
      <c r="AX31" s="178">
        <v>177</v>
      </c>
      <c r="AY31" s="178">
        <v>177</v>
      </c>
      <c r="AZ31" s="179">
        <f t="shared" si="22"/>
        <v>0.19281045751633988</v>
      </c>
      <c r="BA31" s="179">
        <f t="shared" si="23"/>
        <v>0.19281045751633988</v>
      </c>
      <c r="BB31" s="180">
        <v>17819450</v>
      </c>
      <c r="BC31" s="180">
        <v>17797440</v>
      </c>
      <c r="BD31" s="180">
        <f t="shared" si="24"/>
        <v>100674.85875706215</v>
      </c>
      <c r="BE31" s="180">
        <f t="shared" si="25"/>
        <v>100550.50847457627</v>
      </c>
      <c r="BF31" s="178">
        <v>343</v>
      </c>
      <c r="BG31" s="178">
        <v>99</v>
      </c>
      <c r="BH31" s="178">
        <v>99</v>
      </c>
      <c r="BI31" s="179">
        <f t="shared" si="26"/>
        <v>0.28862973760932947</v>
      </c>
      <c r="BJ31" s="179">
        <f t="shared" si="27"/>
        <v>0.28862973760932947</v>
      </c>
      <c r="BK31" s="180">
        <v>10416310</v>
      </c>
      <c r="BL31" s="180">
        <v>10394470</v>
      </c>
      <c r="BM31" s="180">
        <f t="shared" si="28"/>
        <v>105215.25252525252</v>
      </c>
      <c r="BN31" s="180">
        <f t="shared" si="29"/>
        <v>104994.64646464646</v>
      </c>
      <c r="BO31" s="178">
        <f t="shared" si="41"/>
        <v>8861</v>
      </c>
      <c r="BP31" s="178">
        <f t="shared" si="41"/>
        <v>660</v>
      </c>
      <c r="BQ31" s="178">
        <f t="shared" si="41"/>
        <v>660</v>
      </c>
      <c r="BR31" s="179">
        <f t="shared" si="32"/>
        <v>7.4483692585486969E-2</v>
      </c>
      <c r="BS31" s="179">
        <f t="shared" si="33"/>
        <v>7.4483692585486969E-2</v>
      </c>
      <c r="BT31" s="178">
        <f t="shared" si="42"/>
        <v>69092580</v>
      </c>
      <c r="BU31" s="178">
        <f t="shared" si="42"/>
        <v>68955730</v>
      </c>
      <c r="BV31" s="180">
        <f t="shared" si="35"/>
        <v>104685.72727272728</v>
      </c>
      <c r="BW31" s="180">
        <f t="shared" si="36"/>
        <v>104478.37878787878</v>
      </c>
      <c r="BY31" s="133" t="str">
        <f t="shared" si="37"/>
        <v>箕面市</v>
      </c>
      <c r="BZ31" s="134">
        <f t="shared" si="38"/>
        <v>7.4114146605355688E-2</v>
      </c>
      <c r="CA31" s="133" t="str">
        <f t="shared" si="39"/>
        <v>天王寺区</v>
      </c>
      <c r="CB31" s="134">
        <f t="shared" si="40"/>
        <v>7.3982007575757569E-2</v>
      </c>
      <c r="CC31" s="135"/>
      <c r="CD31" s="134">
        <f t="shared" si="0"/>
        <v>7.1361761201965204E-2</v>
      </c>
      <c r="CE31" s="134">
        <f t="shared" si="1"/>
        <v>7.1230484967230168E-2</v>
      </c>
      <c r="CF31" s="133">
        <v>0</v>
      </c>
    </row>
    <row r="32" spans="2:84" s="30" customFormat="1" ht="12">
      <c r="B32" s="177">
        <v>26</v>
      </c>
      <c r="C32" s="162" t="s">
        <v>37</v>
      </c>
      <c r="D32" s="125">
        <v>767</v>
      </c>
      <c r="E32" s="178">
        <v>65</v>
      </c>
      <c r="F32" s="178">
        <v>65</v>
      </c>
      <c r="G32" s="179">
        <f t="shared" si="2"/>
        <v>8.4745762711864403E-2</v>
      </c>
      <c r="H32" s="179">
        <f t="shared" si="3"/>
        <v>8.4745762711864403E-2</v>
      </c>
      <c r="I32" s="180">
        <v>11430550</v>
      </c>
      <c r="J32" s="180">
        <v>11430550</v>
      </c>
      <c r="K32" s="180">
        <f t="shared" si="4"/>
        <v>175854.61538461538</v>
      </c>
      <c r="L32" s="180">
        <f t="shared" si="5"/>
        <v>175854.61538461538</v>
      </c>
      <c r="M32" s="125">
        <v>1199</v>
      </c>
      <c r="N32" s="178">
        <v>92</v>
      </c>
      <c r="O32" s="178">
        <v>92</v>
      </c>
      <c r="P32" s="179">
        <f t="shared" si="6"/>
        <v>7.6730608840700584E-2</v>
      </c>
      <c r="Q32" s="179">
        <f t="shared" si="7"/>
        <v>7.6730608840700584E-2</v>
      </c>
      <c r="R32" s="180">
        <v>17660760</v>
      </c>
      <c r="S32" s="180">
        <v>17648760</v>
      </c>
      <c r="T32" s="180">
        <f t="shared" si="8"/>
        <v>191964.78260869565</v>
      </c>
      <c r="U32" s="180">
        <f t="shared" si="9"/>
        <v>191834.34782608695</v>
      </c>
      <c r="V32" s="125">
        <v>50942</v>
      </c>
      <c r="W32" s="178">
        <v>969</v>
      </c>
      <c r="X32" s="178">
        <v>966</v>
      </c>
      <c r="Y32" s="179">
        <f t="shared" si="10"/>
        <v>1.9021632444741077E-2</v>
      </c>
      <c r="Z32" s="179">
        <f t="shared" si="11"/>
        <v>1.8962741941816182E-2</v>
      </c>
      <c r="AA32" s="180">
        <v>126810520</v>
      </c>
      <c r="AB32" s="180">
        <v>126579940</v>
      </c>
      <c r="AC32" s="180">
        <f t="shared" si="12"/>
        <v>130867.40970072239</v>
      </c>
      <c r="AD32" s="180">
        <f t="shared" si="13"/>
        <v>131035.13457556936</v>
      </c>
      <c r="AE32" s="178">
        <v>34918</v>
      </c>
      <c r="AF32" s="178">
        <v>1859</v>
      </c>
      <c r="AG32" s="178">
        <v>1853</v>
      </c>
      <c r="AH32" s="179">
        <f t="shared" si="14"/>
        <v>5.323901712583768E-2</v>
      </c>
      <c r="AI32" s="179">
        <f t="shared" si="15"/>
        <v>5.3067185978578381E-2</v>
      </c>
      <c r="AJ32" s="180">
        <v>261485370</v>
      </c>
      <c r="AK32" s="180">
        <v>260922750</v>
      </c>
      <c r="AL32" s="180">
        <f t="shared" si="16"/>
        <v>140659.15545992469</v>
      </c>
      <c r="AM32" s="180">
        <f t="shared" si="17"/>
        <v>140810.98219104155</v>
      </c>
      <c r="AN32" s="178">
        <v>20847</v>
      </c>
      <c r="AO32" s="178">
        <v>2392</v>
      </c>
      <c r="AP32" s="178">
        <v>2382</v>
      </c>
      <c r="AQ32" s="179">
        <f t="shared" si="18"/>
        <v>0.11474073008106682</v>
      </c>
      <c r="AR32" s="179">
        <f t="shared" si="19"/>
        <v>0.11426104475464095</v>
      </c>
      <c r="AS32" s="180">
        <v>341972550</v>
      </c>
      <c r="AT32" s="180">
        <v>341367010</v>
      </c>
      <c r="AU32" s="180">
        <f t="shared" si="20"/>
        <v>142965.11287625419</v>
      </c>
      <c r="AV32" s="180">
        <f t="shared" si="21"/>
        <v>143311.0873215785</v>
      </c>
      <c r="AW32" s="178">
        <v>9828</v>
      </c>
      <c r="AX32" s="178">
        <v>1947</v>
      </c>
      <c r="AY32" s="178">
        <v>1940</v>
      </c>
      <c r="AZ32" s="179">
        <f t="shared" si="22"/>
        <v>0.1981074481074481</v>
      </c>
      <c r="BA32" s="179">
        <f t="shared" si="23"/>
        <v>0.1973951973951974</v>
      </c>
      <c r="BB32" s="180">
        <v>269397640</v>
      </c>
      <c r="BC32" s="180">
        <v>269004410</v>
      </c>
      <c r="BD32" s="180">
        <f t="shared" si="24"/>
        <v>138365.50590652286</v>
      </c>
      <c r="BE32" s="180">
        <f t="shared" si="25"/>
        <v>138662.06701030929</v>
      </c>
      <c r="BF32" s="178">
        <v>3522</v>
      </c>
      <c r="BG32" s="178">
        <v>946</v>
      </c>
      <c r="BH32" s="178">
        <v>941</v>
      </c>
      <c r="BI32" s="179">
        <f t="shared" si="26"/>
        <v>0.26859738784781373</v>
      </c>
      <c r="BJ32" s="179">
        <f t="shared" si="27"/>
        <v>0.2671777399204997</v>
      </c>
      <c r="BK32" s="180">
        <v>135840650</v>
      </c>
      <c r="BL32" s="180">
        <v>135611120</v>
      </c>
      <c r="BM32" s="180">
        <f t="shared" si="28"/>
        <v>143594.76744186046</v>
      </c>
      <c r="BN32" s="180">
        <f t="shared" si="29"/>
        <v>144113.83634431456</v>
      </c>
      <c r="BO32" s="178">
        <f t="shared" si="41"/>
        <v>122023</v>
      </c>
      <c r="BP32" s="178">
        <f t="shared" si="41"/>
        <v>8270</v>
      </c>
      <c r="BQ32" s="178">
        <f t="shared" si="41"/>
        <v>8239</v>
      </c>
      <c r="BR32" s="179">
        <f t="shared" si="32"/>
        <v>6.7774108159937063E-2</v>
      </c>
      <c r="BS32" s="179">
        <f t="shared" si="33"/>
        <v>6.7520057694041291E-2</v>
      </c>
      <c r="BT32" s="178">
        <f t="shared" si="42"/>
        <v>1164598040</v>
      </c>
      <c r="BU32" s="178">
        <f t="shared" si="42"/>
        <v>1162564540</v>
      </c>
      <c r="BV32" s="180">
        <f t="shared" si="35"/>
        <v>140822.01209189842</v>
      </c>
      <c r="BW32" s="180">
        <f t="shared" si="36"/>
        <v>141105.05401140914</v>
      </c>
      <c r="BY32" s="133" t="str">
        <f t="shared" si="37"/>
        <v>天王寺区</v>
      </c>
      <c r="BZ32" s="134">
        <f t="shared" si="38"/>
        <v>7.3982007575757569E-2</v>
      </c>
      <c r="CA32" s="133" t="str">
        <f t="shared" si="39"/>
        <v>箕面市</v>
      </c>
      <c r="CB32" s="134">
        <f t="shared" si="40"/>
        <v>7.3897754936434953E-2</v>
      </c>
      <c r="CC32" s="135"/>
      <c r="CD32" s="134">
        <f t="shared" si="0"/>
        <v>7.1361761201965204E-2</v>
      </c>
      <c r="CE32" s="134">
        <f t="shared" si="1"/>
        <v>7.1230484967230168E-2</v>
      </c>
      <c r="CF32" s="133">
        <v>0</v>
      </c>
    </row>
    <row r="33" spans="2:84" s="30" customFormat="1" ht="12">
      <c r="B33" s="177">
        <v>27</v>
      </c>
      <c r="C33" s="162" t="s">
        <v>38</v>
      </c>
      <c r="D33" s="125">
        <v>150</v>
      </c>
      <c r="E33" s="178">
        <v>12</v>
      </c>
      <c r="F33" s="178">
        <v>12</v>
      </c>
      <c r="G33" s="179">
        <f t="shared" si="2"/>
        <v>0.08</v>
      </c>
      <c r="H33" s="179">
        <f t="shared" si="3"/>
        <v>0.08</v>
      </c>
      <c r="I33" s="180">
        <v>1782070</v>
      </c>
      <c r="J33" s="180">
        <v>1782070</v>
      </c>
      <c r="K33" s="180">
        <f t="shared" si="4"/>
        <v>148505.83333333334</v>
      </c>
      <c r="L33" s="180">
        <f t="shared" si="5"/>
        <v>148505.83333333334</v>
      </c>
      <c r="M33" s="125">
        <v>170</v>
      </c>
      <c r="N33" s="178">
        <v>16</v>
      </c>
      <c r="O33" s="178">
        <v>16</v>
      </c>
      <c r="P33" s="179">
        <f t="shared" si="6"/>
        <v>9.4117647058823528E-2</v>
      </c>
      <c r="Q33" s="179">
        <f t="shared" si="7"/>
        <v>9.4117647058823528E-2</v>
      </c>
      <c r="R33" s="180">
        <v>3469170</v>
      </c>
      <c r="S33" s="180">
        <v>3469170</v>
      </c>
      <c r="T33" s="180">
        <f t="shared" si="8"/>
        <v>216823.125</v>
      </c>
      <c r="U33" s="180">
        <f t="shared" si="9"/>
        <v>216823.125</v>
      </c>
      <c r="V33" s="125">
        <v>8084</v>
      </c>
      <c r="W33" s="178">
        <v>170</v>
      </c>
      <c r="X33" s="178">
        <v>168</v>
      </c>
      <c r="Y33" s="179">
        <f t="shared" si="10"/>
        <v>2.1029193468579913E-2</v>
      </c>
      <c r="Z33" s="179">
        <f t="shared" si="11"/>
        <v>2.0781791192478971E-2</v>
      </c>
      <c r="AA33" s="180">
        <v>23274120</v>
      </c>
      <c r="AB33" s="180">
        <v>23178790</v>
      </c>
      <c r="AC33" s="180">
        <f t="shared" si="12"/>
        <v>136906.58823529413</v>
      </c>
      <c r="AD33" s="180">
        <f t="shared" si="13"/>
        <v>137968.98809523811</v>
      </c>
      <c r="AE33" s="178">
        <v>6041</v>
      </c>
      <c r="AF33" s="178">
        <v>313</v>
      </c>
      <c r="AG33" s="178">
        <v>309</v>
      </c>
      <c r="AH33" s="179">
        <f t="shared" si="14"/>
        <v>5.1812613805661316E-2</v>
      </c>
      <c r="AI33" s="179">
        <f t="shared" si="15"/>
        <v>5.1150471776195992E-2</v>
      </c>
      <c r="AJ33" s="180">
        <v>46029670</v>
      </c>
      <c r="AK33" s="180">
        <v>45651040</v>
      </c>
      <c r="AL33" s="180">
        <f t="shared" si="16"/>
        <v>147059.64856230031</v>
      </c>
      <c r="AM33" s="180">
        <f t="shared" si="17"/>
        <v>147737.99352750808</v>
      </c>
      <c r="AN33" s="178">
        <v>4153</v>
      </c>
      <c r="AO33" s="178">
        <v>424</v>
      </c>
      <c r="AP33" s="178">
        <v>418</v>
      </c>
      <c r="AQ33" s="179">
        <f t="shared" si="18"/>
        <v>0.10209487117746208</v>
      </c>
      <c r="AR33" s="179">
        <f t="shared" si="19"/>
        <v>0.10065013243438478</v>
      </c>
      <c r="AS33" s="180">
        <v>60858540</v>
      </c>
      <c r="AT33" s="180">
        <v>60508240</v>
      </c>
      <c r="AU33" s="180">
        <f t="shared" si="20"/>
        <v>143534.29245283018</v>
      </c>
      <c r="AV33" s="180">
        <f t="shared" si="21"/>
        <v>144756.55502392346</v>
      </c>
      <c r="AW33" s="178">
        <v>2102</v>
      </c>
      <c r="AX33" s="178">
        <v>368</v>
      </c>
      <c r="AY33" s="178">
        <v>366</v>
      </c>
      <c r="AZ33" s="179">
        <f t="shared" si="22"/>
        <v>0.17507136060894388</v>
      </c>
      <c r="BA33" s="179">
        <f t="shared" si="23"/>
        <v>0.17411988582302568</v>
      </c>
      <c r="BB33" s="180">
        <v>54362990</v>
      </c>
      <c r="BC33" s="180">
        <v>54230270</v>
      </c>
      <c r="BD33" s="180">
        <f t="shared" si="24"/>
        <v>147725.51630434784</v>
      </c>
      <c r="BE33" s="180">
        <f t="shared" si="25"/>
        <v>148170.13661202186</v>
      </c>
      <c r="BF33" s="178">
        <v>749</v>
      </c>
      <c r="BG33" s="178">
        <v>202</v>
      </c>
      <c r="BH33" s="178">
        <v>201</v>
      </c>
      <c r="BI33" s="179">
        <f t="shared" si="26"/>
        <v>0.26969292389853139</v>
      </c>
      <c r="BJ33" s="179">
        <f t="shared" si="27"/>
        <v>0.26835781041388518</v>
      </c>
      <c r="BK33" s="180">
        <v>30453060</v>
      </c>
      <c r="BL33" s="180">
        <v>30351200</v>
      </c>
      <c r="BM33" s="180">
        <f t="shared" si="28"/>
        <v>150757.72277227722</v>
      </c>
      <c r="BN33" s="180">
        <f t="shared" si="29"/>
        <v>151000.99502487562</v>
      </c>
      <c r="BO33" s="178">
        <f t="shared" si="41"/>
        <v>21449</v>
      </c>
      <c r="BP33" s="178">
        <f t="shared" si="41"/>
        <v>1505</v>
      </c>
      <c r="BQ33" s="178">
        <f t="shared" si="41"/>
        <v>1490</v>
      </c>
      <c r="BR33" s="179">
        <f t="shared" si="32"/>
        <v>7.0166441325935941E-2</v>
      </c>
      <c r="BS33" s="179">
        <f t="shared" si="33"/>
        <v>6.9467108023684082E-2</v>
      </c>
      <c r="BT33" s="178">
        <f t="shared" si="42"/>
        <v>220229620</v>
      </c>
      <c r="BU33" s="178">
        <f t="shared" si="42"/>
        <v>219170780</v>
      </c>
      <c r="BV33" s="180">
        <f t="shared" si="35"/>
        <v>146331.9734219269</v>
      </c>
      <c r="BW33" s="180">
        <f t="shared" si="36"/>
        <v>147094.48322147652</v>
      </c>
      <c r="BY33" s="133" t="str">
        <f t="shared" si="37"/>
        <v>鶴見区</v>
      </c>
      <c r="BZ33" s="134">
        <f t="shared" si="38"/>
        <v>7.3367260390161157E-2</v>
      </c>
      <c r="CA33" s="133" t="str">
        <f t="shared" si="39"/>
        <v>豊能町</v>
      </c>
      <c r="CB33" s="134">
        <f t="shared" si="40"/>
        <v>7.3339483394833954E-2</v>
      </c>
      <c r="CC33" s="135"/>
      <c r="CD33" s="134">
        <f t="shared" si="0"/>
        <v>7.1361761201965204E-2</v>
      </c>
      <c r="CE33" s="134">
        <f t="shared" si="1"/>
        <v>7.1230484967230168E-2</v>
      </c>
      <c r="CF33" s="133">
        <v>0</v>
      </c>
    </row>
    <row r="34" spans="2:84" s="30" customFormat="1" ht="12">
      <c r="B34" s="177">
        <v>28</v>
      </c>
      <c r="C34" s="162" t="s">
        <v>39</v>
      </c>
      <c r="D34" s="125">
        <v>134</v>
      </c>
      <c r="E34" s="178">
        <v>10</v>
      </c>
      <c r="F34" s="178">
        <v>10</v>
      </c>
      <c r="G34" s="179">
        <f t="shared" si="2"/>
        <v>7.4626865671641784E-2</v>
      </c>
      <c r="H34" s="179">
        <f t="shared" si="3"/>
        <v>7.4626865671641784E-2</v>
      </c>
      <c r="I34" s="180">
        <v>1735580</v>
      </c>
      <c r="J34" s="180">
        <v>1735580</v>
      </c>
      <c r="K34" s="180">
        <f t="shared" si="4"/>
        <v>173558</v>
      </c>
      <c r="L34" s="180">
        <f t="shared" si="5"/>
        <v>173558</v>
      </c>
      <c r="M34" s="125">
        <v>179</v>
      </c>
      <c r="N34" s="178">
        <v>12</v>
      </c>
      <c r="O34" s="178">
        <v>12</v>
      </c>
      <c r="P34" s="179">
        <f t="shared" si="6"/>
        <v>6.7039106145251395E-2</v>
      </c>
      <c r="Q34" s="179">
        <f t="shared" si="7"/>
        <v>6.7039106145251395E-2</v>
      </c>
      <c r="R34" s="180">
        <v>2004190</v>
      </c>
      <c r="S34" s="180">
        <v>2004190</v>
      </c>
      <c r="T34" s="180">
        <f t="shared" si="8"/>
        <v>167015.83333333334</v>
      </c>
      <c r="U34" s="180">
        <f t="shared" si="9"/>
        <v>167015.83333333334</v>
      </c>
      <c r="V34" s="125">
        <v>7424</v>
      </c>
      <c r="W34" s="178">
        <v>158</v>
      </c>
      <c r="X34" s="178">
        <v>158</v>
      </c>
      <c r="Y34" s="179">
        <f t="shared" si="10"/>
        <v>2.1282327586206896E-2</v>
      </c>
      <c r="Z34" s="179">
        <f t="shared" si="11"/>
        <v>2.1282327586206896E-2</v>
      </c>
      <c r="AA34" s="180">
        <v>20443000</v>
      </c>
      <c r="AB34" s="180">
        <v>20389510</v>
      </c>
      <c r="AC34" s="180">
        <f t="shared" si="12"/>
        <v>129386.07594936709</v>
      </c>
      <c r="AD34" s="180">
        <f t="shared" si="13"/>
        <v>129047.53164556962</v>
      </c>
      <c r="AE34" s="178">
        <v>4611</v>
      </c>
      <c r="AF34" s="178">
        <v>232</v>
      </c>
      <c r="AG34" s="178">
        <v>232</v>
      </c>
      <c r="AH34" s="179">
        <f t="shared" si="14"/>
        <v>5.0314465408805034E-2</v>
      </c>
      <c r="AI34" s="179">
        <f t="shared" si="15"/>
        <v>5.0314465408805034E-2</v>
      </c>
      <c r="AJ34" s="180">
        <v>32750090</v>
      </c>
      <c r="AK34" s="180">
        <v>32717090</v>
      </c>
      <c r="AL34" s="180">
        <f t="shared" si="16"/>
        <v>141164.18103448275</v>
      </c>
      <c r="AM34" s="180">
        <f t="shared" si="17"/>
        <v>141021.93965517241</v>
      </c>
      <c r="AN34" s="178">
        <v>2585</v>
      </c>
      <c r="AO34" s="178">
        <v>285</v>
      </c>
      <c r="AP34" s="178">
        <v>285</v>
      </c>
      <c r="AQ34" s="179">
        <f t="shared" si="18"/>
        <v>0.1102514506769826</v>
      </c>
      <c r="AR34" s="179">
        <f t="shared" si="19"/>
        <v>0.1102514506769826</v>
      </c>
      <c r="AS34" s="180">
        <v>46216440</v>
      </c>
      <c r="AT34" s="180">
        <v>46192440</v>
      </c>
      <c r="AU34" s="180">
        <f t="shared" si="20"/>
        <v>162162.94736842104</v>
      </c>
      <c r="AV34" s="180">
        <f t="shared" si="21"/>
        <v>162078.73684210525</v>
      </c>
      <c r="AW34" s="178">
        <v>1208</v>
      </c>
      <c r="AX34" s="178">
        <v>219</v>
      </c>
      <c r="AY34" s="178">
        <v>218</v>
      </c>
      <c r="AZ34" s="179">
        <f t="shared" si="22"/>
        <v>0.18129139072847683</v>
      </c>
      <c r="BA34" s="179">
        <f t="shared" si="23"/>
        <v>0.1804635761589404</v>
      </c>
      <c r="BB34" s="180">
        <v>34189950</v>
      </c>
      <c r="BC34" s="180">
        <v>34168950</v>
      </c>
      <c r="BD34" s="180">
        <f t="shared" si="24"/>
        <v>156118.49315068492</v>
      </c>
      <c r="BE34" s="180">
        <f t="shared" si="25"/>
        <v>156738.30275229359</v>
      </c>
      <c r="BF34" s="178">
        <v>497</v>
      </c>
      <c r="BG34" s="178">
        <v>103</v>
      </c>
      <c r="BH34" s="178">
        <v>102</v>
      </c>
      <c r="BI34" s="179">
        <f t="shared" si="26"/>
        <v>0.20724346076458752</v>
      </c>
      <c r="BJ34" s="179">
        <f t="shared" si="27"/>
        <v>0.20523138832997989</v>
      </c>
      <c r="BK34" s="180">
        <v>14521390</v>
      </c>
      <c r="BL34" s="180">
        <v>14512390</v>
      </c>
      <c r="BM34" s="180">
        <f t="shared" si="28"/>
        <v>140984.36893203884</v>
      </c>
      <c r="BN34" s="180">
        <f t="shared" si="29"/>
        <v>142278.33333333334</v>
      </c>
      <c r="BO34" s="178">
        <f t="shared" si="41"/>
        <v>16638</v>
      </c>
      <c r="BP34" s="178">
        <f t="shared" si="41"/>
        <v>1019</v>
      </c>
      <c r="BQ34" s="178">
        <f t="shared" si="41"/>
        <v>1017</v>
      </c>
      <c r="BR34" s="179">
        <f t="shared" si="32"/>
        <v>6.1245341988219737E-2</v>
      </c>
      <c r="BS34" s="179">
        <f t="shared" si="33"/>
        <v>6.1125135232600075E-2</v>
      </c>
      <c r="BT34" s="178">
        <f t="shared" si="42"/>
        <v>151860640</v>
      </c>
      <c r="BU34" s="178">
        <f t="shared" si="42"/>
        <v>151720150</v>
      </c>
      <c r="BV34" s="180">
        <f t="shared" si="35"/>
        <v>149029.08734052992</v>
      </c>
      <c r="BW34" s="180">
        <f t="shared" si="36"/>
        <v>149184.02163225171</v>
      </c>
      <c r="BY34" s="133" t="str">
        <f t="shared" si="37"/>
        <v>豊能町</v>
      </c>
      <c r="BZ34" s="134">
        <f t="shared" si="38"/>
        <v>7.3339483394833954E-2</v>
      </c>
      <c r="CA34" s="133" t="str">
        <f t="shared" si="39"/>
        <v>鶴見区</v>
      </c>
      <c r="CB34" s="134">
        <f t="shared" si="40"/>
        <v>7.3296579021769864E-2</v>
      </c>
      <c r="CC34" s="135"/>
      <c r="CD34" s="134">
        <f t="shared" si="0"/>
        <v>7.1361761201965204E-2</v>
      </c>
      <c r="CE34" s="134">
        <f t="shared" si="1"/>
        <v>7.1230484967230168E-2</v>
      </c>
      <c r="CF34" s="133">
        <v>0</v>
      </c>
    </row>
    <row r="35" spans="2:84" s="30" customFormat="1" ht="12">
      <c r="B35" s="177">
        <v>29</v>
      </c>
      <c r="C35" s="162" t="s">
        <v>40</v>
      </c>
      <c r="D35" s="125">
        <v>86</v>
      </c>
      <c r="E35" s="178">
        <v>12</v>
      </c>
      <c r="F35" s="178">
        <v>12</v>
      </c>
      <c r="G35" s="179">
        <f t="shared" si="2"/>
        <v>0.13953488372093023</v>
      </c>
      <c r="H35" s="179">
        <f t="shared" si="3"/>
        <v>0.13953488372093023</v>
      </c>
      <c r="I35" s="180">
        <v>2095200</v>
      </c>
      <c r="J35" s="180">
        <v>2095200</v>
      </c>
      <c r="K35" s="180">
        <f t="shared" si="4"/>
        <v>174600</v>
      </c>
      <c r="L35" s="180">
        <f t="shared" si="5"/>
        <v>174600</v>
      </c>
      <c r="M35" s="125">
        <v>115</v>
      </c>
      <c r="N35" s="178">
        <v>11</v>
      </c>
      <c r="O35" s="178">
        <v>11</v>
      </c>
      <c r="P35" s="179">
        <f t="shared" si="6"/>
        <v>9.5652173913043481E-2</v>
      </c>
      <c r="Q35" s="179">
        <f t="shared" si="7"/>
        <v>9.5652173913043481E-2</v>
      </c>
      <c r="R35" s="180">
        <v>1978330</v>
      </c>
      <c r="S35" s="180">
        <v>1978330</v>
      </c>
      <c r="T35" s="180">
        <f t="shared" si="8"/>
        <v>179848.18181818182</v>
      </c>
      <c r="U35" s="180">
        <f t="shared" si="9"/>
        <v>179848.18181818182</v>
      </c>
      <c r="V35" s="125">
        <v>5879</v>
      </c>
      <c r="W35" s="178">
        <v>101</v>
      </c>
      <c r="X35" s="178">
        <v>101</v>
      </c>
      <c r="Y35" s="179">
        <f t="shared" si="10"/>
        <v>1.7179792481714577E-2</v>
      </c>
      <c r="Z35" s="179">
        <f t="shared" si="11"/>
        <v>1.7179792481714577E-2</v>
      </c>
      <c r="AA35" s="180">
        <v>11993910</v>
      </c>
      <c r="AB35" s="180">
        <v>11993910</v>
      </c>
      <c r="AC35" s="180">
        <f t="shared" si="12"/>
        <v>118751.58415841585</v>
      </c>
      <c r="AD35" s="180">
        <f t="shared" si="13"/>
        <v>118751.58415841585</v>
      </c>
      <c r="AE35" s="178">
        <v>4186</v>
      </c>
      <c r="AF35" s="178">
        <v>221</v>
      </c>
      <c r="AG35" s="178">
        <v>220</v>
      </c>
      <c r="AH35" s="179">
        <f t="shared" si="14"/>
        <v>5.2795031055900624E-2</v>
      </c>
      <c r="AI35" s="179">
        <f t="shared" si="15"/>
        <v>5.2556139512661249E-2</v>
      </c>
      <c r="AJ35" s="180">
        <v>28584660</v>
      </c>
      <c r="AK35" s="180">
        <v>28559460</v>
      </c>
      <c r="AL35" s="180">
        <f t="shared" si="16"/>
        <v>129342.35294117648</v>
      </c>
      <c r="AM35" s="180">
        <f t="shared" si="17"/>
        <v>129815.72727272728</v>
      </c>
      <c r="AN35" s="178">
        <v>2549</v>
      </c>
      <c r="AO35" s="178">
        <v>309</v>
      </c>
      <c r="AP35" s="178">
        <v>309</v>
      </c>
      <c r="AQ35" s="179">
        <f t="shared" si="18"/>
        <v>0.12122400941545704</v>
      </c>
      <c r="AR35" s="179">
        <f t="shared" si="19"/>
        <v>0.12122400941545704</v>
      </c>
      <c r="AS35" s="180">
        <v>45692010</v>
      </c>
      <c r="AT35" s="180">
        <v>45641110</v>
      </c>
      <c r="AU35" s="180">
        <f t="shared" si="20"/>
        <v>147870.58252427186</v>
      </c>
      <c r="AV35" s="180">
        <f t="shared" si="21"/>
        <v>147705.857605178</v>
      </c>
      <c r="AW35" s="178">
        <v>1191</v>
      </c>
      <c r="AX35" s="178">
        <v>242</v>
      </c>
      <c r="AY35" s="178">
        <v>242</v>
      </c>
      <c r="AZ35" s="179">
        <f t="shared" si="22"/>
        <v>0.20319059613769941</v>
      </c>
      <c r="BA35" s="179">
        <f t="shared" si="23"/>
        <v>0.20319059613769941</v>
      </c>
      <c r="BB35" s="180">
        <v>36455450</v>
      </c>
      <c r="BC35" s="180">
        <v>36431450</v>
      </c>
      <c r="BD35" s="180">
        <f t="shared" si="24"/>
        <v>150642.35537190083</v>
      </c>
      <c r="BE35" s="180">
        <f t="shared" si="25"/>
        <v>150543.18181818182</v>
      </c>
      <c r="BF35" s="178">
        <v>436</v>
      </c>
      <c r="BG35" s="178">
        <v>128</v>
      </c>
      <c r="BH35" s="178">
        <v>128</v>
      </c>
      <c r="BI35" s="179">
        <f t="shared" si="26"/>
        <v>0.29357798165137616</v>
      </c>
      <c r="BJ35" s="179">
        <f t="shared" si="27"/>
        <v>0.29357798165137616</v>
      </c>
      <c r="BK35" s="180">
        <v>19866240</v>
      </c>
      <c r="BL35" s="180">
        <v>19863240</v>
      </c>
      <c r="BM35" s="180">
        <f t="shared" si="28"/>
        <v>155205</v>
      </c>
      <c r="BN35" s="180">
        <f t="shared" si="29"/>
        <v>155181.5625</v>
      </c>
      <c r="BO35" s="178">
        <f t="shared" si="41"/>
        <v>14442</v>
      </c>
      <c r="BP35" s="178">
        <f t="shared" si="41"/>
        <v>1024</v>
      </c>
      <c r="BQ35" s="178">
        <f t="shared" si="41"/>
        <v>1023</v>
      </c>
      <c r="BR35" s="179">
        <f t="shared" si="32"/>
        <v>7.090430688270323E-2</v>
      </c>
      <c r="BS35" s="179">
        <f t="shared" si="33"/>
        <v>7.0835064395513084E-2</v>
      </c>
      <c r="BT35" s="178">
        <f t="shared" si="42"/>
        <v>146665800</v>
      </c>
      <c r="BU35" s="178">
        <f t="shared" si="42"/>
        <v>146562700</v>
      </c>
      <c r="BV35" s="180">
        <f t="shared" si="35"/>
        <v>143228.3203125</v>
      </c>
      <c r="BW35" s="180">
        <f t="shared" si="36"/>
        <v>143267.54643206255</v>
      </c>
      <c r="BY35" s="133" t="str">
        <f t="shared" si="37"/>
        <v>八尾市</v>
      </c>
      <c r="BZ35" s="134">
        <f t="shared" si="38"/>
        <v>7.3283997218635141E-2</v>
      </c>
      <c r="CA35" s="133" t="str">
        <f t="shared" si="39"/>
        <v>藤井寺市</v>
      </c>
      <c r="CB35" s="134">
        <f t="shared" si="40"/>
        <v>7.3254175890521231E-2</v>
      </c>
      <c r="CC35" s="135"/>
      <c r="CD35" s="134">
        <f t="shared" si="0"/>
        <v>7.1361761201965204E-2</v>
      </c>
      <c r="CE35" s="134">
        <f t="shared" si="1"/>
        <v>7.1230484967230168E-2</v>
      </c>
      <c r="CF35" s="133">
        <v>0</v>
      </c>
    </row>
    <row r="36" spans="2:84" s="30" customFormat="1" ht="12">
      <c r="B36" s="177">
        <v>30</v>
      </c>
      <c r="C36" s="162" t="s">
        <v>41</v>
      </c>
      <c r="D36" s="125">
        <v>88</v>
      </c>
      <c r="E36" s="178">
        <v>8</v>
      </c>
      <c r="F36" s="178">
        <v>8</v>
      </c>
      <c r="G36" s="179">
        <f t="shared" si="2"/>
        <v>9.0909090909090912E-2</v>
      </c>
      <c r="H36" s="179">
        <f t="shared" si="3"/>
        <v>9.0909090909090912E-2</v>
      </c>
      <c r="I36" s="180">
        <v>2262260</v>
      </c>
      <c r="J36" s="180">
        <v>2262260</v>
      </c>
      <c r="K36" s="180">
        <f t="shared" si="4"/>
        <v>282782.5</v>
      </c>
      <c r="L36" s="180">
        <f t="shared" si="5"/>
        <v>282782.5</v>
      </c>
      <c r="M36" s="125">
        <v>145</v>
      </c>
      <c r="N36" s="178">
        <v>13</v>
      </c>
      <c r="O36" s="178">
        <v>13</v>
      </c>
      <c r="P36" s="179">
        <f t="shared" si="6"/>
        <v>8.9655172413793102E-2</v>
      </c>
      <c r="Q36" s="179">
        <f t="shared" si="7"/>
        <v>8.9655172413793102E-2</v>
      </c>
      <c r="R36" s="180">
        <v>3431090</v>
      </c>
      <c r="S36" s="180">
        <v>3431090</v>
      </c>
      <c r="T36" s="180">
        <f t="shared" si="8"/>
        <v>263930</v>
      </c>
      <c r="U36" s="180">
        <f t="shared" si="9"/>
        <v>263930</v>
      </c>
      <c r="V36" s="125">
        <v>7775</v>
      </c>
      <c r="W36" s="178">
        <v>169</v>
      </c>
      <c r="X36" s="178">
        <v>169</v>
      </c>
      <c r="Y36" s="179">
        <f t="shared" si="10"/>
        <v>2.1736334405144695E-2</v>
      </c>
      <c r="Z36" s="179">
        <f t="shared" si="11"/>
        <v>2.1736334405144695E-2</v>
      </c>
      <c r="AA36" s="180">
        <v>23307860</v>
      </c>
      <c r="AB36" s="180">
        <v>23265860</v>
      </c>
      <c r="AC36" s="180">
        <f t="shared" si="12"/>
        <v>137916.33136094676</v>
      </c>
      <c r="AD36" s="180">
        <f t="shared" si="13"/>
        <v>137667.81065088758</v>
      </c>
      <c r="AE36" s="178">
        <v>5638</v>
      </c>
      <c r="AF36" s="178">
        <v>347</v>
      </c>
      <c r="AG36" s="178">
        <v>347</v>
      </c>
      <c r="AH36" s="179">
        <f t="shared" si="14"/>
        <v>6.1546647747428164E-2</v>
      </c>
      <c r="AI36" s="179">
        <f t="shared" si="15"/>
        <v>6.1546647747428164E-2</v>
      </c>
      <c r="AJ36" s="180">
        <v>47928410</v>
      </c>
      <c r="AK36" s="180">
        <v>47904410</v>
      </c>
      <c r="AL36" s="180">
        <f t="shared" si="16"/>
        <v>138122.21902017292</v>
      </c>
      <c r="AM36" s="180">
        <f t="shared" si="17"/>
        <v>138053.05475504324</v>
      </c>
      <c r="AN36" s="178">
        <v>3548</v>
      </c>
      <c r="AO36" s="178">
        <v>427</v>
      </c>
      <c r="AP36" s="178">
        <v>425</v>
      </c>
      <c r="AQ36" s="179">
        <f t="shared" si="18"/>
        <v>0.12034949267192785</v>
      </c>
      <c r="AR36" s="179">
        <f t="shared" si="19"/>
        <v>0.1197857948139797</v>
      </c>
      <c r="AS36" s="180">
        <v>57104250</v>
      </c>
      <c r="AT36" s="180">
        <v>57041810</v>
      </c>
      <c r="AU36" s="180">
        <f t="shared" si="20"/>
        <v>133733.60655737706</v>
      </c>
      <c r="AV36" s="180">
        <f t="shared" si="21"/>
        <v>134216.02352941176</v>
      </c>
      <c r="AW36" s="178">
        <v>1778</v>
      </c>
      <c r="AX36" s="178">
        <v>347</v>
      </c>
      <c r="AY36" s="178">
        <v>347</v>
      </c>
      <c r="AZ36" s="179">
        <f t="shared" si="22"/>
        <v>0.19516310461192352</v>
      </c>
      <c r="BA36" s="179">
        <f t="shared" si="23"/>
        <v>0.19516310461192352</v>
      </c>
      <c r="BB36" s="180">
        <v>46350660</v>
      </c>
      <c r="BC36" s="180">
        <v>46329660</v>
      </c>
      <c r="BD36" s="180">
        <f t="shared" si="24"/>
        <v>133575.38904899135</v>
      </c>
      <c r="BE36" s="180">
        <f t="shared" si="25"/>
        <v>133514.87031700287</v>
      </c>
      <c r="BF36" s="178">
        <v>601</v>
      </c>
      <c r="BG36" s="178">
        <v>168</v>
      </c>
      <c r="BH36" s="178">
        <v>167</v>
      </c>
      <c r="BI36" s="179">
        <f t="shared" si="26"/>
        <v>0.27953410981697169</v>
      </c>
      <c r="BJ36" s="179">
        <f t="shared" si="27"/>
        <v>0.27787021630615638</v>
      </c>
      <c r="BK36" s="180">
        <v>23115120</v>
      </c>
      <c r="BL36" s="180">
        <v>23066380</v>
      </c>
      <c r="BM36" s="180">
        <f t="shared" si="28"/>
        <v>137590</v>
      </c>
      <c r="BN36" s="180">
        <f t="shared" si="29"/>
        <v>138122.03592814371</v>
      </c>
      <c r="BO36" s="178">
        <f t="shared" si="41"/>
        <v>19573</v>
      </c>
      <c r="BP36" s="178">
        <f t="shared" si="41"/>
        <v>1479</v>
      </c>
      <c r="BQ36" s="178">
        <f t="shared" si="41"/>
        <v>1476</v>
      </c>
      <c r="BR36" s="179">
        <f t="shared" si="32"/>
        <v>7.5563275941347777E-2</v>
      </c>
      <c r="BS36" s="179">
        <f t="shared" si="33"/>
        <v>7.5410003576355189E-2</v>
      </c>
      <c r="BT36" s="178">
        <f t="shared" si="42"/>
        <v>203499650</v>
      </c>
      <c r="BU36" s="178">
        <f t="shared" si="42"/>
        <v>203301470</v>
      </c>
      <c r="BV36" s="180">
        <f t="shared" si="35"/>
        <v>137592.73157538878</v>
      </c>
      <c r="BW36" s="180">
        <f t="shared" si="36"/>
        <v>137738.12330623306</v>
      </c>
      <c r="BY36" s="133" t="str">
        <f t="shared" si="37"/>
        <v>藤井寺市</v>
      </c>
      <c r="BZ36" s="134">
        <f t="shared" si="38"/>
        <v>7.3254175890521231E-2</v>
      </c>
      <c r="CA36" s="133" t="str">
        <f t="shared" si="39"/>
        <v>八尾市</v>
      </c>
      <c r="CB36" s="134">
        <f t="shared" si="40"/>
        <v>7.3159829144730307E-2</v>
      </c>
      <c r="CC36" s="135"/>
      <c r="CD36" s="134">
        <f t="shared" si="0"/>
        <v>7.1361761201965204E-2</v>
      </c>
      <c r="CE36" s="134">
        <f t="shared" si="1"/>
        <v>7.1230484967230168E-2</v>
      </c>
      <c r="CF36" s="133">
        <v>0</v>
      </c>
    </row>
    <row r="37" spans="2:84" s="30" customFormat="1" ht="12">
      <c r="B37" s="177">
        <v>31</v>
      </c>
      <c r="C37" s="162" t="s">
        <v>42</v>
      </c>
      <c r="D37" s="125">
        <v>173</v>
      </c>
      <c r="E37" s="178">
        <v>16</v>
      </c>
      <c r="F37" s="178">
        <v>16</v>
      </c>
      <c r="G37" s="179">
        <f t="shared" si="2"/>
        <v>9.2485549132947972E-2</v>
      </c>
      <c r="H37" s="179">
        <f t="shared" si="3"/>
        <v>9.2485549132947972E-2</v>
      </c>
      <c r="I37" s="180">
        <v>2497850</v>
      </c>
      <c r="J37" s="180">
        <v>2497850</v>
      </c>
      <c r="K37" s="180">
        <f t="shared" si="4"/>
        <v>156115.625</v>
      </c>
      <c r="L37" s="180">
        <f t="shared" si="5"/>
        <v>156115.625</v>
      </c>
      <c r="M37" s="125">
        <v>319</v>
      </c>
      <c r="N37" s="178">
        <v>20</v>
      </c>
      <c r="O37" s="178">
        <v>20</v>
      </c>
      <c r="P37" s="179">
        <f t="shared" si="6"/>
        <v>6.2695924764890276E-2</v>
      </c>
      <c r="Q37" s="179">
        <f t="shared" si="7"/>
        <v>6.2695924764890276E-2</v>
      </c>
      <c r="R37" s="180">
        <v>3250480</v>
      </c>
      <c r="S37" s="180">
        <v>3241480</v>
      </c>
      <c r="T37" s="180">
        <f t="shared" si="8"/>
        <v>162524</v>
      </c>
      <c r="U37" s="180">
        <f t="shared" si="9"/>
        <v>162074</v>
      </c>
      <c r="V37" s="125">
        <v>10871</v>
      </c>
      <c r="W37" s="178">
        <v>156</v>
      </c>
      <c r="X37" s="178">
        <v>156</v>
      </c>
      <c r="Y37" s="179">
        <f t="shared" si="10"/>
        <v>1.4350105786036243E-2</v>
      </c>
      <c r="Z37" s="179">
        <f t="shared" si="11"/>
        <v>1.4350105786036243E-2</v>
      </c>
      <c r="AA37" s="180">
        <v>21070950</v>
      </c>
      <c r="AB37" s="180">
        <v>21067950</v>
      </c>
      <c r="AC37" s="180">
        <f t="shared" si="12"/>
        <v>135070.19230769231</v>
      </c>
      <c r="AD37" s="180">
        <f t="shared" si="13"/>
        <v>135050.96153846153</v>
      </c>
      <c r="AE37" s="178">
        <v>7028</v>
      </c>
      <c r="AF37" s="178">
        <v>300</v>
      </c>
      <c r="AG37" s="178">
        <v>300</v>
      </c>
      <c r="AH37" s="179">
        <f t="shared" si="14"/>
        <v>4.2686397268070574E-2</v>
      </c>
      <c r="AI37" s="179">
        <f t="shared" si="15"/>
        <v>4.2686397268070574E-2</v>
      </c>
      <c r="AJ37" s="180">
        <v>43301400</v>
      </c>
      <c r="AK37" s="180">
        <v>43256890</v>
      </c>
      <c r="AL37" s="180">
        <f t="shared" si="16"/>
        <v>144338</v>
      </c>
      <c r="AM37" s="180">
        <f t="shared" si="17"/>
        <v>144189.63333333333</v>
      </c>
      <c r="AN37" s="178">
        <v>3849</v>
      </c>
      <c r="AO37" s="178">
        <v>394</v>
      </c>
      <c r="AP37" s="178">
        <v>393</v>
      </c>
      <c r="AQ37" s="179">
        <f t="shared" si="18"/>
        <v>0.10236425045466355</v>
      </c>
      <c r="AR37" s="179">
        <f t="shared" si="19"/>
        <v>0.10210444271239283</v>
      </c>
      <c r="AS37" s="180">
        <v>53793020</v>
      </c>
      <c r="AT37" s="180">
        <v>53739530</v>
      </c>
      <c r="AU37" s="180">
        <f t="shared" si="20"/>
        <v>136530.50761421319</v>
      </c>
      <c r="AV37" s="180">
        <f t="shared" si="21"/>
        <v>136741.80661577609</v>
      </c>
      <c r="AW37" s="178">
        <v>1710</v>
      </c>
      <c r="AX37" s="178">
        <v>308</v>
      </c>
      <c r="AY37" s="178">
        <v>308</v>
      </c>
      <c r="AZ37" s="179">
        <f t="shared" si="22"/>
        <v>0.18011695906432748</v>
      </c>
      <c r="BA37" s="179">
        <f t="shared" si="23"/>
        <v>0.18011695906432748</v>
      </c>
      <c r="BB37" s="180">
        <v>38553860</v>
      </c>
      <c r="BC37" s="180">
        <v>38514380</v>
      </c>
      <c r="BD37" s="180">
        <f t="shared" si="24"/>
        <v>125174.87012987013</v>
      </c>
      <c r="BE37" s="180">
        <f t="shared" si="25"/>
        <v>125046.68831168831</v>
      </c>
      <c r="BF37" s="178">
        <v>629</v>
      </c>
      <c r="BG37" s="178">
        <v>139</v>
      </c>
      <c r="BH37" s="178">
        <v>139</v>
      </c>
      <c r="BI37" s="179">
        <f t="shared" si="26"/>
        <v>0.22098569157392686</v>
      </c>
      <c r="BJ37" s="179">
        <f t="shared" si="27"/>
        <v>0.22098569157392686</v>
      </c>
      <c r="BK37" s="180">
        <v>19180850</v>
      </c>
      <c r="BL37" s="180">
        <v>19145360</v>
      </c>
      <c r="BM37" s="180">
        <f t="shared" si="28"/>
        <v>137991.72661870503</v>
      </c>
      <c r="BN37" s="180">
        <f t="shared" si="29"/>
        <v>137736.40287769784</v>
      </c>
      <c r="BO37" s="178">
        <f t="shared" si="41"/>
        <v>24579</v>
      </c>
      <c r="BP37" s="178">
        <f t="shared" si="41"/>
        <v>1333</v>
      </c>
      <c r="BQ37" s="178">
        <f t="shared" si="41"/>
        <v>1332</v>
      </c>
      <c r="BR37" s="179">
        <f t="shared" si="32"/>
        <v>5.4233288579681842E-2</v>
      </c>
      <c r="BS37" s="179">
        <f t="shared" si="33"/>
        <v>5.4192603441962653E-2</v>
      </c>
      <c r="BT37" s="178">
        <f t="shared" si="42"/>
        <v>181648410</v>
      </c>
      <c r="BU37" s="178">
        <f t="shared" si="42"/>
        <v>181463440</v>
      </c>
      <c r="BV37" s="180">
        <f t="shared" si="35"/>
        <v>136270.37509377344</v>
      </c>
      <c r="BW37" s="180">
        <f t="shared" si="36"/>
        <v>136233.81381381382</v>
      </c>
      <c r="BY37" s="133" t="str">
        <f t="shared" si="37"/>
        <v>河内長野市</v>
      </c>
      <c r="BZ37" s="134">
        <f t="shared" si="38"/>
        <v>7.2954581421110928E-2</v>
      </c>
      <c r="CA37" s="133" t="str">
        <f t="shared" si="39"/>
        <v>豊中市</v>
      </c>
      <c r="CB37" s="134">
        <f t="shared" si="40"/>
        <v>7.2750898928406138E-2</v>
      </c>
      <c r="CC37" s="135"/>
      <c r="CD37" s="134">
        <f t="shared" si="0"/>
        <v>7.1361761201965204E-2</v>
      </c>
      <c r="CE37" s="134">
        <f t="shared" si="1"/>
        <v>7.1230484967230168E-2</v>
      </c>
      <c r="CF37" s="133">
        <v>0</v>
      </c>
    </row>
    <row r="38" spans="2:84" s="30" customFormat="1" ht="12">
      <c r="B38" s="177">
        <v>32</v>
      </c>
      <c r="C38" s="162" t="s">
        <v>43</v>
      </c>
      <c r="D38" s="125">
        <v>113</v>
      </c>
      <c r="E38" s="178">
        <v>5</v>
      </c>
      <c r="F38" s="178">
        <v>5</v>
      </c>
      <c r="G38" s="179">
        <f t="shared" si="2"/>
        <v>4.4247787610619468E-2</v>
      </c>
      <c r="H38" s="179">
        <f t="shared" si="3"/>
        <v>4.4247787610619468E-2</v>
      </c>
      <c r="I38" s="180">
        <v>855490</v>
      </c>
      <c r="J38" s="180">
        <v>855490</v>
      </c>
      <c r="K38" s="180">
        <f t="shared" si="4"/>
        <v>171098</v>
      </c>
      <c r="L38" s="180">
        <f t="shared" si="5"/>
        <v>171098</v>
      </c>
      <c r="M38" s="125">
        <v>228</v>
      </c>
      <c r="N38" s="178">
        <v>16</v>
      </c>
      <c r="O38" s="178">
        <v>16</v>
      </c>
      <c r="P38" s="179">
        <f t="shared" si="6"/>
        <v>7.0175438596491224E-2</v>
      </c>
      <c r="Q38" s="179">
        <f t="shared" si="7"/>
        <v>7.0175438596491224E-2</v>
      </c>
      <c r="R38" s="180">
        <v>2952180</v>
      </c>
      <c r="S38" s="180">
        <v>2949180</v>
      </c>
      <c r="T38" s="180">
        <f t="shared" si="8"/>
        <v>184511.25</v>
      </c>
      <c r="U38" s="180">
        <f t="shared" si="9"/>
        <v>184323.75</v>
      </c>
      <c r="V38" s="125">
        <v>8858</v>
      </c>
      <c r="W38" s="178">
        <v>163</v>
      </c>
      <c r="X38" s="178">
        <v>162</v>
      </c>
      <c r="Y38" s="179">
        <f t="shared" si="10"/>
        <v>1.8401445021449536E-2</v>
      </c>
      <c r="Z38" s="179">
        <f t="shared" si="11"/>
        <v>1.8288552720704447E-2</v>
      </c>
      <c r="AA38" s="180">
        <v>21209520</v>
      </c>
      <c r="AB38" s="180">
        <v>21181760</v>
      </c>
      <c r="AC38" s="180">
        <f t="shared" si="12"/>
        <v>130119.75460122699</v>
      </c>
      <c r="AD38" s="180">
        <f t="shared" si="13"/>
        <v>130751.6049382716</v>
      </c>
      <c r="AE38" s="178">
        <v>6509</v>
      </c>
      <c r="AF38" s="178">
        <v>350</v>
      </c>
      <c r="AG38" s="178">
        <v>349</v>
      </c>
      <c r="AH38" s="179">
        <f t="shared" si="14"/>
        <v>5.3771700722077126E-2</v>
      </c>
      <c r="AI38" s="179">
        <f t="shared" si="15"/>
        <v>5.3618067291442618E-2</v>
      </c>
      <c r="AJ38" s="180">
        <v>47846970</v>
      </c>
      <c r="AK38" s="180">
        <v>47789690</v>
      </c>
      <c r="AL38" s="180">
        <f t="shared" si="16"/>
        <v>136705.62857142856</v>
      </c>
      <c r="AM38" s="180">
        <f t="shared" si="17"/>
        <v>136933.20916905443</v>
      </c>
      <c r="AN38" s="178">
        <v>3728</v>
      </c>
      <c r="AO38" s="178">
        <v>415</v>
      </c>
      <c r="AP38" s="178">
        <v>414</v>
      </c>
      <c r="AQ38" s="179">
        <f t="shared" si="18"/>
        <v>0.11131974248927039</v>
      </c>
      <c r="AR38" s="179">
        <f t="shared" si="19"/>
        <v>0.11105150214592274</v>
      </c>
      <c r="AS38" s="180">
        <v>57355580</v>
      </c>
      <c r="AT38" s="180">
        <v>57315170</v>
      </c>
      <c r="AU38" s="180">
        <f t="shared" si="20"/>
        <v>138206.21686746989</v>
      </c>
      <c r="AV38" s="180">
        <f t="shared" si="21"/>
        <v>138442.43961352657</v>
      </c>
      <c r="AW38" s="178">
        <v>1721</v>
      </c>
      <c r="AX38" s="178">
        <v>339</v>
      </c>
      <c r="AY38" s="178">
        <v>335</v>
      </c>
      <c r="AZ38" s="179">
        <f t="shared" si="22"/>
        <v>0.19697850087158628</v>
      </c>
      <c r="BA38" s="179">
        <f t="shared" si="23"/>
        <v>0.1946542707728065</v>
      </c>
      <c r="BB38" s="180">
        <v>41342800</v>
      </c>
      <c r="BC38" s="180">
        <v>41214870</v>
      </c>
      <c r="BD38" s="180">
        <f t="shared" si="24"/>
        <v>121955.16224188791</v>
      </c>
      <c r="BE38" s="180">
        <f t="shared" si="25"/>
        <v>123029.46268656716</v>
      </c>
      <c r="BF38" s="178">
        <v>558</v>
      </c>
      <c r="BG38" s="178">
        <v>148</v>
      </c>
      <c r="BH38" s="178">
        <v>147</v>
      </c>
      <c r="BI38" s="179">
        <f t="shared" si="26"/>
        <v>0.26523297491039427</v>
      </c>
      <c r="BJ38" s="179">
        <f t="shared" si="27"/>
        <v>0.26344086021505375</v>
      </c>
      <c r="BK38" s="180">
        <v>20732120</v>
      </c>
      <c r="BL38" s="180">
        <v>20718680</v>
      </c>
      <c r="BM38" s="180">
        <f t="shared" si="28"/>
        <v>140081.89189189189</v>
      </c>
      <c r="BN38" s="180">
        <f t="shared" si="29"/>
        <v>140943.40136054423</v>
      </c>
      <c r="BO38" s="178">
        <f t="shared" si="41"/>
        <v>21715</v>
      </c>
      <c r="BP38" s="178">
        <f t="shared" si="41"/>
        <v>1436</v>
      </c>
      <c r="BQ38" s="178">
        <f t="shared" si="41"/>
        <v>1428</v>
      </c>
      <c r="BR38" s="179">
        <f t="shared" si="32"/>
        <v>6.6129403638038223E-2</v>
      </c>
      <c r="BS38" s="179">
        <f t="shared" si="33"/>
        <v>6.576099470412157E-2</v>
      </c>
      <c r="BT38" s="178">
        <f t="shared" si="42"/>
        <v>192294660</v>
      </c>
      <c r="BU38" s="178">
        <f t="shared" si="42"/>
        <v>192024840</v>
      </c>
      <c r="BV38" s="180">
        <f t="shared" si="35"/>
        <v>133909.93036211698</v>
      </c>
      <c r="BW38" s="180">
        <f t="shared" si="36"/>
        <v>134471.17647058822</v>
      </c>
      <c r="BY38" s="133" t="str">
        <f t="shared" si="37"/>
        <v>豊中市</v>
      </c>
      <c r="BZ38" s="134">
        <f t="shared" si="38"/>
        <v>7.2857702303392793E-2</v>
      </c>
      <c r="CA38" s="133" t="str">
        <f t="shared" si="39"/>
        <v>都島区</v>
      </c>
      <c r="CB38" s="134">
        <f t="shared" si="40"/>
        <v>7.2381385478247684E-2</v>
      </c>
      <c r="CC38" s="135"/>
      <c r="CD38" s="134">
        <f t="shared" si="0"/>
        <v>7.1361761201965204E-2</v>
      </c>
      <c r="CE38" s="134">
        <f t="shared" si="1"/>
        <v>7.1230484967230168E-2</v>
      </c>
      <c r="CF38" s="133">
        <v>0</v>
      </c>
    </row>
    <row r="39" spans="2:84" s="30" customFormat="1" ht="12">
      <c r="B39" s="177">
        <v>33</v>
      </c>
      <c r="C39" s="162" t="s">
        <v>44</v>
      </c>
      <c r="D39" s="125">
        <v>43</v>
      </c>
      <c r="E39" s="178">
        <v>2</v>
      </c>
      <c r="F39" s="178">
        <v>2</v>
      </c>
      <c r="G39" s="179">
        <f t="shared" si="2"/>
        <v>4.6511627906976744E-2</v>
      </c>
      <c r="H39" s="179">
        <f t="shared" si="3"/>
        <v>4.6511627906976744E-2</v>
      </c>
      <c r="I39" s="180">
        <v>202100</v>
      </c>
      <c r="J39" s="180">
        <v>202100</v>
      </c>
      <c r="K39" s="180">
        <f t="shared" si="4"/>
        <v>101050</v>
      </c>
      <c r="L39" s="180">
        <f t="shared" si="5"/>
        <v>101050</v>
      </c>
      <c r="M39" s="125">
        <v>74</v>
      </c>
      <c r="N39" s="178">
        <v>4</v>
      </c>
      <c r="O39" s="178">
        <v>4</v>
      </c>
      <c r="P39" s="179">
        <f t="shared" si="6"/>
        <v>5.4054054054054057E-2</v>
      </c>
      <c r="Q39" s="179">
        <f t="shared" si="7"/>
        <v>5.4054054054054057E-2</v>
      </c>
      <c r="R39" s="180">
        <v>575320</v>
      </c>
      <c r="S39" s="180">
        <v>575320</v>
      </c>
      <c r="T39" s="180">
        <f t="shared" si="8"/>
        <v>143830</v>
      </c>
      <c r="U39" s="180">
        <f t="shared" si="9"/>
        <v>143830</v>
      </c>
      <c r="V39" s="125">
        <v>2576</v>
      </c>
      <c r="W39" s="178">
        <v>52</v>
      </c>
      <c r="X39" s="178">
        <v>52</v>
      </c>
      <c r="Y39" s="179">
        <f t="shared" si="10"/>
        <v>2.0186335403726708E-2</v>
      </c>
      <c r="Z39" s="179">
        <f t="shared" si="11"/>
        <v>2.0186335403726708E-2</v>
      </c>
      <c r="AA39" s="180">
        <v>5511160</v>
      </c>
      <c r="AB39" s="180">
        <v>5502160</v>
      </c>
      <c r="AC39" s="180">
        <f t="shared" si="12"/>
        <v>105983.84615384616</v>
      </c>
      <c r="AD39" s="180">
        <f t="shared" si="13"/>
        <v>105810.76923076923</v>
      </c>
      <c r="AE39" s="178">
        <v>1598</v>
      </c>
      <c r="AF39" s="178">
        <v>96</v>
      </c>
      <c r="AG39" s="178">
        <v>96</v>
      </c>
      <c r="AH39" s="179">
        <f t="shared" si="14"/>
        <v>6.0075093867334166E-2</v>
      </c>
      <c r="AI39" s="179">
        <f t="shared" si="15"/>
        <v>6.0075093867334166E-2</v>
      </c>
      <c r="AJ39" s="180">
        <v>15044170</v>
      </c>
      <c r="AK39" s="180">
        <v>15044170</v>
      </c>
      <c r="AL39" s="180">
        <f t="shared" si="16"/>
        <v>156710.10416666666</v>
      </c>
      <c r="AM39" s="180">
        <f t="shared" si="17"/>
        <v>156710.10416666666</v>
      </c>
      <c r="AN39" s="178">
        <v>992</v>
      </c>
      <c r="AO39" s="178">
        <v>138</v>
      </c>
      <c r="AP39" s="178">
        <v>138</v>
      </c>
      <c r="AQ39" s="179">
        <f t="shared" si="18"/>
        <v>0.13911290322580644</v>
      </c>
      <c r="AR39" s="179">
        <f t="shared" si="19"/>
        <v>0.13911290322580644</v>
      </c>
      <c r="AS39" s="180">
        <v>20952710</v>
      </c>
      <c r="AT39" s="180">
        <v>20928710</v>
      </c>
      <c r="AU39" s="180">
        <f t="shared" si="20"/>
        <v>151831.23188405798</v>
      </c>
      <c r="AV39" s="180">
        <f t="shared" si="21"/>
        <v>151657.31884057971</v>
      </c>
      <c r="AW39" s="178">
        <v>484</v>
      </c>
      <c r="AX39" s="178">
        <v>124</v>
      </c>
      <c r="AY39" s="178">
        <v>124</v>
      </c>
      <c r="AZ39" s="179">
        <f t="shared" si="22"/>
        <v>0.256198347107438</v>
      </c>
      <c r="BA39" s="179">
        <f t="shared" si="23"/>
        <v>0.256198347107438</v>
      </c>
      <c r="BB39" s="180">
        <v>18141930</v>
      </c>
      <c r="BC39" s="180">
        <v>18114830</v>
      </c>
      <c r="BD39" s="180">
        <f t="shared" si="24"/>
        <v>146305.88709677418</v>
      </c>
      <c r="BE39" s="180">
        <f t="shared" si="25"/>
        <v>146087.33870967742</v>
      </c>
      <c r="BF39" s="178">
        <v>187</v>
      </c>
      <c r="BG39" s="178">
        <v>58</v>
      </c>
      <c r="BH39" s="178">
        <v>57</v>
      </c>
      <c r="BI39" s="179">
        <f t="shared" si="26"/>
        <v>0.31016042780748665</v>
      </c>
      <c r="BJ39" s="179">
        <f t="shared" si="27"/>
        <v>0.30481283422459893</v>
      </c>
      <c r="BK39" s="180">
        <v>7971870</v>
      </c>
      <c r="BL39" s="180">
        <v>7953870</v>
      </c>
      <c r="BM39" s="180">
        <f t="shared" si="28"/>
        <v>137446.03448275861</v>
      </c>
      <c r="BN39" s="180">
        <f t="shared" si="29"/>
        <v>139541.57894736843</v>
      </c>
      <c r="BO39" s="178">
        <f t="shared" si="41"/>
        <v>5954</v>
      </c>
      <c r="BP39" s="178">
        <f t="shared" si="41"/>
        <v>474</v>
      </c>
      <c r="BQ39" s="178">
        <f t="shared" si="41"/>
        <v>473</v>
      </c>
      <c r="BR39" s="179">
        <f t="shared" si="32"/>
        <v>7.9610345985891839E-2</v>
      </c>
      <c r="BS39" s="179">
        <f t="shared" si="33"/>
        <v>7.94423916694659E-2</v>
      </c>
      <c r="BT39" s="178">
        <f t="shared" si="42"/>
        <v>68399260</v>
      </c>
      <c r="BU39" s="178">
        <f t="shared" si="42"/>
        <v>68321160</v>
      </c>
      <c r="BV39" s="180">
        <f t="shared" si="35"/>
        <v>144302.23628691983</v>
      </c>
      <c r="BW39" s="180">
        <f t="shared" si="36"/>
        <v>144442.19873150106</v>
      </c>
      <c r="BY39" s="133" t="str">
        <f t="shared" si="37"/>
        <v>都島区</v>
      </c>
      <c r="BZ39" s="134">
        <f t="shared" si="38"/>
        <v>7.2381385478247684E-2</v>
      </c>
      <c r="CA39" s="133" t="str">
        <f t="shared" si="39"/>
        <v>河内長野市</v>
      </c>
      <c r="CB39" s="134">
        <f t="shared" si="40"/>
        <v>7.1741309278894341E-2</v>
      </c>
      <c r="CC39" s="135"/>
      <c r="CD39" s="134">
        <f t="shared" ref="CD39:CD71" si="43">$BR$81</f>
        <v>7.1361761201965204E-2</v>
      </c>
      <c r="CE39" s="134">
        <f t="shared" ref="CE39:CE71" si="44">$BS$81</f>
        <v>7.1230484967230168E-2</v>
      </c>
      <c r="CF39" s="133">
        <v>0</v>
      </c>
    </row>
    <row r="40" spans="2:84" s="30" customFormat="1" ht="12">
      <c r="B40" s="177">
        <v>34</v>
      </c>
      <c r="C40" s="162" t="s">
        <v>46</v>
      </c>
      <c r="D40" s="125">
        <v>179</v>
      </c>
      <c r="E40" s="178">
        <v>8</v>
      </c>
      <c r="F40" s="178">
        <v>8</v>
      </c>
      <c r="G40" s="179">
        <f t="shared" si="2"/>
        <v>4.4692737430167599E-2</v>
      </c>
      <c r="H40" s="179">
        <f t="shared" si="3"/>
        <v>4.4692737430167599E-2</v>
      </c>
      <c r="I40" s="180">
        <v>1098910</v>
      </c>
      <c r="J40" s="180">
        <v>1098910</v>
      </c>
      <c r="K40" s="180">
        <f t="shared" si="4"/>
        <v>137363.75</v>
      </c>
      <c r="L40" s="180">
        <f t="shared" si="5"/>
        <v>137363.75</v>
      </c>
      <c r="M40" s="125">
        <v>299</v>
      </c>
      <c r="N40" s="178">
        <v>33</v>
      </c>
      <c r="O40" s="178">
        <v>33</v>
      </c>
      <c r="P40" s="179">
        <f t="shared" si="6"/>
        <v>0.11036789297658862</v>
      </c>
      <c r="Q40" s="179">
        <f t="shared" si="7"/>
        <v>0.11036789297658862</v>
      </c>
      <c r="R40" s="180">
        <v>4942200</v>
      </c>
      <c r="S40" s="180">
        <v>4891200</v>
      </c>
      <c r="T40" s="180">
        <f t="shared" si="8"/>
        <v>149763.63636363635</v>
      </c>
      <c r="U40" s="180">
        <f t="shared" si="9"/>
        <v>148218.18181818182</v>
      </c>
      <c r="V40" s="125">
        <v>11109</v>
      </c>
      <c r="W40" s="178">
        <v>189</v>
      </c>
      <c r="X40" s="178">
        <v>189</v>
      </c>
      <c r="Y40" s="179">
        <f t="shared" si="10"/>
        <v>1.7013232514177693E-2</v>
      </c>
      <c r="Z40" s="179">
        <f t="shared" si="11"/>
        <v>1.7013232514177693E-2</v>
      </c>
      <c r="AA40" s="180">
        <v>27945380</v>
      </c>
      <c r="AB40" s="180">
        <v>27945380</v>
      </c>
      <c r="AC40" s="180">
        <f t="shared" si="12"/>
        <v>147859.15343915345</v>
      </c>
      <c r="AD40" s="180">
        <f t="shared" si="13"/>
        <v>147859.15343915345</v>
      </c>
      <c r="AE40" s="178">
        <v>8174</v>
      </c>
      <c r="AF40" s="178">
        <v>337</v>
      </c>
      <c r="AG40" s="178">
        <v>335</v>
      </c>
      <c r="AH40" s="179">
        <f t="shared" si="14"/>
        <v>4.122828480548079E-2</v>
      </c>
      <c r="AI40" s="179">
        <f t="shared" si="15"/>
        <v>4.0983606557377046E-2</v>
      </c>
      <c r="AJ40" s="180">
        <v>46089920</v>
      </c>
      <c r="AK40" s="180">
        <v>46059920</v>
      </c>
      <c r="AL40" s="180">
        <f t="shared" si="16"/>
        <v>136765.3412462908</v>
      </c>
      <c r="AM40" s="180">
        <f t="shared" si="17"/>
        <v>137492.29850746269</v>
      </c>
      <c r="AN40" s="178">
        <v>5191</v>
      </c>
      <c r="AO40" s="178">
        <v>431</v>
      </c>
      <c r="AP40" s="178">
        <v>431</v>
      </c>
      <c r="AQ40" s="179">
        <f t="shared" si="18"/>
        <v>8.3028318243113075E-2</v>
      </c>
      <c r="AR40" s="179">
        <f t="shared" si="19"/>
        <v>8.3028318243113075E-2</v>
      </c>
      <c r="AS40" s="180">
        <v>55602910</v>
      </c>
      <c r="AT40" s="180">
        <v>55569910</v>
      </c>
      <c r="AU40" s="180">
        <f t="shared" si="20"/>
        <v>129009.07192575406</v>
      </c>
      <c r="AV40" s="180">
        <f t="shared" si="21"/>
        <v>128932.50580046403</v>
      </c>
      <c r="AW40" s="178">
        <v>2411</v>
      </c>
      <c r="AX40" s="178">
        <v>374</v>
      </c>
      <c r="AY40" s="178">
        <v>373</v>
      </c>
      <c r="AZ40" s="179">
        <f t="shared" si="22"/>
        <v>0.15512235586893405</v>
      </c>
      <c r="BA40" s="179">
        <f t="shared" si="23"/>
        <v>0.15470759021153049</v>
      </c>
      <c r="BB40" s="180">
        <v>55501800</v>
      </c>
      <c r="BC40" s="180">
        <v>55486240</v>
      </c>
      <c r="BD40" s="180">
        <f t="shared" si="24"/>
        <v>148400.5347593583</v>
      </c>
      <c r="BE40" s="180">
        <f t="shared" si="25"/>
        <v>148756.67560321715</v>
      </c>
      <c r="BF40" s="178">
        <v>786</v>
      </c>
      <c r="BG40" s="178">
        <v>145</v>
      </c>
      <c r="BH40" s="178">
        <v>145</v>
      </c>
      <c r="BI40" s="179">
        <f t="shared" si="26"/>
        <v>0.18447837150127228</v>
      </c>
      <c r="BJ40" s="179">
        <f t="shared" si="27"/>
        <v>0.18447837150127228</v>
      </c>
      <c r="BK40" s="180">
        <v>17232610</v>
      </c>
      <c r="BL40" s="180">
        <v>17226050</v>
      </c>
      <c r="BM40" s="180">
        <f t="shared" si="28"/>
        <v>118845.58620689655</v>
      </c>
      <c r="BN40" s="180">
        <f t="shared" si="29"/>
        <v>118800.3448275862</v>
      </c>
      <c r="BO40" s="178">
        <f t="shared" si="41"/>
        <v>28149</v>
      </c>
      <c r="BP40" s="178">
        <f t="shared" si="41"/>
        <v>1517</v>
      </c>
      <c r="BQ40" s="178">
        <f t="shared" si="41"/>
        <v>1514</v>
      </c>
      <c r="BR40" s="179">
        <f t="shared" si="32"/>
        <v>5.3891790116878044E-2</v>
      </c>
      <c r="BS40" s="179">
        <f t="shared" si="33"/>
        <v>5.3785214394827523E-2</v>
      </c>
      <c r="BT40" s="178">
        <f t="shared" si="42"/>
        <v>208413730</v>
      </c>
      <c r="BU40" s="178">
        <f t="shared" si="42"/>
        <v>208277610</v>
      </c>
      <c r="BV40" s="180">
        <f t="shared" si="35"/>
        <v>137385.45154911009</v>
      </c>
      <c r="BW40" s="180">
        <f t="shared" si="36"/>
        <v>137567.77410832234</v>
      </c>
      <c r="BY40" s="133" t="str">
        <f t="shared" si="37"/>
        <v>島本町</v>
      </c>
      <c r="BZ40" s="134">
        <f t="shared" si="38"/>
        <v>7.1643170788074875E-2</v>
      </c>
      <c r="CA40" s="133" t="str">
        <f t="shared" si="39"/>
        <v>熊取町</v>
      </c>
      <c r="CB40" s="134">
        <f t="shared" si="40"/>
        <v>7.1464604002017817E-2</v>
      </c>
      <c r="CC40" s="135"/>
      <c r="CD40" s="134">
        <f t="shared" si="43"/>
        <v>7.1361761201965204E-2</v>
      </c>
      <c r="CE40" s="134">
        <f t="shared" si="44"/>
        <v>7.1230484967230168E-2</v>
      </c>
      <c r="CF40" s="133">
        <v>0</v>
      </c>
    </row>
    <row r="41" spans="2:84" s="30" customFormat="1" ht="12">
      <c r="B41" s="177">
        <v>35</v>
      </c>
      <c r="C41" s="162" t="s">
        <v>3</v>
      </c>
      <c r="D41" s="125">
        <v>32</v>
      </c>
      <c r="E41" s="178">
        <v>4</v>
      </c>
      <c r="F41" s="178">
        <v>4</v>
      </c>
      <c r="G41" s="179">
        <f t="shared" si="2"/>
        <v>0.125</v>
      </c>
      <c r="H41" s="179">
        <f t="shared" si="3"/>
        <v>0.125</v>
      </c>
      <c r="I41" s="180">
        <v>459350</v>
      </c>
      <c r="J41" s="180">
        <v>453350</v>
      </c>
      <c r="K41" s="180">
        <f t="shared" si="4"/>
        <v>114837.5</v>
      </c>
      <c r="L41" s="180">
        <f t="shared" si="5"/>
        <v>113337.5</v>
      </c>
      <c r="M41" s="125">
        <v>65</v>
      </c>
      <c r="N41" s="178">
        <v>8</v>
      </c>
      <c r="O41" s="178">
        <v>8</v>
      </c>
      <c r="P41" s="179">
        <f t="shared" si="6"/>
        <v>0.12307692307692308</v>
      </c>
      <c r="Q41" s="179">
        <f t="shared" si="7"/>
        <v>0.12307692307692308</v>
      </c>
      <c r="R41" s="180">
        <v>1369340</v>
      </c>
      <c r="S41" s="180">
        <v>1369340</v>
      </c>
      <c r="T41" s="180">
        <f t="shared" si="8"/>
        <v>171167.5</v>
      </c>
      <c r="U41" s="180">
        <f t="shared" si="9"/>
        <v>171167.5</v>
      </c>
      <c r="V41" s="125">
        <v>22134</v>
      </c>
      <c r="W41" s="178">
        <v>431</v>
      </c>
      <c r="X41" s="178">
        <v>430</v>
      </c>
      <c r="Y41" s="179">
        <f t="shared" si="10"/>
        <v>1.9472305051052678E-2</v>
      </c>
      <c r="Z41" s="179">
        <f t="shared" si="11"/>
        <v>1.9427125688985272E-2</v>
      </c>
      <c r="AA41" s="180">
        <v>52205670</v>
      </c>
      <c r="AB41" s="180">
        <v>52088810</v>
      </c>
      <c r="AC41" s="180">
        <f t="shared" si="12"/>
        <v>121126.8445475638</v>
      </c>
      <c r="AD41" s="180">
        <f t="shared" si="13"/>
        <v>121136.76744186046</v>
      </c>
      <c r="AE41" s="178">
        <v>16928</v>
      </c>
      <c r="AF41" s="178">
        <v>883</v>
      </c>
      <c r="AG41" s="178">
        <v>883</v>
      </c>
      <c r="AH41" s="179">
        <f t="shared" si="14"/>
        <v>5.2162098298676747E-2</v>
      </c>
      <c r="AI41" s="179">
        <f t="shared" si="15"/>
        <v>5.2162098298676747E-2</v>
      </c>
      <c r="AJ41" s="180">
        <v>109648740</v>
      </c>
      <c r="AK41" s="180">
        <v>109512900</v>
      </c>
      <c r="AL41" s="180">
        <f t="shared" si="16"/>
        <v>124177.50849377124</v>
      </c>
      <c r="AM41" s="180">
        <f t="shared" si="17"/>
        <v>124023.66930917327</v>
      </c>
      <c r="AN41" s="178">
        <v>10520</v>
      </c>
      <c r="AO41" s="178">
        <v>1193</v>
      </c>
      <c r="AP41" s="178">
        <v>1191</v>
      </c>
      <c r="AQ41" s="179">
        <f t="shared" si="18"/>
        <v>0.11340304182509506</v>
      </c>
      <c r="AR41" s="179">
        <f t="shared" si="19"/>
        <v>0.11321292775665399</v>
      </c>
      <c r="AS41" s="180">
        <v>142737740</v>
      </c>
      <c r="AT41" s="180">
        <v>142287150</v>
      </c>
      <c r="AU41" s="180">
        <f t="shared" si="20"/>
        <v>119646.05196982397</v>
      </c>
      <c r="AV41" s="180">
        <f t="shared" si="21"/>
        <v>119468.63979848867</v>
      </c>
      <c r="AW41" s="178">
        <v>4824</v>
      </c>
      <c r="AX41" s="178">
        <v>1067</v>
      </c>
      <c r="AY41" s="178">
        <v>1065</v>
      </c>
      <c r="AZ41" s="179">
        <f t="shared" si="22"/>
        <v>0.22118573797678276</v>
      </c>
      <c r="BA41" s="179">
        <f t="shared" si="23"/>
        <v>0.22077114427860697</v>
      </c>
      <c r="BB41" s="180">
        <v>124175690</v>
      </c>
      <c r="BC41" s="180">
        <v>123894270</v>
      </c>
      <c r="BD41" s="180">
        <f t="shared" si="24"/>
        <v>116378.3411433927</v>
      </c>
      <c r="BE41" s="180">
        <f t="shared" si="25"/>
        <v>116332.64788732394</v>
      </c>
      <c r="BF41" s="178">
        <v>1675</v>
      </c>
      <c r="BG41" s="178">
        <v>507</v>
      </c>
      <c r="BH41" s="178">
        <v>506</v>
      </c>
      <c r="BI41" s="179">
        <f t="shared" si="26"/>
        <v>0.30268656716417913</v>
      </c>
      <c r="BJ41" s="179">
        <f t="shared" si="27"/>
        <v>0.30208955223880596</v>
      </c>
      <c r="BK41" s="180">
        <v>56342150</v>
      </c>
      <c r="BL41" s="180">
        <v>56054370</v>
      </c>
      <c r="BM41" s="180">
        <f t="shared" si="28"/>
        <v>111128.50098619329</v>
      </c>
      <c r="BN41" s="180">
        <f t="shared" si="29"/>
        <v>110779.38735177866</v>
      </c>
      <c r="BO41" s="178">
        <f t="shared" si="41"/>
        <v>56178</v>
      </c>
      <c r="BP41" s="178">
        <f t="shared" si="41"/>
        <v>4093</v>
      </c>
      <c r="BQ41" s="178">
        <f t="shared" si="41"/>
        <v>4087</v>
      </c>
      <c r="BR41" s="179">
        <f t="shared" si="32"/>
        <v>7.2857702303392793E-2</v>
      </c>
      <c r="BS41" s="179">
        <f t="shared" si="33"/>
        <v>7.2750898928406138E-2</v>
      </c>
      <c r="BT41" s="178">
        <f t="shared" si="42"/>
        <v>486938680</v>
      </c>
      <c r="BU41" s="178">
        <f t="shared" si="42"/>
        <v>485660190</v>
      </c>
      <c r="BV41" s="180">
        <f t="shared" si="35"/>
        <v>118968.64891277792</v>
      </c>
      <c r="BW41" s="180">
        <f t="shared" si="36"/>
        <v>118830.48446293124</v>
      </c>
      <c r="BY41" s="133" t="str">
        <f t="shared" si="37"/>
        <v>熊取町</v>
      </c>
      <c r="BZ41" s="134">
        <f t="shared" si="38"/>
        <v>7.1632756011434331E-2</v>
      </c>
      <c r="CA41" s="133" t="str">
        <f t="shared" si="39"/>
        <v>島本町</v>
      </c>
      <c r="CB41" s="134">
        <f t="shared" si="40"/>
        <v>7.1180956782990523E-2</v>
      </c>
      <c r="CC41" s="135"/>
      <c r="CD41" s="134">
        <f t="shared" si="43"/>
        <v>7.1361761201965204E-2</v>
      </c>
      <c r="CE41" s="134">
        <f t="shared" si="44"/>
        <v>7.1230484967230168E-2</v>
      </c>
      <c r="CF41" s="133">
        <v>0</v>
      </c>
    </row>
    <row r="42" spans="2:84" s="30" customFormat="1" ht="12">
      <c r="B42" s="177">
        <v>36</v>
      </c>
      <c r="C42" s="162" t="s">
        <v>4</v>
      </c>
      <c r="D42" s="125">
        <v>38</v>
      </c>
      <c r="E42" s="178">
        <v>7</v>
      </c>
      <c r="F42" s="178">
        <v>7</v>
      </c>
      <c r="G42" s="179">
        <f t="shared" si="2"/>
        <v>0.18421052631578946</v>
      </c>
      <c r="H42" s="179">
        <f t="shared" si="3"/>
        <v>0.18421052631578946</v>
      </c>
      <c r="I42" s="180">
        <v>729880</v>
      </c>
      <c r="J42" s="180">
        <v>729880</v>
      </c>
      <c r="K42" s="180">
        <f t="shared" si="4"/>
        <v>104268.57142857143</v>
      </c>
      <c r="L42" s="180">
        <f t="shared" si="5"/>
        <v>104268.57142857143</v>
      </c>
      <c r="M42" s="125">
        <v>45</v>
      </c>
      <c r="N42" s="178">
        <v>3</v>
      </c>
      <c r="O42" s="178">
        <v>3</v>
      </c>
      <c r="P42" s="179">
        <f t="shared" si="6"/>
        <v>6.6666666666666666E-2</v>
      </c>
      <c r="Q42" s="179">
        <f t="shared" si="7"/>
        <v>6.6666666666666666E-2</v>
      </c>
      <c r="R42" s="180">
        <v>527980</v>
      </c>
      <c r="S42" s="180">
        <v>527980</v>
      </c>
      <c r="T42" s="180">
        <f t="shared" si="8"/>
        <v>175993.33333333334</v>
      </c>
      <c r="U42" s="180">
        <f t="shared" si="9"/>
        <v>175993.33333333334</v>
      </c>
      <c r="V42" s="125">
        <v>5870</v>
      </c>
      <c r="W42" s="178">
        <v>105</v>
      </c>
      <c r="X42" s="178">
        <v>105</v>
      </c>
      <c r="Y42" s="179">
        <f t="shared" si="10"/>
        <v>1.7887563884156729E-2</v>
      </c>
      <c r="Z42" s="179">
        <f t="shared" si="11"/>
        <v>1.7887563884156729E-2</v>
      </c>
      <c r="AA42" s="180">
        <v>14883550</v>
      </c>
      <c r="AB42" s="180">
        <v>14862550</v>
      </c>
      <c r="AC42" s="180">
        <f t="shared" si="12"/>
        <v>141748.09523809524</v>
      </c>
      <c r="AD42" s="180">
        <f t="shared" si="13"/>
        <v>141548.09523809524</v>
      </c>
      <c r="AE42" s="178">
        <v>4539</v>
      </c>
      <c r="AF42" s="178">
        <v>234</v>
      </c>
      <c r="AG42" s="178">
        <v>234</v>
      </c>
      <c r="AH42" s="179">
        <f t="shared" si="14"/>
        <v>5.1553205551883675E-2</v>
      </c>
      <c r="AI42" s="179">
        <f t="shared" si="15"/>
        <v>5.1553205551883675E-2</v>
      </c>
      <c r="AJ42" s="180">
        <v>30535250</v>
      </c>
      <c r="AK42" s="180">
        <v>30513770</v>
      </c>
      <c r="AL42" s="180">
        <f t="shared" si="16"/>
        <v>130492.52136752137</v>
      </c>
      <c r="AM42" s="180">
        <f t="shared" si="17"/>
        <v>130400.7264957265</v>
      </c>
      <c r="AN42" s="178">
        <v>3012</v>
      </c>
      <c r="AO42" s="178">
        <v>351</v>
      </c>
      <c r="AP42" s="178">
        <v>351</v>
      </c>
      <c r="AQ42" s="179">
        <f t="shared" si="18"/>
        <v>0.11653386454183266</v>
      </c>
      <c r="AR42" s="179">
        <f t="shared" si="19"/>
        <v>0.11653386454183266</v>
      </c>
      <c r="AS42" s="180">
        <v>40134010</v>
      </c>
      <c r="AT42" s="180">
        <v>40095010</v>
      </c>
      <c r="AU42" s="180">
        <f t="shared" si="20"/>
        <v>114341.90883190883</v>
      </c>
      <c r="AV42" s="180">
        <f t="shared" si="21"/>
        <v>114230.79772079772</v>
      </c>
      <c r="AW42" s="178">
        <v>1527</v>
      </c>
      <c r="AX42" s="178">
        <v>327</v>
      </c>
      <c r="AY42" s="178">
        <v>327</v>
      </c>
      <c r="AZ42" s="179">
        <f t="shared" si="22"/>
        <v>0.21414538310412573</v>
      </c>
      <c r="BA42" s="179">
        <f t="shared" si="23"/>
        <v>0.21414538310412573</v>
      </c>
      <c r="BB42" s="180">
        <v>35929610</v>
      </c>
      <c r="BC42" s="180">
        <v>35851610</v>
      </c>
      <c r="BD42" s="180">
        <f t="shared" si="24"/>
        <v>109876.48318042813</v>
      </c>
      <c r="BE42" s="180">
        <f t="shared" si="25"/>
        <v>109637.95107033639</v>
      </c>
      <c r="BF42" s="178">
        <v>587</v>
      </c>
      <c r="BG42" s="178">
        <v>200</v>
      </c>
      <c r="BH42" s="178">
        <v>199</v>
      </c>
      <c r="BI42" s="179">
        <f t="shared" si="26"/>
        <v>0.34071550255536626</v>
      </c>
      <c r="BJ42" s="179">
        <f t="shared" si="27"/>
        <v>0.33901192504258942</v>
      </c>
      <c r="BK42" s="180">
        <v>23257340</v>
      </c>
      <c r="BL42" s="180">
        <v>23242340</v>
      </c>
      <c r="BM42" s="180">
        <f t="shared" si="28"/>
        <v>116286.7</v>
      </c>
      <c r="BN42" s="180">
        <f t="shared" si="29"/>
        <v>116795.67839195979</v>
      </c>
      <c r="BO42" s="178">
        <f t="shared" si="41"/>
        <v>15618</v>
      </c>
      <c r="BP42" s="178">
        <f t="shared" si="41"/>
        <v>1227</v>
      </c>
      <c r="BQ42" s="178">
        <f t="shared" si="41"/>
        <v>1226</v>
      </c>
      <c r="BR42" s="179">
        <f t="shared" si="32"/>
        <v>7.8563196311947747E-2</v>
      </c>
      <c r="BS42" s="179">
        <f t="shared" si="33"/>
        <v>7.8499167627096939E-2</v>
      </c>
      <c r="BT42" s="178">
        <f t="shared" si="42"/>
        <v>145997620</v>
      </c>
      <c r="BU42" s="178">
        <f t="shared" si="42"/>
        <v>145823140</v>
      </c>
      <c r="BV42" s="180">
        <f t="shared" si="35"/>
        <v>118987.46536267319</v>
      </c>
      <c r="BW42" s="180">
        <f t="shared" si="36"/>
        <v>118942.20228384993</v>
      </c>
      <c r="BY42" s="133" t="str">
        <f t="shared" si="37"/>
        <v>堺市東区</v>
      </c>
      <c r="BZ42" s="134">
        <f t="shared" si="38"/>
        <v>7.090430688270323E-2</v>
      </c>
      <c r="CA42" s="133" t="str">
        <f t="shared" si="39"/>
        <v>堺市東区</v>
      </c>
      <c r="CB42" s="134">
        <f t="shared" si="40"/>
        <v>7.0835064395513084E-2</v>
      </c>
      <c r="CC42" s="135"/>
      <c r="CD42" s="134">
        <f t="shared" si="43"/>
        <v>7.1361761201965204E-2</v>
      </c>
      <c r="CE42" s="134">
        <f t="shared" si="44"/>
        <v>7.1230484967230168E-2</v>
      </c>
      <c r="CF42" s="133">
        <v>0</v>
      </c>
    </row>
    <row r="43" spans="2:84" s="30" customFormat="1" ht="12">
      <c r="B43" s="177">
        <v>37</v>
      </c>
      <c r="C43" s="162" t="s">
        <v>5</v>
      </c>
      <c r="D43" s="125">
        <v>48</v>
      </c>
      <c r="E43" s="178">
        <v>8</v>
      </c>
      <c r="F43" s="178">
        <v>8</v>
      </c>
      <c r="G43" s="179">
        <f t="shared" si="2"/>
        <v>0.16666666666666666</v>
      </c>
      <c r="H43" s="179">
        <f t="shared" si="3"/>
        <v>0.16666666666666666</v>
      </c>
      <c r="I43" s="180">
        <v>1181510</v>
      </c>
      <c r="J43" s="180">
        <v>1181510</v>
      </c>
      <c r="K43" s="180">
        <f t="shared" si="4"/>
        <v>147688.75</v>
      </c>
      <c r="L43" s="180">
        <f t="shared" si="5"/>
        <v>147688.75</v>
      </c>
      <c r="M43" s="125">
        <v>150</v>
      </c>
      <c r="N43" s="178">
        <v>24</v>
      </c>
      <c r="O43" s="178">
        <v>24</v>
      </c>
      <c r="P43" s="179">
        <f t="shared" si="6"/>
        <v>0.16</v>
      </c>
      <c r="Q43" s="179">
        <f t="shared" si="7"/>
        <v>0.16</v>
      </c>
      <c r="R43" s="180">
        <v>4642840</v>
      </c>
      <c r="S43" s="180">
        <v>4642840</v>
      </c>
      <c r="T43" s="180">
        <f t="shared" si="8"/>
        <v>193451.66666666666</v>
      </c>
      <c r="U43" s="180">
        <f t="shared" si="9"/>
        <v>193451.66666666666</v>
      </c>
      <c r="V43" s="125">
        <v>18455</v>
      </c>
      <c r="W43" s="178">
        <v>395</v>
      </c>
      <c r="X43" s="178">
        <v>394</v>
      </c>
      <c r="Y43" s="179">
        <f t="shared" si="10"/>
        <v>2.1403413709021945E-2</v>
      </c>
      <c r="Z43" s="179">
        <f t="shared" si="11"/>
        <v>2.1349227851530751E-2</v>
      </c>
      <c r="AA43" s="180">
        <v>49230160</v>
      </c>
      <c r="AB43" s="180">
        <v>49049560</v>
      </c>
      <c r="AC43" s="180">
        <f t="shared" si="12"/>
        <v>124633.3164556962</v>
      </c>
      <c r="AD43" s="180">
        <f t="shared" si="13"/>
        <v>124491.269035533</v>
      </c>
      <c r="AE43" s="178">
        <v>13947</v>
      </c>
      <c r="AF43" s="178">
        <v>815</v>
      </c>
      <c r="AG43" s="178">
        <v>813</v>
      </c>
      <c r="AH43" s="179">
        <f t="shared" si="14"/>
        <v>5.8435505843550582E-2</v>
      </c>
      <c r="AI43" s="179">
        <f t="shared" si="15"/>
        <v>5.8292105829210586E-2</v>
      </c>
      <c r="AJ43" s="180">
        <v>114286720</v>
      </c>
      <c r="AK43" s="180">
        <v>114100340</v>
      </c>
      <c r="AL43" s="180">
        <f t="shared" si="16"/>
        <v>140229.10429447851</v>
      </c>
      <c r="AM43" s="180">
        <f t="shared" si="17"/>
        <v>140344.82164821649</v>
      </c>
      <c r="AN43" s="178">
        <v>8865</v>
      </c>
      <c r="AO43" s="178">
        <v>1189</v>
      </c>
      <c r="AP43" s="178">
        <v>1189</v>
      </c>
      <c r="AQ43" s="179">
        <f t="shared" si="18"/>
        <v>0.13412295544275241</v>
      </c>
      <c r="AR43" s="179">
        <f t="shared" si="19"/>
        <v>0.13412295544275241</v>
      </c>
      <c r="AS43" s="180">
        <v>159563200</v>
      </c>
      <c r="AT43" s="180">
        <v>159395830</v>
      </c>
      <c r="AU43" s="180">
        <f t="shared" si="20"/>
        <v>134199.49537426408</v>
      </c>
      <c r="AV43" s="180">
        <f t="shared" si="21"/>
        <v>134058.73002523129</v>
      </c>
      <c r="AW43" s="178">
        <v>3997</v>
      </c>
      <c r="AX43" s="178">
        <v>941</v>
      </c>
      <c r="AY43" s="178">
        <v>941</v>
      </c>
      <c r="AZ43" s="179">
        <f t="shared" si="22"/>
        <v>0.23542656992744559</v>
      </c>
      <c r="BA43" s="179">
        <f t="shared" si="23"/>
        <v>0.23542656992744559</v>
      </c>
      <c r="BB43" s="180">
        <v>119087760</v>
      </c>
      <c r="BC43" s="180">
        <v>118934900</v>
      </c>
      <c r="BD43" s="180">
        <f t="shared" si="24"/>
        <v>126554.47396386822</v>
      </c>
      <c r="BE43" s="180">
        <f t="shared" si="25"/>
        <v>126392.02975557918</v>
      </c>
      <c r="BF43" s="178">
        <v>1501</v>
      </c>
      <c r="BG43" s="178">
        <v>528</v>
      </c>
      <c r="BH43" s="178">
        <v>528</v>
      </c>
      <c r="BI43" s="179">
        <f t="shared" si="26"/>
        <v>0.35176548967355098</v>
      </c>
      <c r="BJ43" s="179">
        <f t="shared" si="27"/>
        <v>0.35176548967355098</v>
      </c>
      <c r="BK43" s="180">
        <v>64269140</v>
      </c>
      <c r="BL43" s="180">
        <v>64227140</v>
      </c>
      <c r="BM43" s="180">
        <f t="shared" si="28"/>
        <v>121721.85606060606</v>
      </c>
      <c r="BN43" s="180">
        <f t="shared" si="29"/>
        <v>121642.31060606061</v>
      </c>
      <c r="BO43" s="178">
        <f t="shared" si="41"/>
        <v>46963</v>
      </c>
      <c r="BP43" s="178">
        <f t="shared" si="41"/>
        <v>3900</v>
      </c>
      <c r="BQ43" s="178">
        <f t="shared" si="41"/>
        <v>3897</v>
      </c>
      <c r="BR43" s="179">
        <f t="shared" si="32"/>
        <v>8.3044098545663608E-2</v>
      </c>
      <c r="BS43" s="179">
        <f t="shared" si="33"/>
        <v>8.2980218469859257E-2</v>
      </c>
      <c r="BT43" s="178">
        <f t="shared" si="42"/>
        <v>512261330</v>
      </c>
      <c r="BU43" s="178">
        <f t="shared" si="42"/>
        <v>511532120</v>
      </c>
      <c r="BV43" s="180">
        <f t="shared" si="35"/>
        <v>131349.05897435898</v>
      </c>
      <c r="BW43" s="180">
        <f t="shared" si="36"/>
        <v>131263.05363099821</v>
      </c>
      <c r="BY43" s="133" t="str">
        <f t="shared" si="37"/>
        <v>摂津市</v>
      </c>
      <c r="BZ43" s="134">
        <f t="shared" si="38"/>
        <v>7.0383831220636475E-2</v>
      </c>
      <c r="CA43" s="133" t="str">
        <f t="shared" si="39"/>
        <v>摂津市</v>
      </c>
      <c r="CB43" s="134">
        <f t="shared" si="40"/>
        <v>7.0117897349525754E-2</v>
      </c>
      <c r="CC43" s="135"/>
      <c r="CD43" s="134">
        <f t="shared" si="43"/>
        <v>7.1361761201965204E-2</v>
      </c>
      <c r="CE43" s="134">
        <f t="shared" si="44"/>
        <v>7.1230484967230168E-2</v>
      </c>
      <c r="CF43" s="133">
        <v>0</v>
      </c>
    </row>
    <row r="44" spans="2:84" s="30" customFormat="1" ht="12">
      <c r="B44" s="177">
        <v>38</v>
      </c>
      <c r="C44" s="186" t="s">
        <v>47</v>
      </c>
      <c r="D44" s="125">
        <v>29</v>
      </c>
      <c r="E44" s="178">
        <v>2</v>
      </c>
      <c r="F44" s="178">
        <v>2</v>
      </c>
      <c r="G44" s="179">
        <f t="shared" si="2"/>
        <v>6.8965517241379309E-2</v>
      </c>
      <c r="H44" s="179">
        <f t="shared" si="3"/>
        <v>6.8965517241379309E-2</v>
      </c>
      <c r="I44" s="180">
        <v>883830</v>
      </c>
      <c r="J44" s="180">
        <v>883830</v>
      </c>
      <c r="K44" s="180">
        <f t="shared" si="4"/>
        <v>441915</v>
      </c>
      <c r="L44" s="180">
        <f t="shared" si="5"/>
        <v>441915</v>
      </c>
      <c r="M44" s="125">
        <v>63</v>
      </c>
      <c r="N44" s="178">
        <v>7</v>
      </c>
      <c r="O44" s="178">
        <v>7</v>
      </c>
      <c r="P44" s="179">
        <f t="shared" si="6"/>
        <v>0.1111111111111111</v>
      </c>
      <c r="Q44" s="179">
        <f t="shared" si="7"/>
        <v>0.1111111111111111</v>
      </c>
      <c r="R44" s="180">
        <v>969510</v>
      </c>
      <c r="S44" s="180">
        <v>969510</v>
      </c>
      <c r="T44" s="180">
        <f t="shared" si="8"/>
        <v>138501.42857142858</v>
      </c>
      <c r="U44" s="180">
        <f t="shared" si="9"/>
        <v>138501.42857142858</v>
      </c>
      <c r="V44" s="125">
        <v>4035</v>
      </c>
      <c r="W44" s="178">
        <v>107</v>
      </c>
      <c r="X44" s="178">
        <v>107</v>
      </c>
      <c r="Y44" s="179">
        <f t="shared" si="10"/>
        <v>2.6517967781908302E-2</v>
      </c>
      <c r="Z44" s="179">
        <f t="shared" si="11"/>
        <v>2.6517967781908302E-2</v>
      </c>
      <c r="AA44" s="180">
        <v>14690970</v>
      </c>
      <c r="AB44" s="180">
        <v>14690970</v>
      </c>
      <c r="AC44" s="180">
        <f t="shared" si="12"/>
        <v>137298.78504672897</v>
      </c>
      <c r="AD44" s="180">
        <f t="shared" si="13"/>
        <v>137298.78504672897</v>
      </c>
      <c r="AE44" s="178">
        <v>2947</v>
      </c>
      <c r="AF44" s="178">
        <v>160</v>
      </c>
      <c r="AG44" s="178">
        <v>160</v>
      </c>
      <c r="AH44" s="179">
        <f t="shared" si="14"/>
        <v>5.4292500848320324E-2</v>
      </c>
      <c r="AI44" s="179">
        <f t="shared" si="15"/>
        <v>5.4292500848320324E-2</v>
      </c>
      <c r="AJ44" s="180">
        <v>21798550</v>
      </c>
      <c r="AK44" s="180">
        <v>21798550</v>
      </c>
      <c r="AL44" s="180">
        <f t="shared" si="16"/>
        <v>136240.9375</v>
      </c>
      <c r="AM44" s="180">
        <f t="shared" si="17"/>
        <v>136240.9375</v>
      </c>
      <c r="AN44" s="178">
        <v>1867</v>
      </c>
      <c r="AO44" s="178">
        <v>228</v>
      </c>
      <c r="AP44" s="178">
        <v>227</v>
      </c>
      <c r="AQ44" s="179">
        <f t="shared" si="18"/>
        <v>0.12212104981253348</v>
      </c>
      <c r="AR44" s="179">
        <f t="shared" si="19"/>
        <v>0.12158543117300483</v>
      </c>
      <c r="AS44" s="180">
        <v>33323620</v>
      </c>
      <c r="AT44" s="180">
        <v>33297820</v>
      </c>
      <c r="AU44" s="180">
        <f t="shared" si="20"/>
        <v>146156.22807017545</v>
      </c>
      <c r="AV44" s="180">
        <f t="shared" si="21"/>
        <v>146686.43171806168</v>
      </c>
      <c r="AW44" s="178">
        <v>815</v>
      </c>
      <c r="AX44" s="178">
        <v>162</v>
      </c>
      <c r="AY44" s="178">
        <v>162</v>
      </c>
      <c r="AZ44" s="179">
        <f t="shared" si="22"/>
        <v>0.19877300613496932</v>
      </c>
      <c r="BA44" s="179">
        <f t="shared" si="23"/>
        <v>0.19877300613496932</v>
      </c>
      <c r="BB44" s="180">
        <v>21750480</v>
      </c>
      <c r="BC44" s="180">
        <v>21744480</v>
      </c>
      <c r="BD44" s="180">
        <f t="shared" si="24"/>
        <v>134262.22222222222</v>
      </c>
      <c r="BE44" s="180">
        <f t="shared" si="25"/>
        <v>134225.1851851852</v>
      </c>
      <c r="BF44" s="178">
        <v>299</v>
      </c>
      <c r="BG44" s="178">
        <v>90</v>
      </c>
      <c r="BH44" s="178">
        <v>89</v>
      </c>
      <c r="BI44" s="179">
        <f t="shared" si="26"/>
        <v>0.30100334448160537</v>
      </c>
      <c r="BJ44" s="179">
        <f t="shared" si="27"/>
        <v>0.2976588628762542</v>
      </c>
      <c r="BK44" s="180">
        <v>11745780</v>
      </c>
      <c r="BL44" s="180">
        <v>11688710</v>
      </c>
      <c r="BM44" s="180">
        <f t="shared" si="28"/>
        <v>130508.66666666667</v>
      </c>
      <c r="BN44" s="180">
        <f t="shared" si="29"/>
        <v>131333.82022471909</v>
      </c>
      <c r="BO44" s="178">
        <f t="shared" si="41"/>
        <v>10055</v>
      </c>
      <c r="BP44" s="178">
        <f t="shared" si="41"/>
        <v>756</v>
      </c>
      <c r="BQ44" s="178">
        <f t="shared" si="41"/>
        <v>754</v>
      </c>
      <c r="BR44" s="179">
        <f t="shared" si="32"/>
        <v>7.5186474390850327E-2</v>
      </c>
      <c r="BS44" s="179">
        <f t="shared" si="33"/>
        <v>7.4987568373943311E-2</v>
      </c>
      <c r="BT44" s="178">
        <f t="shared" si="42"/>
        <v>105162740</v>
      </c>
      <c r="BU44" s="178">
        <f t="shared" si="42"/>
        <v>105073870</v>
      </c>
      <c r="BV44" s="180">
        <f t="shared" si="35"/>
        <v>139104.15343915345</v>
      </c>
      <c r="BW44" s="180">
        <f t="shared" si="36"/>
        <v>139355.26525198939</v>
      </c>
      <c r="BY44" s="133" t="str">
        <f t="shared" si="37"/>
        <v>堺市堺区</v>
      </c>
      <c r="BZ44" s="134">
        <f t="shared" si="38"/>
        <v>7.0166441325935941E-2</v>
      </c>
      <c r="CA44" s="133" t="str">
        <f t="shared" si="39"/>
        <v>和泉市</v>
      </c>
      <c r="CB44" s="134">
        <f t="shared" si="40"/>
        <v>7.0063127945229842E-2</v>
      </c>
      <c r="CC44" s="135"/>
      <c r="CD44" s="134">
        <f t="shared" si="43"/>
        <v>7.1361761201965204E-2</v>
      </c>
      <c r="CE44" s="134">
        <f t="shared" si="44"/>
        <v>7.1230484967230168E-2</v>
      </c>
      <c r="CF44" s="133">
        <v>0</v>
      </c>
    </row>
    <row r="45" spans="2:84" s="30" customFormat="1" ht="12">
      <c r="B45" s="177">
        <v>39</v>
      </c>
      <c r="C45" s="186" t="s">
        <v>10</v>
      </c>
      <c r="D45" s="125">
        <v>104</v>
      </c>
      <c r="E45" s="178">
        <v>11</v>
      </c>
      <c r="F45" s="178">
        <v>11</v>
      </c>
      <c r="G45" s="179">
        <f t="shared" si="2"/>
        <v>0.10576923076923077</v>
      </c>
      <c r="H45" s="179">
        <f t="shared" si="3"/>
        <v>0.10576923076923077</v>
      </c>
      <c r="I45" s="180">
        <v>2028300</v>
      </c>
      <c r="J45" s="180">
        <v>2028300</v>
      </c>
      <c r="K45" s="180">
        <f t="shared" si="4"/>
        <v>184390.90909090909</v>
      </c>
      <c r="L45" s="180">
        <f t="shared" si="5"/>
        <v>184390.90909090909</v>
      </c>
      <c r="M45" s="125">
        <v>147</v>
      </c>
      <c r="N45" s="178">
        <v>18</v>
      </c>
      <c r="O45" s="178">
        <v>18</v>
      </c>
      <c r="P45" s="179">
        <f t="shared" si="6"/>
        <v>0.12244897959183673</v>
      </c>
      <c r="Q45" s="179">
        <f t="shared" si="7"/>
        <v>0.12244897959183673</v>
      </c>
      <c r="R45" s="180">
        <v>2906690</v>
      </c>
      <c r="S45" s="180">
        <v>2897690</v>
      </c>
      <c r="T45" s="180">
        <f t="shared" si="8"/>
        <v>161482.77777777778</v>
      </c>
      <c r="U45" s="180">
        <f t="shared" si="9"/>
        <v>160982.77777777778</v>
      </c>
      <c r="V45" s="125">
        <v>23627</v>
      </c>
      <c r="W45" s="178">
        <v>405</v>
      </c>
      <c r="X45" s="178">
        <v>404</v>
      </c>
      <c r="Y45" s="179">
        <f t="shared" si="10"/>
        <v>1.7141406018538113E-2</v>
      </c>
      <c r="Z45" s="179">
        <f t="shared" si="11"/>
        <v>1.7099081559233082E-2</v>
      </c>
      <c r="AA45" s="180">
        <v>47766970</v>
      </c>
      <c r="AB45" s="180">
        <v>47567500</v>
      </c>
      <c r="AC45" s="180">
        <f t="shared" si="12"/>
        <v>117943.13580246913</v>
      </c>
      <c r="AD45" s="180">
        <f t="shared" si="13"/>
        <v>117741.33663366336</v>
      </c>
      <c r="AE45" s="178">
        <v>16139</v>
      </c>
      <c r="AF45" s="178">
        <v>700</v>
      </c>
      <c r="AG45" s="178">
        <v>700</v>
      </c>
      <c r="AH45" s="179">
        <f t="shared" si="14"/>
        <v>4.3373195365264267E-2</v>
      </c>
      <c r="AI45" s="179">
        <f t="shared" si="15"/>
        <v>4.3373195365264267E-2</v>
      </c>
      <c r="AJ45" s="180">
        <v>85104440</v>
      </c>
      <c r="AK45" s="180">
        <v>84775960</v>
      </c>
      <c r="AL45" s="180">
        <f t="shared" si="16"/>
        <v>121577.77142857143</v>
      </c>
      <c r="AM45" s="180">
        <f t="shared" si="17"/>
        <v>121108.51428571429</v>
      </c>
      <c r="AN45" s="178">
        <v>9717</v>
      </c>
      <c r="AO45" s="178">
        <v>1057</v>
      </c>
      <c r="AP45" s="178">
        <v>1052</v>
      </c>
      <c r="AQ45" s="179">
        <f t="shared" si="18"/>
        <v>0.10877842955644747</v>
      </c>
      <c r="AR45" s="179">
        <f t="shared" si="19"/>
        <v>0.10826386744880107</v>
      </c>
      <c r="AS45" s="180">
        <v>117155910</v>
      </c>
      <c r="AT45" s="180">
        <v>116555180</v>
      </c>
      <c r="AU45" s="180">
        <f t="shared" si="20"/>
        <v>110838.1362346263</v>
      </c>
      <c r="AV45" s="180">
        <f t="shared" si="21"/>
        <v>110793.89733840304</v>
      </c>
      <c r="AW45" s="178">
        <v>4351</v>
      </c>
      <c r="AX45" s="178">
        <v>820</v>
      </c>
      <c r="AY45" s="178">
        <v>818</v>
      </c>
      <c r="AZ45" s="179">
        <f t="shared" si="22"/>
        <v>0.18846242243162492</v>
      </c>
      <c r="BA45" s="179">
        <f t="shared" si="23"/>
        <v>0.18800275798666974</v>
      </c>
      <c r="BB45" s="180">
        <v>82007770</v>
      </c>
      <c r="BC45" s="180">
        <v>81671410</v>
      </c>
      <c r="BD45" s="180">
        <f t="shared" si="24"/>
        <v>100009.4756097561</v>
      </c>
      <c r="BE45" s="180">
        <f t="shared" si="25"/>
        <v>99842.799511002449</v>
      </c>
      <c r="BF45" s="178">
        <v>1495</v>
      </c>
      <c r="BG45" s="178">
        <v>403</v>
      </c>
      <c r="BH45" s="178">
        <v>402</v>
      </c>
      <c r="BI45" s="179">
        <f t="shared" si="26"/>
        <v>0.26956521739130435</v>
      </c>
      <c r="BJ45" s="179">
        <f t="shared" si="27"/>
        <v>0.26889632107023409</v>
      </c>
      <c r="BK45" s="180">
        <v>43357700</v>
      </c>
      <c r="BL45" s="180">
        <v>43138420</v>
      </c>
      <c r="BM45" s="180">
        <f t="shared" si="28"/>
        <v>107587.34491315136</v>
      </c>
      <c r="BN45" s="180">
        <f t="shared" si="29"/>
        <v>107309.50248756219</v>
      </c>
      <c r="BO45" s="178">
        <f t="shared" si="41"/>
        <v>55580</v>
      </c>
      <c r="BP45" s="178">
        <f t="shared" si="41"/>
        <v>3414</v>
      </c>
      <c r="BQ45" s="178">
        <f t="shared" si="41"/>
        <v>3405</v>
      </c>
      <c r="BR45" s="179">
        <f t="shared" si="32"/>
        <v>6.1424973011874773E-2</v>
      </c>
      <c r="BS45" s="179">
        <f t="shared" si="33"/>
        <v>6.1263044260525368E-2</v>
      </c>
      <c r="BT45" s="178">
        <f t="shared" si="42"/>
        <v>380327780</v>
      </c>
      <c r="BU45" s="178">
        <f t="shared" si="42"/>
        <v>378634460</v>
      </c>
      <c r="BV45" s="180">
        <f t="shared" si="35"/>
        <v>111402.39601640304</v>
      </c>
      <c r="BW45" s="180">
        <f t="shared" si="36"/>
        <v>111199.54772393539</v>
      </c>
      <c r="BY45" s="133" t="str">
        <f t="shared" si="37"/>
        <v>和泉市</v>
      </c>
      <c r="BZ45" s="134">
        <f t="shared" si="38"/>
        <v>7.0152040544145103E-2</v>
      </c>
      <c r="CA45" s="133" t="str">
        <f t="shared" si="39"/>
        <v>浪速区</v>
      </c>
      <c r="CB45" s="134">
        <f t="shared" si="40"/>
        <v>6.9474835886214448E-2</v>
      </c>
      <c r="CC45" s="135"/>
      <c r="CD45" s="134">
        <f t="shared" si="43"/>
        <v>7.1361761201965204E-2</v>
      </c>
      <c r="CE45" s="134">
        <f t="shared" si="44"/>
        <v>7.1230484967230168E-2</v>
      </c>
      <c r="CF45" s="133">
        <v>0</v>
      </c>
    </row>
    <row r="46" spans="2:84" s="30" customFormat="1" ht="12">
      <c r="B46" s="177">
        <v>40</v>
      </c>
      <c r="C46" s="186" t="s">
        <v>48</v>
      </c>
      <c r="D46" s="125">
        <v>114</v>
      </c>
      <c r="E46" s="178">
        <v>12</v>
      </c>
      <c r="F46" s="178">
        <v>12</v>
      </c>
      <c r="G46" s="179">
        <f t="shared" si="2"/>
        <v>0.10526315789473684</v>
      </c>
      <c r="H46" s="179">
        <f t="shared" si="3"/>
        <v>0.10526315789473684</v>
      </c>
      <c r="I46" s="180">
        <v>2228160</v>
      </c>
      <c r="J46" s="180">
        <v>2228160</v>
      </c>
      <c r="K46" s="180">
        <f t="shared" si="4"/>
        <v>185680</v>
      </c>
      <c r="L46" s="180">
        <f t="shared" si="5"/>
        <v>185680</v>
      </c>
      <c r="M46" s="125">
        <v>170</v>
      </c>
      <c r="N46" s="178">
        <v>16</v>
      </c>
      <c r="O46" s="178">
        <v>16</v>
      </c>
      <c r="P46" s="179">
        <f t="shared" si="6"/>
        <v>9.4117647058823528E-2</v>
      </c>
      <c r="Q46" s="179">
        <f t="shared" si="7"/>
        <v>9.4117647058823528E-2</v>
      </c>
      <c r="R46" s="180">
        <v>1671020</v>
      </c>
      <c r="S46" s="180">
        <v>1671020</v>
      </c>
      <c r="T46" s="180">
        <f t="shared" si="8"/>
        <v>104438.75</v>
      </c>
      <c r="U46" s="180">
        <f t="shared" si="9"/>
        <v>104438.75</v>
      </c>
      <c r="V46" s="125">
        <v>4890</v>
      </c>
      <c r="W46" s="178">
        <v>84</v>
      </c>
      <c r="X46" s="178">
        <v>84</v>
      </c>
      <c r="Y46" s="179">
        <f t="shared" si="10"/>
        <v>1.7177914110429449E-2</v>
      </c>
      <c r="Z46" s="179">
        <f t="shared" si="11"/>
        <v>1.7177914110429449E-2</v>
      </c>
      <c r="AA46" s="180">
        <v>8837220</v>
      </c>
      <c r="AB46" s="180">
        <v>8834220</v>
      </c>
      <c r="AC46" s="180">
        <f t="shared" si="12"/>
        <v>105205</v>
      </c>
      <c r="AD46" s="180">
        <f t="shared" si="13"/>
        <v>105169.28571428571</v>
      </c>
      <c r="AE46" s="178">
        <v>3567</v>
      </c>
      <c r="AF46" s="178">
        <v>141</v>
      </c>
      <c r="AG46" s="178">
        <v>141</v>
      </c>
      <c r="AH46" s="179">
        <f t="shared" si="14"/>
        <v>3.9529015979814973E-2</v>
      </c>
      <c r="AI46" s="179">
        <f t="shared" si="15"/>
        <v>3.9529015979814973E-2</v>
      </c>
      <c r="AJ46" s="180">
        <v>16563750</v>
      </c>
      <c r="AK46" s="180">
        <v>16530750</v>
      </c>
      <c r="AL46" s="180">
        <f t="shared" si="16"/>
        <v>117473.40425531915</v>
      </c>
      <c r="AM46" s="180">
        <f t="shared" si="17"/>
        <v>117239.36170212766</v>
      </c>
      <c r="AN46" s="178">
        <v>2236</v>
      </c>
      <c r="AO46" s="178">
        <v>183</v>
      </c>
      <c r="AP46" s="178">
        <v>183</v>
      </c>
      <c r="AQ46" s="179">
        <f t="shared" si="18"/>
        <v>8.1842576028622535E-2</v>
      </c>
      <c r="AR46" s="179">
        <f t="shared" si="19"/>
        <v>8.1842576028622535E-2</v>
      </c>
      <c r="AS46" s="180">
        <v>24779190</v>
      </c>
      <c r="AT46" s="180">
        <v>24776190</v>
      </c>
      <c r="AU46" s="180">
        <f t="shared" si="20"/>
        <v>135405.40983606558</v>
      </c>
      <c r="AV46" s="180">
        <f t="shared" si="21"/>
        <v>135389.01639344261</v>
      </c>
      <c r="AW46" s="178">
        <v>1015</v>
      </c>
      <c r="AX46" s="178">
        <v>133</v>
      </c>
      <c r="AY46" s="178">
        <v>133</v>
      </c>
      <c r="AZ46" s="179">
        <f t="shared" si="22"/>
        <v>0.1310344827586207</v>
      </c>
      <c r="BA46" s="179">
        <f t="shared" si="23"/>
        <v>0.1310344827586207</v>
      </c>
      <c r="BB46" s="180">
        <v>17636390</v>
      </c>
      <c r="BC46" s="180">
        <v>17633390</v>
      </c>
      <c r="BD46" s="180">
        <f t="shared" si="24"/>
        <v>132604.43609022556</v>
      </c>
      <c r="BE46" s="180">
        <f t="shared" si="25"/>
        <v>132581.87969924812</v>
      </c>
      <c r="BF46" s="178">
        <v>353</v>
      </c>
      <c r="BG46" s="178">
        <v>65</v>
      </c>
      <c r="BH46" s="178">
        <v>65</v>
      </c>
      <c r="BI46" s="179">
        <f t="shared" si="26"/>
        <v>0.18413597733711048</v>
      </c>
      <c r="BJ46" s="179">
        <f t="shared" si="27"/>
        <v>0.18413597733711048</v>
      </c>
      <c r="BK46" s="180">
        <v>8247610</v>
      </c>
      <c r="BL46" s="180">
        <v>8244610</v>
      </c>
      <c r="BM46" s="180">
        <f t="shared" si="28"/>
        <v>126886.30769230769</v>
      </c>
      <c r="BN46" s="180">
        <f t="shared" si="29"/>
        <v>126840.15384615384</v>
      </c>
      <c r="BO46" s="178">
        <f t="shared" si="41"/>
        <v>12345</v>
      </c>
      <c r="BP46" s="178">
        <f t="shared" si="41"/>
        <v>634</v>
      </c>
      <c r="BQ46" s="178">
        <f t="shared" si="41"/>
        <v>634</v>
      </c>
      <c r="BR46" s="179">
        <f t="shared" si="32"/>
        <v>5.1356824625354396E-2</v>
      </c>
      <c r="BS46" s="179">
        <f t="shared" si="33"/>
        <v>5.1356824625354396E-2</v>
      </c>
      <c r="BT46" s="178">
        <f t="shared" si="42"/>
        <v>79963340</v>
      </c>
      <c r="BU46" s="178">
        <f t="shared" si="42"/>
        <v>79918340</v>
      </c>
      <c r="BV46" s="180">
        <f t="shared" si="35"/>
        <v>126125.14195583596</v>
      </c>
      <c r="BW46" s="180">
        <f t="shared" si="36"/>
        <v>126054.16403785489</v>
      </c>
      <c r="BY46" s="133" t="str">
        <f t="shared" si="37"/>
        <v>浪速区</v>
      </c>
      <c r="BZ46" s="134">
        <f t="shared" si="38"/>
        <v>6.9474835886214448E-2</v>
      </c>
      <c r="CA46" s="133" t="str">
        <f t="shared" si="39"/>
        <v>堺市堺区</v>
      </c>
      <c r="CB46" s="134">
        <f t="shared" si="40"/>
        <v>6.9467108023684082E-2</v>
      </c>
      <c r="CC46" s="135"/>
      <c r="CD46" s="134">
        <f t="shared" si="43"/>
        <v>7.1361761201965204E-2</v>
      </c>
      <c r="CE46" s="134">
        <f t="shared" si="44"/>
        <v>7.1230484967230168E-2</v>
      </c>
      <c r="CF46" s="133">
        <v>0</v>
      </c>
    </row>
    <row r="47" spans="2:84" s="30" customFormat="1" ht="12">
      <c r="B47" s="177">
        <v>41</v>
      </c>
      <c r="C47" s="186" t="s">
        <v>15</v>
      </c>
      <c r="D47" s="125">
        <v>49</v>
      </c>
      <c r="E47" s="178">
        <v>11</v>
      </c>
      <c r="F47" s="178">
        <v>11</v>
      </c>
      <c r="G47" s="179">
        <f t="shared" si="2"/>
        <v>0.22448979591836735</v>
      </c>
      <c r="H47" s="179">
        <f t="shared" si="3"/>
        <v>0.22448979591836735</v>
      </c>
      <c r="I47" s="180">
        <v>2144720</v>
      </c>
      <c r="J47" s="180">
        <v>2144720</v>
      </c>
      <c r="K47" s="180">
        <f t="shared" si="4"/>
        <v>194974.54545454544</v>
      </c>
      <c r="L47" s="180">
        <f t="shared" si="5"/>
        <v>194974.54545454544</v>
      </c>
      <c r="M47" s="125">
        <v>158</v>
      </c>
      <c r="N47" s="178">
        <v>12</v>
      </c>
      <c r="O47" s="178">
        <v>12</v>
      </c>
      <c r="P47" s="179">
        <f t="shared" si="6"/>
        <v>7.5949367088607597E-2</v>
      </c>
      <c r="Q47" s="179">
        <f t="shared" si="7"/>
        <v>7.5949367088607597E-2</v>
      </c>
      <c r="R47" s="180">
        <v>2284340</v>
      </c>
      <c r="S47" s="180">
        <v>2284340</v>
      </c>
      <c r="T47" s="180">
        <f t="shared" si="8"/>
        <v>190361.66666666666</v>
      </c>
      <c r="U47" s="180">
        <f t="shared" si="9"/>
        <v>190361.66666666666</v>
      </c>
      <c r="V47" s="125">
        <v>9560</v>
      </c>
      <c r="W47" s="178">
        <v>179</v>
      </c>
      <c r="X47" s="178">
        <v>179</v>
      </c>
      <c r="Y47" s="179">
        <f t="shared" si="10"/>
        <v>1.8723849372384936E-2</v>
      </c>
      <c r="Z47" s="179">
        <f t="shared" si="11"/>
        <v>1.8723849372384936E-2</v>
      </c>
      <c r="AA47" s="180">
        <v>24036570</v>
      </c>
      <c r="AB47" s="180">
        <v>24008890</v>
      </c>
      <c r="AC47" s="180">
        <f t="shared" si="12"/>
        <v>134282.51396648044</v>
      </c>
      <c r="AD47" s="180">
        <f t="shared" si="13"/>
        <v>134127.87709497206</v>
      </c>
      <c r="AE47" s="178">
        <v>6832</v>
      </c>
      <c r="AF47" s="178">
        <v>343</v>
      </c>
      <c r="AG47" s="178">
        <v>342</v>
      </c>
      <c r="AH47" s="179">
        <f t="shared" si="14"/>
        <v>5.0204918032786885E-2</v>
      </c>
      <c r="AI47" s="179">
        <f t="shared" si="15"/>
        <v>5.0058548009367682E-2</v>
      </c>
      <c r="AJ47" s="180">
        <v>49227730</v>
      </c>
      <c r="AK47" s="180">
        <v>49172910</v>
      </c>
      <c r="AL47" s="180">
        <f t="shared" si="16"/>
        <v>143521.07871720116</v>
      </c>
      <c r="AM47" s="180">
        <f t="shared" si="17"/>
        <v>143780.43859649124</v>
      </c>
      <c r="AN47" s="178">
        <v>3838</v>
      </c>
      <c r="AO47" s="178">
        <v>445</v>
      </c>
      <c r="AP47" s="178">
        <v>445</v>
      </c>
      <c r="AQ47" s="179">
        <f t="shared" si="18"/>
        <v>0.11594580510682648</v>
      </c>
      <c r="AR47" s="179">
        <f t="shared" si="19"/>
        <v>0.11594580510682648</v>
      </c>
      <c r="AS47" s="180">
        <v>58926300</v>
      </c>
      <c r="AT47" s="180">
        <v>58874490</v>
      </c>
      <c r="AU47" s="180">
        <f t="shared" si="20"/>
        <v>132418.65168539327</v>
      </c>
      <c r="AV47" s="180">
        <f t="shared" si="21"/>
        <v>132302.22471910113</v>
      </c>
      <c r="AW47" s="178">
        <v>1673</v>
      </c>
      <c r="AX47" s="178">
        <v>333</v>
      </c>
      <c r="AY47" s="178">
        <v>332</v>
      </c>
      <c r="AZ47" s="179">
        <f t="shared" si="22"/>
        <v>0.1990436341900777</v>
      </c>
      <c r="BA47" s="179">
        <f t="shared" si="23"/>
        <v>0.19844590555887626</v>
      </c>
      <c r="BB47" s="180">
        <v>38903540</v>
      </c>
      <c r="BC47" s="180">
        <v>38816910</v>
      </c>
      <c r="BD47" s="180">
        <f t="shared" si="24"/>
        <v>116827.44744744744</v>
      </c>
      <c r="BE47" s="180">
        <f t="shared" si="25"/>
        <v>116918.40361445783</v>
      </c>
      <c r="BF47" s="178">
        <v>560</v>
      </c>
      <c r="BG47" s="178">
        <v>164</v>
      </c>
      <c r="BH47" s="178">
        <v>164</v>
      </c>
      <c r="BI47" s="179">
        <f t="shared" si="26"/>
        <v>0.29285714285714287</v>
      </c>
      <c r="BJ47" s="179">
        <f t="shared" si="27"/>
        <v>0.29285714285714287</v>
      </c>
      <c r="BK47" s="180">
        <v>18813210</v>
      </c>
      <c r="BL47" s="180">
        <v>18794780</v>
      </c>
      <c r="BM47" s="180">
        <f t="shared" si="28"/>
        <v>114714.69512195123</v>
      </c>
      <c r="BN47" s="180">
        <f t="shared" si="29"/>
        <v>114602.31707317074</v>
      </c>
      <c r="BO47" s="178">
        <f t="shared" si="41"/>
        <v>22670</v>
      </c>
      <c r="BP47" s="178">
        <f t="shared" si="41"/>
        <v>1487</v>
      </c>
      <c r="BQ47" s="178">
        <f t="shared" si="41"/>
        <v>1485</v>
      </c>
      <c r="BR47" s="179">
        <f t="shared" si="32"/>
        <v>6.5593295103661228E-2</v>
      </c>
      <c r="BS47" s="179">
        <f t="shared" si="33"/>
        <v>6.5505072783414206E-2</v>
      </c>
      <c r="BT47" s="178">
        <f t="shared" si="42"/>
        <v>194336410</v>
      </c>
      <c r="BU47" s="178">
        <f t="shared" si="42"/>
        <v>194097040</v>
      </c>
      <c r="BV47" s="180">
        <f t="shared" si="35"/>
        <v>130690.25554808338</v>
      </c>
      <c r="BW47" s="180">
        <f t="shared" si="36"/>
        <v>130705.07744107745</v>
      </c>
      <c r="BY47" s="133" t="str">
        <f t="shared" si="37"/>
        <v>大阪狭山市</v>
      </c>
      <c r="BZ47" s="134">
        <f t="shared" si="38"/>
        <v>6.9322053812712961E-2</v>
      </c>
      <c r="CA47" s="133" t="str">
        <f t="shared" si="39"/>
        <v>大阪狭山市</v>
      </c>
      <c r="CB47" s="134">
        <f t="shared" si="40"/>
        <v>6.885207378686406E-2</v>
      </c>
      <c r="CC47" s="135"/>
      <c r="CD47" s="134">
        <f t="shared" si="43"/>
        <v>7.1361761201965204E-2</v>
      </c>
      <c r="CE47" s="134">
        <f t="shared" si="44"/>
        <v>7.1230484967230168E-2</v>
      </c>
      <c r="CF47" s="133">
        <v>0</v>
      </c>
    </row>
    <row r="48" spans="2:84" s="30" customFormat="1" ht="12">
      <c r="B48" s="177">
        <v>42</v>
      </c>
      <c r="C48" s="186" t="s">
        <v>16</v>
      </c>
      <c r="D48" s="125">
        <v>243</v>
      </c>
      <c r="E48" s="178">
        <v>22</v>
      </c>
      <c r="F48" s="178">
        <v>22</v>
      </c>
      <c r="G48" s="179">
        <f t="shared" si="2"/>
        <v>9.0534979423868317E-2</v>
      </c>
      <c r="H48" s="179">
        <f t="shared" si="3"/>
        <v>9.0534979423868317E-2</v>
      </c>
      <c r="I48" s="180">
        <v>3911290</v>
      </c>
      <c r="J48" s="180">
        <v>3911290</v>
      </c>
      <c r="K48" s="180">
        <f t="shared" si="4"/>
        <v>177785.90909090909</v>
      </c>
      <c r="L48" s="180">
        <f t="shared" si="5"/>
        <v>177785.90909090909</v>
      </c>
      <c r="M48" s="125">
        <v>383</v>
      </c>
      <c r="N48" s="178">
        <v>39</v>
      </c>
      <c r="O48" s="178">
        <v>39</v>
      </c>
      <c r="P48" s="179">
        <f t="shared" si="6"/>
        <v>0.10182767624020887</v>
      </c>
      <c r="Q48" s="179">
        <f t="shared" si="7"/>
        <v>0.10182767624020887</v>
      </c>
      <c r="R48" s="180">
        <v>5966150</v>
      </c>
      <c r="S48" s="180">
        <v>5966150</v>
      </c>
      <c r="T48" s="180">
        <f t="shared" si="8"/>
        <v>152978.20512820513</v>
      </c>
      <c r="U48" s="180">
        <f t="shared" si="9"/>
        <v>152978.20512820513</v>
      </c>
      <c r="V48" s="125">
        <v>24610</v>
      </c>
      <c r="W48" s="178">
        <v>395</v>
      </c>
      <c r="X48" s="178">
        <v>395</v>
      </c>
      <c r="Y48" s="179">
        <f t="shared" si="10"/>
        <v>1.6050386021942298E-2</v>
      </c>
      <c r="Z48" s="179">
        <f t="shared" si="11"/>
        <v>1.6050386021942298E-2</v>
      </c>
      <c r="AA48" s="180">
        <v>47395930</v>
      </c>
      <c r="AB48" s="180">
        <v>47366130</v>
      </c>
      <c r="AC48" s="180">
        <f t="shared" si="12"/>
        <v>119989.69620253165</v>
      </c>
      <c r="AD48" s="180">
        <f t="shared" si="13"/>
        <v>119914.25316455697</v>
      </c>
      <c r="AE48" s="178">
        <v>16152</v>
      </c>
      <c r="AF48" s="178">
        <v>779</v>
      </c>
      <c r="AG48" s="178">
        <v>779</v>
      </c>
      <c r="AH48" s="179">
        <f t="shared" si="14"/>
        <v>4.8229321446260527E-2</v>
      </c>
      <c r="AI48" s="179">
        <f t="shared" si="15"/>
        <v>4.8229321446260527E-2</v>
      </c>
      <c r="AJ48" s="180">
        <v>90360560</v>
      </c>
      <c r="AK48" s="180">
        <v>90281040</v>
      </c>
      <c r="AL48" s="180">
        <f t="shared" si="16"/>
        <v>115995.58408215661</v>
      </c>
      <c r="AM48" s="180">
        <f t="shared" si="17"/>
        <v>115893.50449293967</v>
      </c>
      <c r="AN48" s="178">
        <v>9565</v>
      </c>
      <c r="AO48" s="178">
        <v>1033</v>
      </c>
      <c r="AP48" s="178">
        <v>1033</v>
      </c>
      <c r="AQ48" s="179">
        <f t="shared" si="18"/>
        <v>0.10799790904338735</v>
      </c>
      <c r="AR48" s="179">
        <f t="shared" si="19"/>
        <v>0.10799790904338735</v>
      </c>
      <c r="AS48" s="180">
        <v>114311270</v>
      </c>
      <c r="AT48" s="180">
        <v>114262790</v>
      </c>
      <c r="AU48" s="180">
        <f t="shared" si="20"/>
        <v>110659.50629235237</v>
      </c>
      <c r="AV48" s="180">
        <f t="shared" si="21"/>
        <v>110612.57502420136</v>
      </c>
      <c r="AW48" s="178">
        <v>4554</v>
      </c>
      <c r="AX48" s="178">
        <v>877</v>
      </c>
      <c r="AY48" s="178">
        <v>877</v>
      </c>
      <c r="AZ48" s="179">
        <f t="shared" si="22"/>
        <v>0.19257795344751866</v>
      </c>
      <c r="BA48" s="179">
        <f t="shared" si="23"/>
        <v>0.19257795344751866</v>
      </c>
      <c r="BB48" s="180">
        <v>93639360</v>
      </c>
      <c r="BC48" s="180">
        <v>93578200</v>
      </c>
      <c r="BD48" s="180">
        <f t="shared" si="24"/>
        <v>106772.36031927024</v>
      </c>
      <c r="BE48" s="180">
        <f t="shared" si="25"/>
        <v>106702.62257696694</v>
      </c>
      <c r="BF48" s="178">
        <v>1509</v>
      </c>
      <c r="BG48" s="178">
        <v>376</v>
      </c>
      <c r="BH48" s="178">
        <v>375</v>
      </c>
      <c r="BI48" s="179">
        <f t="shared" si="26"/>
        <v>0.2491716368455931</v>
      </c>
      <c r="BJ48" s="179">
        <f t="shared" si="27"/>
        <v>0.2485089463220676</v>
      </c>
      <c r="BK48" s="180">
        <v>37685140</v>
      </c>
      <c r="BL48" s="180">
        <v>37666360</v>
      </c>
      <c r="BM48" s="180">
        <f t="shared" si="28"/>
        <v>100226.43617021276</v>
      </c>
      <c r="BN48" s="180">
        <f t="shared" si="29"/>
        <v>100443.62666666666</v>
      </c>
      <c r="BO48" s="178">
        <f t="shared" si="41"/>
        <v>57016</v>
      </c>
      <c r="BP48" s="178">
        <f t="shared" si="41"/>
        <v>3521</v>
      </c>
      <c r="BQ48" s="178">
        <f t="shared" si="41"/>
        <v>3520</v>
      </c>
      <c r="BR48" s="179">
        <f t="shared" si="32"/>
        <v>6.175459520134699E-2</v>
      </c>
      <c r="BS48" s="179">
        <f t="shared" si="33"/>
        <v>6.1737056264908094E-2</v>
      </c>
      <c r="BT48" s="178">
        <f t="shared" si="42"/>
        <v>393269700</v>
      </c>
      <c r="BU48" s="178">
        <f t="shared" si="42"/>
        <v>393031960</v>
      </c>
      <c r="BV48" s="180">
        <f t="shared" si="35"/>
        <v>111692.61573416644</v>
      </c>
      <c r="BW48" s="180">
        <f t="shared" si="36"/>
        <v>111656.80681818182</v>
      </c>
      <c r="BY48" s="133" t="str">
        <f t="shared" si="37"/>
        <v>茨木市</v>
      </c>
      <c r="BZ48" s="134">
        <f t="shared" si="38"/>
        <v>6.8989129504408109E-2</v>
      </c>
      <c r="CA48" s="133" t="str">
        <f t="shared" si="39"/>
        <v>茨木市</v>
      </c>
      <c r="CB48" s="134">
        <f t="shared" si="40"/>
        <v>6.8703814659476739E-2</v>
      </c>
      <c r="CC48" s="135"/>
      <c r="CD48" s="134">
        <f t="shared" si="43"/>
        <v>7.1361761201965204E-2</v>
      </c>
      <c r="CE48" s="134">
        <f t="shared" si="44"/>
        <v>7.1230484967230168E-2</v>
      </c>
      <c r="CF48" s="133">
        <v>0</v>
      </c>
    </row>
    <row r="49" spans="2:84" s="30" customFormat="1" ht="12">
      <c r="B49" s="177">
        <v>43</v>
      </c>
      <c r="C49" s="186" t="s">
        <v>11</v>
      </c>
      <c r="D49" s="125">
        <v>201</v>
      </c>
      <c r="E49" s="178">
        <v>33</v>
      </c>
      <c r="F49" s="178">
        <v>33</v>
      </c>
      <c r="G49" s="179">
        <f t="shared" si="2"/>
        <v>0.16417910447761194</v>
      </c>
      <c r="H49" s="179">
        <f t="shared" si="3"/>
        <v>0.16417910447761194</v>
      </c>
      <c r="I49" s="180">
        <v>6338860</v>
      </c>
      <c r="J49" s="180">
        <v>6329860</v>
      </c>
      <c r="K49" s="180">
        <f t="shared" si="4"/>
        <v>192086.66666666666</v>
      </c>
      <c r="L49" s="180">
        <f t="shared" si="5"/>
        <v>191813.93939393939</v>
      </c>
      <c r="M49" s="125">
        <v>231</v>
      </c>
      <c r="N49" s="178">
        <v>39</v>
      </c>
      <c r="O49" s="178">
        <v>39</v>
      </c>
      <c r="P49" s="179">
        <f t="shared" si="6"/>
        <v>0.16883116883116883</v>
      </c>
      <c r="Q49" s="179">
        <f t="shared" si="7"/>
        <v>0.16883116883116883</v>
      </c>
      <c r="R49" s="180">
        <v>7855560</v>
      </c>
      <c r="S49" s="180">
        <v>7840560</v>
      </c>
      <c r="T49" s="180">
        <f t="shared" si="8"/>
        <v>201424.61538461538</v>
      </c>
      <c r="U49" s="180">
        <f t="shared" si="9"/>
        <v>201040</v>
      </c>
      <c r="V49" s="125">
        <v>14745</v>
      </c>
      <c r="W49" s="178">
        <v>272</v>
      </c>
      <c r="X49" s="178">
        <v>270</v>
      </c>
      <c r="Y49" s="179">
        <f t="shared" si="10"/>
        <v>1.8446931163106136E-2</v>
      </c>
      <c r="Z49" s="179">
        <f t="shared" si="11"/>
        <v>1.8311291963377416E-2</v>
      </c>
      <c r="AA49" s="180">
        <v>38561490</v>
      </c>
      <c r="AB49" s="180">
        <v>38363490</v>
      </c>
      <c r="AC49" s="180">
        <f t="shared" si="12"/>
        <v>141770.1838235294</v>
      </c>
      <c r="AD49" s="180">
        <f t="shared" si="13"/>
        <v>142087</v>
      </c>
      <c r="AE49" s="178">
        <v>9929</v>
      </c>
      <c r="AF49" s="178">
        <v>473</v>
      </c>
      <c r="AG49" s="178">
        <v>472</v>
      </c>
      <c r="AH49" s="179">
        <f t="shared" si="14"/>
        <v>4.7638231443247053E-2</v>
      </c>
      <c r="AI49" s="179">
        <f t="shared" si="15"/>
        <v>4.7537516366200024E-2</v>
      </c>
      <c r="AJ49" s="180">
        <v>65058070</v>
      </c>
      <c r="AK49" s="180">
        <v>64839750</v>
      </c>
      <c r="AL49" s="180">
        <f t="shared" si="16"/>
        <v>137543.48837209304</v>
      </c>
      <c r="AM49" s="180">
        <f t="shared" si="17"/>
        <v>137372.35169491524</v>
      </c>
      <c r="AN49" s="178">
        <v>6088</v>
      </c>
      <c r="AO49" s="178">
        <v>689</v>
      </c>
      <c r="AP49" s="178">
        <v>685</v>
      </c>
      <c r="AQ49" s="179">
        <f t="shared" si="18"/>
        <v>0.11317345597897503</v>
      </c>
      <c r="AR49" s="179">
        <f t="shared" si="19"/>
        <v>0.11251642575558475</v>
      </c>
      <c r="AS49" s="180">
        <v>92155880</v>
      </c>
      <c r="AT49" s="180">
        <v>91816750</v>
      </c>
      <c r="AU49" s="180">
        <f t="shared" si="20"/>
        <v>133753.09143686501</v>
      </c>
      <c r="AV49" s="180">
        <f t="shared" si="21"/>
        <v>134039.05109489051</v>
      </c>
      <c r="AW49" s="178">
        <v>2821</v>
      </c>
      <c r="AX49" s="178">
        <v>589</v>
      </c>
      <c r="AY49" s="178">
        <v>589</v>
      </c>
      <c r="AZ49" s="179">
        <f t="shared" si="22"/>
        <v>0.2087912087912088</v>
      </c>
      <c r="BA49" s="179">
        <f t="shared" si="23"/>
        <v>0.2087912087912088</v>
      </c>
      <c r="BB49" s="180">
        <v>66099530</v>
      </c>
      <c r="BC49" s="180">
        <v>65968040</v>
      </c>
      <c r="BD49" s="180">
        <f t="shared" si="24"/>
        <v>112223.31069609508</v>
      </c>
      <c r="BE49" s="180">
        <f t="shared" si="25"/>
        <v>112000.06791171477</v>
      </c>
      <c r="BF49" s="178">
        <v>1034</v>
      </c>
      <c r="BG49" s="178">
        <v>323</v>
      </c>
      <c r="BH49" s="178">
        <v>320</v>
      </c>
      <c r="BI49" s="179">
        <f t="shared" si="26"/>
        <v>0.31237911025145065</v>
      </c>
      <c r="BJ49" s="179">
        <f t="shared" si="27"/>
        <v>0.30947775628626695</v>
      </c>
      <c r="BK49" s="180">
        <v>37063550</v>
      </c>
      <c r="BL49" s="180">
        <v>36901580</v>
      </c>
      <c r="BM49" s="180">
        <f t="shared" si="28"/>
        <v>114747.83281733746</v>
      </c>
      <c r="BN49" s="180">
        <f t="shared" si="29"/>
        <v>115317.4375</v>
      </c>
      <c r="BO49" s="178">
        <f t="shared" si="41"/>
        <v>35049</v>
      </c>
      <c r="BP49" s="178">
        <f t="shared" si="41"/>
        <v>2418</v>
      </c>
      <c r="BQ49" s="178">
        <f t="shared" si="41"/>
        <v>2408</v>
      </c>
      <c r="BR49" s="179">
        <f t="shared" si="32"/>
        <v>6.8989129504408109E-2</v>
      </c>
      <c r="BS49" s="179">
        <f t="shared" si="33"/>
        <v>6.8703814659476739E-2</v>
      </c>
      <c r="BT49" s="178">
        <f t="shared" si="42"/>
        <v>313132940</v>
      </c>
      <c r="BU49" s="178">
        <f t="shared" si="42"/>
        <v>312060030</v>
      </c>
      <c r="BV49" s="180">
        <f t="shared" si="35"/>
        <v>129500.80231596361</v>
      </c>
      <c r="BW49" s="180">
        <f t="shared" si="36"/>
        <v>129593.03571428571</v>
      </c>
      <c r="BY49" s="133" t="str">
        <f t="shared" si="37"/>
        <v>大正区</v>
      </c>
      <c r="BZ49" s="134">
        <f t="shared" si="38"/>
        <v>6.8516582723557914E-2</v>
      </c>
      <c r="CA49" s="133" t="str">
        <f t="shared" si="39"/>
        <v>大正区</v>
      </c>
      <c r="CB49" s="134">
        <f t="shared" si="40"/>
        <v>6.8516582723557914E-2</v>
      </c>
      <c r="CC49" s="135"/>
      <c r="CD49" s="134">
        <f t="shared" si="43"/>
        <v>7.1361761201965204E-2</v>
      </c>
      <c r="CE49" s="134">
        <f t="shared" si="44"/>
        <v>7.1230484967230168E-2</v>
      </c>
      <c r="CF49" s="133">
        <v>0</v>
      </c>
    </row>
    <row r="50" spans="2:84" s="30" customFormat="1" ht="12">
      <c r="B50" s="177">
        <v>44</v>
      </c>
      <c r="C50" s="186" t="s">
        <v>23</v>
      </c>
      <c r="D50" s="125">
        <v>69</v>
      </c>
      <c r="E50" s="178">
        <v>12</v>
      </c>
      <c r="F50" s="178">
        <v>12</v>
      </c>
      <c r="G50" s="179">
        <f t="shared" si="2"/>
        <v>0.17391304347826086</v>
      </c>
      <c r="H50" s="179">
        <f t="shared" si="3"/>
        <v>0.17391304347826086</v>
      </c>
      <c r="I50" s="180">
        <v>2312170</v>
      </c>
      <c r="J50" s="180">
        <v>2312170</v>
      </c>
      <c r="K50" s="180">
        <f t="shared" si="4"/>
        <v>192680.83333333334</v>
      </c>
      <c r="L50" s="180">
        <f t="shared" si="5"/>
        <v>192680.83333333334</v>
      </c>
      <c r="M50" s="125">
        <v>123</v>
      </c>
      <c r="N50" s="178">
        <v>13</v>
      </c>
      <c r="O50" s="178">
        <v>13</v>
      </c>
      <c r="P50" s="179">
        <f t="shared" si="6"/>
        <v>0.10569105691056911</v>
      </c>
      <c r="Q50" s="179">
        <f t="shared" si="7"/>
        <v>0.10569105691056911</v>
      </c>
      <c r="R50" s="180">
        <v>1391870</v>
      </c>
      <c r="S50" s="180">
        <v>1391870</v>
      </c>
      <c r="T50" s="180">
        <f t="shared" si="8"/>
        <v>107066.92307692308</v>
      </c>
      <c r="U50" s="180">
        <f t="shared" si="9"/>
        <v>107066.92307692308</v>
      </c>
      <c r="V50" s="125">
        <v>17246</v>
      </c>
      <c r="W50" s="178">
        <v>406</v>
      </c>
      <c r="X50" s="178">
        <v>405</v>
      </c>
      <c r="Y50" s="179">
        <f t="shared" si="10"/>
        <v>2.3541690826858402E-2</v>
      </c>
      <c r="Z50" s="179">
        <f t="shared" si="11"/>
        <v>2.3483706366693727E-2</v>
      </c>
      <c r="AA50" s="180">
        <v>54532830</v>
      </c>
      <c r="AB50" s="180">
        <v>54484910</v>
      </c>
      <c r="AC50" s="180">
        <f t="shared" si="12"/>
        <v>134317.31527093597</v>
      </c>
      <c r="AD50" s="180">
        <f t="shared" si="13"/>
        <v>134530.64197530865</v>
      </c>
      <c r="AE50" s="178">
        <v>11774</v>
      </c>
      <c r="AF50" s="178">
        <v>664</v>
      </c>
      <c r="AG50" s="178">
        <v>662</v>
      </c>
      <c r="AH50" s="179">
        <f t="shared" si="14"/>
        <v>5.6395447596398848E-2</v>
      </c>
      <c r="AI50" s="179">
        <f t="shared" si="15"/>
        <v>5.6225581790385594E-2</v>
      </c>
      <c r="AJ50" s="180">
        <v>81819970</v>
      </c>
      <c r="AK50" s="180">
        <v>81714450</v>
      </c>
      <c r="AL50" s="180">
        <f t="shared" si="16"/>
        <v>123222.84638554217</v>
      </c>
      <c r="AM50" s="180">
        <f t="shared" si="17"/>
        <v>123435.7250755287</v>
      </c>
      <c r="AN50" s="178">
        <v>6967</v>
      </c>
      <c r="AO50" s="178">
        <v>912</v>
      </c>
      <c r="AP50" s="178">
        <v>911</v>
      </c>
      <c r="AQ50" s="179">
        <f t="shared" si="18"/>
        <v>0.13090282761590355</v>
      </c>
      <c r="AR50" s="179">
        <f t="shared" si="19"/>
        <v>0.13075929381369311</v>
      </c>
      <c r="AS50" s="180">
        <v>110774620</v>
      </c>
      <c r="AT50" s="180">
        <v>110692220</v>
      </c>
      <c r="AU50" s="180">
        <f t="shared" si="20"/>
        <v>121463.39912280702</v>
      </c>
      <c r="AV50" s="180">
        <f t="shared" si="21"/>
        <v>121506.27881448957</v>
      </c>
      <c r="AW50" s="178">
        <v>2993</v>
      </c>
      <c r="AX50" s="178">
        <v>621</v>
      </c>
      <c r="AY50" s="178">
        <v>621</v>
      </c>
      <c r="AZ50" s="179">
        <f t="shared" si="22"/>
        <v>0.20748412963581692</v>
      </c>
      <c r="BA50" s="179">
        <f t="shared" si="23"/>
        <v>0.20748412963581692</v>
      </c>
      <c r="BB50" s="180">
        <v>75188480</v>
      </c>
      <c r="BC50" s="180">
        <v>75118280</v>
      </c>
      <c r="BD50" s="180">
        <f t="shared" si="24"/>
        <v>121076.45732689211</v>
      </c>
      <c r="BE50" s="180">
        <f t="shared" si="25"/>
        <v>120963.41384863124</v>
      </c>
      <c r="BF50" s="178">
        <v>1096</v>
      </c>
      <c r="BG50" s="178">
        <v>323</v>
      </c>
      <c r="BH50" s="178">
        <v>322</v>
      </c>
      <c r="BI50" s="179">
        <f t="shared" si="26"/>
        <v>0.29470802919708028</v>
      </c>
      <c r="BJ50" s="179">
        <f t="shared" si="27"/>
        <v>0.29379562043795621</v>
      </c>
      <c r="BK50" s="180">
        <v>35080480</v>
      </c>
      <c r="BL50" s="180">
        <v>35016760</v>
      </c>
      <c r="BM50" s="180">
        <f t="shared" si="28"/>
        <v>108608.2972136223</v>
      </c>
      <c r="BN50" s="180">
        <f t="shared" si="29"/>
        <v>108747.70186335404</v>
      </c>
      <c r="BO50" s="178">
        <f t="shared" si="41"/>
        <v>40268</v>
      </c>
      <c r="BP50" s="178">
        <f t="shared" si="41"/>
        <v>2951</v>
      </c>
      <c r="BQ50" s="178">
        <f t="shared" si="41"/>
        <v>2946</v>
      </c>
      <c r="BR50" s="179">
        <f t="shared" si="32"/>
        <v>7.3283997218635141E-2</v>
      </c>
      <c r="BS50" s="179">
        <f t="shared" si="33"/>
        <v>7.3159829144730307E-2</v>
      </c>
      <c r="BT50" s="178">
        <f t="shared" si="42"/>
        <v>361100420</v>
      </c>
      <c r="BU50" s="178">
        <f t="shared" si="42"/>
        <v>360730660</v>
      </c>
      <c r="BV50" s="180">
        <f t="shared" si="35"/>
        <v>122365.44222297527</v>
      </c>
      <c r="BW50" s="180">
        <f t="shared" si="36"/>
        <v>122447.61031907672</v>
      </c>
      <c r="BY50" s="133" t="str">
        <f t="shared" si="37"/>
        <v>西成区</v>
      </c>
      <c r="BZ50" s="134">
        <f t="shared" si="38"/>
        <v>6.8412104726283576E-2</v>
      </c>
      <c r="CA50" s="133" t="str">
        <f t="shared" si="39"/>
        <v>東大阪市</v>
      </c>
      <c r="CB50" s="134">
        <f t="shared" si="40"/>
        <v>6.8346483176142489E-2</v>
      </c>
      <c r="CC50" s="135"/>
      <c r="CD50" s="134">
        <f t="shared" si="43"/>
        <v>7.1361761201965204E-2</v>
      </c>
      <c r="CE50" s="134">
        <f t="shared" si="44"/>
        <v>7.1230484967230168E-2</v>
      </c>
      <c r="CF50" s="133">
        <v>0</v>
      </c>
    </row>
    <row r="51" spans="2:84" s="30" customFormat="1" ht="12">
      <c r="B51" s="177">
        <v>45</v>
      </c>
      <c r="C51" s="186" t="s">
        <v>49</v>
      </c>
      <c r="D51" s="125">
        <v>115</v>
      </c>
      <c r="E51" s="178">
        <v>14</v>
      </c>
      <c r="F51" s="178">
        <v>14</v>
      </c>
      <c r="G51" s="179">
        <f t="shared" si="2"/>
        <v>0.12173913043478261</v>
      </c>
      <c r="H51" s="179">
        <f t="shared" si="3"/>
        <v>0.12173913043478261</v>
      </c>
      <c r="I51" s="180">
        <v>1714850</v>
      </c>
      <c r="J51" s="180">
        <v>1714850</v>
      </c>
      <c r="K51" s="180">
        <f t="shared" si="4"/>
        <v>122489.28571428571</v>
      </c>
      <c r="L51" s="180">
        <f t="shared" si="5"/>
        <v>122489.28571428571</v>
      </c>
      <c r="M51" s="125">
        <v>201</v>
      </c>
      <c r="N51" s="178">
        <v>18</v>
      </c>
      <c r="O51" s="178">
        <v>18</v>
      </c>
      <c r="P51" s="179">
        <f t="shared" si="6"/>
        <v>8.9552238805970144E-2</v>
      </c>
      <c r="Q51" s="179">
        <f t="shared" si="7"/>
        <v>8.9552238805970144E-2</v>
      </c>
      <c r="R51" s="180">
        <v>2538930</v>
      </c>
      <c r="S51" s="180">
        <v>2538930</v>
      </c>
      <c r="T51" s="180">
        <f t="shared" si="8"/>
        <v>141051.66666666666</v>
      </c>
      <c r="U51" s="180">
        <f t="shared" si="9"/>
        <v>141051.66666666666</v>
      </c>
      <c r="V51" s="125">
        <v>5522</v>
      </c>
      <c r="W51" s="178">
        <v>116</v>
      </c>
      <c r="X51" s="178">
        <v>116</v>
      </c>
      <c r="Y51" s="179">
        <f t="shared" si="10"/>
        <v>2.1006881564650488E-2</v>
      </c>
      <c r="Z51" s="179">
        <f t="shared" si="11"/>
        <v>2.1006881564650488E-2</v>
      </c>
      <c r="AA51" s="180">
        <v>11915140</v>
      </c>
      <c r="AB51" s="180">
        <v>11915140</v>
      </c>
      <c r="AC51" s="180">
        <f t="shared" si="12"/>
        <v>102716.72413793103</v>
      </c>
      <c r="AD51" s="180">
        <f t="shared" si="13"/>
        <v>102716.72413793103</v>
      </c>
      <c r="AE51" s="178">
        <v>4184</v>
      </c>
      <c r="AF51" s="178">
        <v>203</v>
      </c>
      <c r="AG51" s="178">
        <v>203</v>
      </c>
      <c r="AH51" s="179">
        <f t="shared" si="14"/>
        <v>4.8518164435946462E-2</v>
      </c>
      <c r="AI51" s="179">
        <f t="shared" si="15"/>
        <v>4.8518164435946462E-2</v>
      </c>
      <c r="AJ51" s="180">
        <v>29543850</v>
      </c>
      <c r="AK51" s="180">
        <v>29540570</v>
      </c>
      <c r="AL51" s="180">
        <f t="shared" si="16"/>
        <v>145536.20689655171</v>
      </c>
      <c r="AM51" s="180">
        <f t="shared" si="17"/>
        <v>145520.04926108374</v>
      </c>
      <c r="AN51" s="178">
        <v>2547</v>
      </c>
      <c r="AO51" s="178">
        <v>274</v>
      </c>
      <c r="AP51" s="178">
        <v>273</v>
      </c>
      <c r="AQ51" s="179">
        <f t="shared" si="18"/>
        <v>0.10757754220651747</v>
      </c>
      <c r="AR51" s="179">
        <f t="shared" si="19"/>
        <v>0.1071849234393404</v>
      </c>
      <c r="AS51" s="180">
        <v>33519110</v>
      </c>
      <c r="AT51" s="180">
        <v>33428670</v>
      </c>
      <c r="AU51" s="180">
        <f t="shared" si="20"/>
        <v>122332.51824817518</v>
      </c>
      <c r="AV51" s="180">
        <f t="shared" si="21"/>
        <v>122449.34065934065</v>
      </c>
      <c r="AW51" s="178">
        <v>1164</v>
      </c>
      <c r="AX51" s="178">
        <v>197</v>
      </c>
      <c r="AY51" s="178">
        <v>197</v>
      </c>
      <c r="AZ51" s="179">
        <f t="shared" si="22"/>
        <v>0.16924398625429554</v>
      </c>
      <c r="BA51" s="179">
        <f t="shared" si="23"/>
        <v>0.16924398625429554</v>
      </c>
      <c r="BB51" s="180">
        <v>25694590</v>
      </c>
      <c r="BC51" s="180">
        <v>25668350</v>
      </c>
      <c r="BD51" s="180">
        <f t="shared" si="24"/>
        <v>130429.39086294416</v>
      </c>
      <c r="BE51" s="180">
        <f t="shared" si="25"/>
        <v>130296.19289340102</v>
      </c>
      <c r="BF51" s="178">
        <v>383</v>
      </c>
      <c r="BG51" s="178">
        <v>89</v>
      </c>
      <c r="BH51" s="178">
        <v>89</v>
      </c>
      <c r="BI51" s="179">
        <f t="shared" si="26"/>
        <v>0.23237597911227154</v>
      </c>
      <c r="BJ51" s="179">
        <f t="shared" si="27"/>
        <v>0.23237597911227154</v>
      </c>
      <c r="BK51" s="180">
        <v>11612110</v>
      </c>
      <c r="BL51" s="180">
        <v>11612110</v>
      </c>
      <c r="BM51" s="180">
        <f t="shared" si="28"/>
        <v>130473.14606741573</v>
      </c>
      <c r="BN51" s="180">
        <f t="shared" si="29"/>
        <v>130473.14606741573</v>
      </c>
      <c r="BO51" s="178">
        <f t="shared" si="41"/>
        <v>14116</v>
      </c>
      <c r="BP51" s="178">
        <f t="shared" si="41"/>
        <v>911</v>
      </c>
      <c r="BQ51" s="178">
        <f t="shared" si="41"/>
        <v>910</v>
      </c>
      <c r="BR51" s="179">
        <f t="shared" si="32"/>
        <v>6.4536695947860587E-2</v>
      </c>
      <c r="BS51" s="179">
        <f t="shared" si="33"/>
        <v>6.4465854349674126E-2</v>
      </c>
      <c r="BT51" s="178">
        <f t="shared" si="42"/>
        <v>116538580</v>
      </c>
      <c r="BU51" s="178">
        <f t="shared" si="42"/>
        <v>116418620</v>
      </c>
      <c r="BV51" s="180">
        <f t="shared" si="35"/>
        <v>127923.79802414929</v>
      </c>
      <c r="BW51" s="180">
        <f t="shared" si="36"/>
        <v>127932.54945054946</v>
      </c>
      <c r="BY51" s="133" t="str">
        <f t="shared" si="37"/>
        <v>東大阪市</v>
      </c>
      <c r="BZ51" s="134">
        <f t="shared" si="38"/>
        <v>6.8360497218212649E-2</v>
      </c>
      <c r="CA51" s="133" t="str">
        <f t="shared" si="39"/>
        <v>西成区</v>
      </c>
      <c r="CB51" s="134">
        <f t="shared" si="40"/>
        <v>6.8344100646038769E-2</v>
      </c>
      <c r="CC51" s="135"/>
      <c r="CD51" s="134">
        <f t="shared" si="43"/>
        <v>7.1361761201965204E-2</v>
      </c>
      <c r="CE51" s="134">
        <f t="shared" si="44"/>
        <v>7.1230484967230168E-2</v>
      </c>
      <c r="CF51" s="133">
        <v>0</v>
      </c>
    </row>
    <row r="52" spans="2:84" s="30" customFormat="1" ht="12">
      <c r="B52" s="177">
        <v>46</v>
      </c>
      <c r="C52" s="186" t="s">
        <v>27</v>
      </c>
      <c r="D52" s="125">
        <v>147</v>
      </c>
      <c r="E52" s="178">
        <v>16</v>
      </c>
      <c r="F52" s="178">
        <v>16</v>
      </c>
      <c r="G52" s="179">
        <f t="shared" si="2"/>
        <v>0.10884353741496598</v>
      </c>
      <c r="H52" s="179">
        <f t="shared" si="3"/>
        <v>0.10884353741496598</v>
      </c>
      <c r="I52" s="180">
        <v>2071720</v>
      </c>
      <c r="J52" s="180">
        <v>2071720</v>
      </c>
      <c r="K52" s="180">
        <f t="shared" si="4"/>
        <v>129482.5</v>
      </c>
      <c r="L52" s="180">
        <f t="shared" si="5"/>
        <v>129482.5</v>
      </c>
      <c r="M52" s="125">
        <v>152</v>
      </c>
      <c r="N52" s="178">
        <v>16</v>
      </c>
      <c r="O52" s="178">
        <v>16</v>
      </c>
      <c r="P52" s="179">
        <f t="shared" si="6"/>
        <v>0.10526315789473684</v>
      </c>
      <c r="Q52" s="179">
        <f t="shared" si="7"/>
        <v>0.10526315789473684</v>
      </c>
      <c r="R52" s="180">
        <v>1359390</v>
      </c>
      <c r="S52" s="180">
        <v>1235400</v>
      </c>
      <c r="T52" s="180">
        <f t="shared" si="8"/>
        <v>84961.875</v>
      </c>
      <c r="U52" s="180">
        <f t="shared" si="9"/>
        <v>77212.5</v>
      </c>
      <c r="V52" s="125">
        <v>7000</v>
      </c>
      <c r="W52" s="178">
        <v>131</v>
      </c>
      <c r="X52" s="178">
        <v>130</v>
      </c>
      <c r="Y52" s="179">
        <f t="shared" si="10"/>
        <v>1.8714285714285715E-2</v>
      </c>
      <c r="Z52" s="179">
        <f t="shared" si="11"/>
        <v>1.8571428571428572E-2</v>
      </c>
      <c r="AA52" s="180">
        <v>19817270</v>
      </c>
      <c r="AB52" s="180">
        <v>19092460</v>
      </c>
      <c r="AC52" s="180">
        <f t="shared" si="12"/>
        <v>151276.87022900765</v>
      </c>
      <c r="AD52" s="180">
        <f t="shared" si="13"/>
        <v>146865.07692307694</v>
      </c>
      <c r="AE52" s="178">
        <v>5079</v>
      </c>
      <c r="AF52" s="178">
        <v>257</v>
      </c>
      <c r="AG52" s="178">
        <v>256</v>
      </c>
      <c r="AH52" s="179">
        <f t="shared" si="14"/>
        <v>5.0600511911793662E-2</v>
      </c>
      <c r="AI52" s="179">
        <f t="shared" si="15"/>
        <v>5.0403622760385902E-2</v>
      </c>
      <c r="AJ52" s="180">
        <v>36822840</v>
      </c>
      <c r="AK52" s="180">
        <v>36666830</v>
      </c>
      <c r="AL52" s="180">
        <f t="shared" si="16"/>
        <v>143279.53307392995</v>
      </c>
      <c r="AM52" s="180">
        <f t="shared" si="17"/>
        <v>143229.8046875</v>
      </c>
      <c r="AN52" s="178">
        <v>3211</v>
      </c>
      <c r="AO52" s="178">
        <v>348</v>
      </c>
      <c r="AP52" s="178">
        <v>344</v>
      </c>
      <c r="AQ52" s="179">
        <f t="shared" si="18"/>
        <v>0.10837745250700716</v>
      </c>
      <c r="AR52" s="179">
        <f t="shared" si="19"/>
        <v>0.10713173466209903</v>
      </c>
      <c r="AS52" s="180">
        <v>48784290</v>
      </c>
      <c r="AT52" s="180">
        <v>48598540</v>
      </c>
      <c r="AU52" s="180">
        <f t="shared" si="20"/>
        <v>140184.74137931035</v>
      </c>
      <c r="AV52" s="180">
        <f t="shared" si="21"/>
        <v>141274.82558139536</v>
      </c>
      <c r="AW52" s="178">
        <v>1567</v>
      </c>
      <c r="AX52" s="178">
        <v>272</v>
      </c>
      <c r="AY52" s="178">
        <v>272</v>
      </c>
      <c r="AZ52" s="179">
        <f t="shared" si="22"/>
        <v>0.17358008934269303</v>
      </c>
      <c r="BA52" s="179">
        <f t="shared" si="23"/>
        <v>0.17358008934269303</v>
      </c>
      <c r="BB52" s="180">
        <v>36523140</v>
      </c>
      <c r="BC52" s="180">
        <v>36478880</v>
      </c>
      <c r="BD52" s="180">
        <f t="shared" si="24"/>
        <v>134276.25</v>
      </c>
      <c r="BE52" s="180">
        <f t="shared" si="25"/>
        <v>134113.5294117647</v>
      </c>
      <c r="BF52" s="178">
        <v>539</v>
      </c>
      <c r="BG52" s="178">
        <v>143</v>
      </c>
      <c r="BH52" s="178">
        <v>143</v>
      </c>
      <c r="BI52" s="179">
        <f t="shared" si="26"/>
        <v>0.26530612244897961</v>
      </c>
      <c r="BJ52" s="179">
        <f t="shared" si="27"/>
        <v>0.26530612244897961</v>
      </c>
      <c r="BK52" s="180">
        <v>21614630</v>
      </c>
      <c r="BL52" s="180">
        <v>21599150</v>
      </c>
      <c r="BM52" s="180">
        <f t="shared" si="28"/>
        <v>151151.25874125873</v>
      </c>
      <c r="BN52" s="180">
        <f t="shared" si="29"/>
        <v>151043.006993007</v>
      </c>
      <c r="BO52" s="178">
        <f t="shared" si="41"/>
        <v>17695</v>
      </c>
      <c r="BP52" s="178">
        <f t="shared" si="41"/>
        <v>1183</v>
      </c>
      <c r="BQ52" s="178">
        <f t="shared" si="41"/>
        <v>1177</v>
      </c>
      <c r="BR52" s="179">
        <f t="shared" si="32"/>
        <v>6.6855043797682964E-2</v>
      </c>
      <c r="BS52" s="179">
        <f t="shared" si="33"/>
        <v>6.6515964961853635E-2</v>
      </c>
      <c r="BT52" s="178">
        <f t="shared" si="42"/>
        <v>166993280</v>
      </c>
      <c r="BU52" s="178">
        <f t="shared" si="42"/>
        <v>165742980</v>
      </c>
      <c r="BV52" s="180">
        <f t="shared" si="35"/>
        <v>141160.84530853762</v>
      </c>
      <c r="BW52" s="180">
        <f t="shared" si="36"/>
        <v>140818.16482582837</v>
      </c>
      <c r="BY52" s="133" t="str">
        <f t="shared" si="37"/>
        <v>堺市</v>
      </c>
      <c r="BZ52" s="134">
        <f t="shared" si="38"/>
        <v>6.7774108159937063E-2</v>
      </c>
      <c r="CA52" s="133" t="str">
        <f t="shared" si="39"/>
        <v>此花区</v>
      </c>
      <c r="CB52" s="134">
        <f t="shared" si="40"/>
        <v>6.7693261678379496E-2</v>
      </c>
      <c r="CC52" s="135"/>
      <c r="CD52" s="134">
        <f t="shared" si="43"/>
        <v>7.1361761201965204E-2</v>
      </c>
      <c r="CE52" s="134">
        <f t="shared" si="44"/>
        <v>7.1230484967230168E-2</v>
      </c>
      <c r="CF52" s="133">
        <v>0</v>
      </c>
    </row>
    <row r="53" spans="2:84" s="30" customFormat="1" ht="12">
      <c r="B53" s="177">
        <v>47</v>
      </c>
      <c r="C53" s="186" t="s">
        <v>17</v>
      </c>
      <c r="D53" s="125">
        <v>142</v>
      </c>
      <c r="E53" s="178">
        <v>13</v>
      </c>
      <c r="F53" s="178">
        <v>13</v>
      </c>
      <c r="G53" s="179">
        <f t="shared" si="2"/>
        <v>9.154929577464789E-2</v>
      </c>
      <c r="H53" s="179">
        <f t="shared" si="3"/>
        <v>9.154929577464789E-2</v>
      </c>
      <c r="I53" s="180">
        <v>1811710</v>
      </c>
      <c r="J53" s="180">
        <v>1811710</v>
      </c>
      <c r="K53" s="180">
        <f t="shared" si="4"/>
        <v>139362.30769230769</v>
      </c>
      <c r="L53" s="180">
        <f t="shared" si="5"/>
        <v>139362.30769230769</v>
      </c>
      <c r="M53" s="125">
        <v>230</v>
      </c>
      <c r="N53" s="178">
        <v>27</v>
      </c>
      <c r="O53" s="178">
        <v>27</v>
      </c>
      <c r="P53" s="179">
        <f t="shared" si="6"/>
        <v>0.11739130434782609</v>
      </c>
      <c r="Q53" s="179">
        <f t="shared" si="7"/>
        <v>0.11739130434782609</v>
      </c>
      <c r="R53" s="180">
        <v>3974080</v>
      </c>
      <c r="S53" s="180">
        <v>3971080</v>
      </c>
      <c r="T53" s="180">
        <f t="shared" si="8"/>
        <v>147188.14814814815</v>
      </c>
      <c r="U53" s="180">
        <f t="shared" si="9"/>
        <v>147077.03703703705</v>
      </c>
      <c r="V53" s="125">
        <v>15972</v>
      </c>
      <c r="W53" s="178">
        <v>303</v>
      </c>
      <c r="X53" s="178">
        <v>303</v>
      </c>
      <c r="Y53" s="179">
        <f t="shared" si="10"/>
        <v>1.8970698722764839E-2</v>
      </c>
      <c r="Z53" s="179">
        <f t="shared" si="11"/>
        <v>1.8970698722764839E-2</v>
      </c>
      <c r="AA53" s="180">
        <v>36983400</v>
      </c>
      <c r="AB53" s="180">
        <v>36974400</v>
      </c>
      <c r="AC53" s="180">
        <f t="shared" si="12"/>
        <v>122057.42574257425</v>
      </c>
      <c r="AD53" s="180">
        <f t="shared" si="13"/>
        <v>122027.72277227722</v>
      </c>
      <c r="AE53" s="178">
        <v>10207</v>
      </c>
      <c r="AF53" s="178">
        <v>508</v>
      </c>
      <c r="AG53" s="178">
        <v>507</v>
      </c>
      <c r="AH53" s="179">
        <f t="shared" si="14"/>
        <v>4.9769765846967767E-2</v>
      </c>
      <c r="AI53" s="179">
        <f t="shared" si="15"/>
        <v>4.9671793866954049E-2</v>
      </c>
      <c r="AJ53" s="180">
        <v>66005760</v>
      </c>
      <c r="AK53" s="180">
        <v>65953560</v>
      </c>
      <c r="AL53" s="180">
        <f t="shared" si="16"/>
        <v>129932.59842519685</v>
      </c>
      <c r="AM53" s="180">
        <f t="shared" si="17"/>
        <v>130085.91715976331</v>
      </c>
      <c r="AN53" s="178">
        <v>5645</v>
      </c>
      <c r="AO53" s="178">
        <v>634</v>
      </c>
      <c r="AP53" s="178">
        <v>634</v>
      </c>
      <c r="AQ53" s="179">
        <f t="shared" si="18"/>
        <v>0.11231178033658104</v>
      </c>
      <c r="AR53" s="179">
        <f t="shared" si="19"/>
        <v>0.11231178033658104</v>
      </c>
      <c r="AS53" s="180">
        <v>80576570</v>
      </c>
      <c r="AT53" s="180">
        <v>80540570</v>
      </c>
      <c r="AU53" s="180">
        <f t="shared" si="20"/>
        <v>127092.38170347003</v>
      </c>
      <c r="AV53" s="180">
        <f t="shared" si="21"/>
        <v>127035.59936908518</v>
      </c>
      <c r="AW53" s="178">
        <v>2346</v>
      </c>
      <c r="AX53" s="178">
        <v>451</v>
      </c>
      <c r="AY53" s="178">
        <v>451</v>
      </c>
      <c r="AZ53" s="179">
        <f t="shared" si="22"/>
        <v>0.19224211423699913</v>
      </c>
      <c r="BA53" s="179">
        <f t="shared" si="23"/>
        <v>0.19224211423699913</v>
      </c>
      <c r="BB53" s="180">
        <v>51486500</v>
      </c>
      <c r="BC53" s="180">
        <v>51468500</v>
      </c>
      <c r="BD53" s="180">
        <f t="shared" si="24"/>
        <v>114160.75388026607</v>
      </c>
      <c r="BE53" s="180">
        <f t="shared" si="25"/>
        <v>114120.84257206209</v>
      </c>
      <c r="BF53" s="178">
        <v>837</v>
      </c>
      <c r="BG53" s="178">
        <v>220</v>
      </c>
      <c r="BH53" s="178">
        <v>220</v>
      </c>
      <c r="BI53" s="179">
        <f t="shared" si="26"/>
        <v>0.26284348864994028</v>
      </c>
      <c r="BJ53" s="179">
        <f t="shared" si="27"/>
        <v>0.26284348864994028</v>
      </c>
      <c r="BK53" s="180">
        <v>26458730</v>
      </c>
      <c r="BL53" s="180">
        <v>26458730</v>
      </c>
      <c r="BM53" s="180">
        <f t="shared" si="28"/>
        <v>120266.95454545454</v>
      </c>
      <c r="BN53" s="180">
        <f t="shared" si="29"/>
        <v>120266.95454545454</v>
      </c>
      <c r="BO53" s="178">
        <f t="shared" si="41"/>
        <v>35379</v>
      </c>
      <c r="BP53" s="178">
        <f t="shared" si="41"/>
        <v>2156</v>
      </c>
      <c r="BQ53" s="178">
        <f t="shared" si="41"/>
        <v>2155</v>
      </c>
      <c r="BR53" s="179">
        <f t="shared" si="32"/>
        <v>6.0940105712428277E-2</v>
      </c>
      <c r="BS53" s="179">
        <f t="shared" si="33"/>
        <v>6.0911840357274087E-2</v>
      </c>
      <c r="BT53" s="178">
        <f t="shared" si="42"/>
        <v>267296750</v>
      </c>
      <c r="BU53" s="178">
        <f t="shared" si="42"/>
        <v>267178550</v>
      </c>
      <c r="BV53" s="180">
        <f t="shared" si="35"/>
        <v>123978.08441558441</v>
      </c>
      <c r="BW53" s="180">
        <f t="shared" si="36"/>
        <v>123980.7656612529</v>
      </c>
      <c r="BY53" s="133" t="str">
        <f t="shared" si="37"/>
        <v>此花区</v>
      </c>
      <c r="BZ53" s="134">
        <f t="shared" si="38"/>
        <v>6.7693261678379496E-2</v>
      </c>
      <c r="CA53" s="133" t="str">
        <f t="shared" si="39"/>
        <v>堺市</v>
      </c>
      <c r="CB53" s="134">
        <f t="shared" si="40"/>
        <v>6.7520057694041291E-2</v>
      </c>
      <c r="CC53" s="135"/>
      <c r="CD53" s="134">
        <f t="shared" si="43"/>
        <v>7.1361761201965204E-2</v>
      </c>
      <c r="CE53" s="134">
        <f t="shared" si="44"/>
        <v>7.1230484967230168E-2</v>
      </c>
      <c r="CF53" s="133">
        <v>0</v>
      </c>
    </row>
    <row r="54" spans="2:84" s="30" customFormat="1" ht="12">
      <c r="B54" s="177">
        <v>48</v>
      </c>
      <c r="C54" s="186" t="s">
        <v>28</v>
      </c>
      <c r="D54" s="125">
        <v>49</v>
      </c>
      <c r="E54" s="178">
        <v>3</v>
      </c>
      <c r="F54" s="178">
        <v>3</v>
      </c>
      <c r="G54" s="179">
        <f t="shared" si="2"/>
        <v>6.1224489795918366E-2</v>
      </c>
      <c r="H54" s="179">
        <f t="shared" si="3"/>
        <v>6.1224489795918366E-2</v>
      </c>
      <c r="I54" s="180">
        <v>494890</v>
      </c>
      <c r="J54" s="180">
        <v>494890</v>
      </c>
      <c r="K54" s="180">
        <f t="shared" si="4"/>
        <v>164963.33333333334</v>
      </c>
      <c r="L54" s="180">
        <f t="shared" si="5"/>
        <v>164963.33333333334</v>
      </c>
      <c r="M54" s="125">
        <v>115</v>
      </c>
      <c r="N54" s="178">
        <v>6</v>
      </c>
      <c r="O54" s="178">
        <v>6</v>
      </c>
      <c r="P54" s="179">
        <f t="shared" si="6"/>
        <v>5.2173913043478258E-2</v>
      </c>
      <c r="Q54" s="179">
        <f t="shared" si="7"/>
        <v>5.2173913043478258E-2</v>
      </c>
      <c r="R54" s="180">
        <v>615820</v>
      </c>
      <c r="S54" s="180">
        <v>590620</v>
      </c>
      <c r="T54" s="180">
        <f t="shared" si="8"/>
        <v>102636.66666666667</v>
      </c>
      <c r="U54" s="180">
        <f t="shared" si="9"/>
        <v>98436.666666666672</v>
      </c>
      <c r="V54" s="125">
        <v>7783</v>
      </c>
      <c r="W54" s="178">
        <v>121</v>
      </c>
      <c r="X54" s="178">
        <v>121</v>
      </c>
      <c r="Y54" s="179">
        <f t="shared" si="10"/>
        <v>1.5546704355646923E-2</v>
      </c>
      <c r="Z54" s="179">
        <f t="shared" si="11"/>
        <v>1.5546704355646923E-2</v>
      </c>
      <c r="AA54" s="180">
        <v>14913790</v>
      </c>
      <c r="AB54" s="180">
        <v>14605450</v>
      </c>
      <c r="AC54" s="180">
        <f t="shared" si="12"/>
        <v>123254.46280991736</v>
      </c>
      <c r="AD54" s="180">
        <f t="shared" si="13"/>
        <v>120706.19834710743</v>
      </c>
      <c r="AE54" s="178">
        <v>5269</v>
      </c>
      <c r="AF54" s="178">
        <v>258</v>
      </c>
      <c r="AG54" s="178">
        <v>253</v>
      </c>
      <c r="AH54" s="179">
        <f t="shared" si="14"/>
        <v>4.8965648130575058E-2</v>
      </c>
      <c r="AI54" s="179">
        <f t="shared" si="15"/>
        <v>4.8016701461377868E-2</v>
      </c>
      <c r="AJ54" s="180">
        <v>31341320</v>
      </c>
      <c r="AK54" s="180">
        <v>30350970</v>
      </c>
      <c r="AL54" s="180">
        <f t="shared" si="16"/>
        <v>121477.98449612403</v>
      </c>
      <c r="AM54" s="180">
        <f t="shared" si="17"/>
        <v>119964.30830039526</v>
      </c>
      <c r="AN54" s="178">
        <v>3461</v>
      </c>
      <c r="AO54" s="178">
        <v>416</v>
      </c>
      <c r="AP54" s="178">
        <v>406</v>
      </c>
      <c r="AQ54" s="179">
        <f t="shared" si="18"/>
        <v>0.12019647500722334</v>
      </c>
      <c r="AR54" s="179">
        <f t="shared" si="19"/>
        <v>0.11730713666570355</v>
      </c>
      <c r="AS54" s="180">
        <v>53811690</v>
      </c>
      <c r="AT54" s="180">
        <v>52273190</v>
      </c>
      <c r="AU54" s="180">
        <f t="shared" si="20"/>
        <v>129355.02403846153</v>
      </c>
      <c r="AV54" s="180">
        <f t="shared" si="21"/>
        <v>128751.69950738916</v>
      </c>
      <c r="AW54" s="178">
        <v>1685</v>
      </c>
      <c r="AX54" s="178">
        <v>379</v>
      </c>
      <c r="AY54" s="178">
        <v>374</v>
      </c>
      <c r="AZ54" s="179">
        <f t="shared" si="22"/>
        <v>0.22492581602373887</v>
      </c>
      <c r="BA54" s="179">
        <f t="shared" si="23"/>
        <v>0.22195845697329378</v>
      </c>
      <c r="BB54" s="180">
        <v>52304900</v>
      </c>
      <c r="BC54" s="180">
        <v>51400460</v>
      </c>
      <c r="BD54" s="180">
        <f t="shared" si="24"/>
        <v>138007.65171503957</v>
      </c>
      <c r="BE54" s="180">
        <f t="shared" si="25"/>
        <v>137434.38502673796</v>
      </c>
      <c r="BF54" s="178">
        <v>595</v>
      </c>
      <c r="BG54" s="178">
        <v>200</v>
      </c>
      <c r="BH54" s="178">
        <v>197</v>
      </c>
      <c r="BI54" s="179">
        <f t="shared" si="26"/>
        <v>0.33613445378151263</v>
      </c>
      <c r="BJ54" s="179">
        <f t="shared" si="27"/>
        <v>0.33109243697478991</v>
      </c>
      <c r="BK54" s="180">
        <v>26589970</v>
      </c>
      <c r="BL54" s="180">
        <v>25677100</v>
      </c>
      <c r="BM54" s="180">
        <f t="shared" si="28"/>
        <v>132949.85</v>
      </c>
      <c r="BN54" s="180">
        <f t="shared" si="29"/>
        <v>130340.60913705584</v>
      </c>
      <c r="BO54" s="178">
        <f t="shared" si="41"/>
        <v>18957</v>
      </c>
      <c r="BP54" s="178">
        <f t="shared" si="41"/>
        <v>1383</v>
      </c>
      <c r="BQ54" s="178">
        <f t="shared" si="41"/>
        <v>1360</v>
      </c>
      <c r="BR54" s="179">
        <f t="shared" si="32"/>
        <v>7.2954581421110928E-2</v>
      </c>
      <c r="BS54" s="179">
        <f t="shared" si="33"/>
        <v>7.1741309278894341E-2</v>
      </c>
      <c r="BT54" s="178">
        <f t="shared" si="42"/>
        <v>180072380</v>
      </c>
      <c r="BU54" s="178">
        <f t="shared" si="42"/>
        <v>175392680</v>
      </c>
      <c r="BV54" s="180">
        <f t="shared" si="35"/>
        <v>130204.17932031814</v>
      </c>
      <c r="BW54" s="180">
        <f t="shared" si="36"/>
        <v>128965.20588235294</v>
      </c>
      <c r="BY54" s="133" t="str">
        <f t="shared" si="37"/>
        <v>福島区</v>
      </c>
      <c r="BZ54" s="134">
        <f t="shared" si="38"/>
        <v>6.7381870781099321E-2</v>
      </c>
      <c r="CA54" s="133" t="str">
        <f t="shared" si="39"/>
        <v>福島区</v>
      </c>
      <c r="CB54" s="134">
        <f t="shared" si="40"/>
        <v>6.7381870781099321E-2</v>
      </c>
      <c r="CC54" s="135"/>
      <c r="CD54" s="134">
        <f t="shared" si="43"/>
        <v>7.1361761201965204E-2</v>
      </c>
      <c r="CE54" s="134">
        <f t="shared" si="44"/>
        <v>7.1230484967230168E-2</v>
      </c>
      <c r="CF54" s="133">
        <v>0</v>
      </c>
    </row>
    <row r="55" spans="2:84" s="30" customFormat="1" ht="12">
      <c r="B55" s="177">
        <v>49</v>
      </c>
      <c r="C55" s="186" t="s">
        <v>29</v>
      </c>
      <c r="D55" s="125">
        <v>21</v>
      </c>
      <c r="E55" s="178">
        <v>1</v>
      </c>
      <c r="F55" s="178">
        <v>1</v>
      </c>
      <c r="G55" s="179">
        <f t="shared" si="2"/>
        <v>4.7619047619047616E-2</v>
      </c>
      <c r="H55" s="179">
        <f t="shared" si="3"/>
        <v>4.7619047619047616E-2</v>
      </c>
      <c r="I55" s="180">
        <v>180510</v>
      </c>
      <c r="J55" s="180">
        <v>168510</v>
      </c>
      <c r="K55" s="180">
        <f t="shared" si="4"/>
        <v>180510</v>
      </c>
      <c r="L55" s="180">
        <f t="shared" si="5"/>
        <v>168510</v>
      </c>
      <c r="M55" s="125">
        <v>34</v>
      </c>
      <c r="N55" s="178">
        <v>7</v>
      </c>
      <c r="O55" s="178">
        <v>6</v>
      </c>
      <c r="P55" s="179">
        <f t="shared" si="6"/>
        <v>0.20588235294117646</v>
      </c>
      <c r="Q55" s="179">
        <f t="shared" si="7"/>
        <v>0.17647058823529413</v>
      </c>
      <c r="R55" s="180">
        <v>369760</v>
      </c>
      <c r="S55" s="180">
        <v>342510</v>
      </c>
      <c r="T55" s="180">
        <f t="shared" si="8"/>
        <v>52822.857142857145</v>
      </c>
      <c r="U55" s="180">
        <f t="shared" si="9"/>
        <v>57085</v>
      </c>
      <c r="V55" s="125">
        <v>8546</v>
      </c>
      <c r="W55" s="178">
        <v>157</v>
      </c>
      <c r="X55" s="178">
        <v>155</v>
      </c>
      <c r="Y55" s="179">
        <f t="shared" si="10"/>
        <v>1.8371167797800139E-2</v>
      </c>
      <c r="Z55" s="179">
        <f t="shared" si="11"/>
        <v>1.813714018254154E-2</v>
      </c>
      <c r="AA55" s="180">
        <v>18163420</v>
      </c>
      <c r="AB55" s="180">
        <v>18122360</v>
      </c>
      <c r="AC55" s="180">
        <f t="shared" si="12"/>
        <v>115690.57324840764</v>
      </c>
      <c r="AD55" s="180">
        <f t="shared" si="13"/>
        <v>116918.45161290323</v>
      </c>
      <c r="AE55" s="178">
        <v>5760</v>
      </c>
      <c r="AF55" s="178">
        <v>301</v>
      </c>
      <c r="AG55" s="178">
        <v>301</v>
      </c>
      <c r="AH55" s="179">
        <f t="shared" si="14"/>
        <v>5.2256944444444446E-2</v>
      </c>
      <c r="AI55" s="179">
        <f t="shared" si="15"/>
        <v>5.2256944444444446E-2</v>
      </c>
      <c r="AJ55" s="180">
        <v>34764180</v>
      </c>
      <c r="AK55" s="180">
        <v>34746180</v>
      </c>
      <c r="AL55" s="180">
        <f t="shared" si="16"/>
        <v>115495.6146179402</v>
      </c>
      <c r="AM55" s="180">
        <f t="shared" si="17"/>
        <v>115435.81395348837</v>
      </c>
      <c r="AN55" s="178">
        <v>3155</v>
      </c>
      <c r="AO55" s="178">
        <v>315</v>
      </c>
      <c r="AP55" s="178">
        <v>314</v>
      </c>
      <c r="AQ55" s="179">
        <f t="shared" si="18"/>
        <v>9.9841521394611721E-2</v>
      </c>
      <c r="AR55" s="179">
        <f t="shared" si="19"/>
        <v>9.9524564183835179E-2</v>
      </c>
      <c r="AS55" s="180">
        <v>35357440</v>
      </c>
      <c r="AT55" s="180">
        <v>35284280</v>
      </c>
      <c r="AU55" s="180">
        <f t="shared" si="20"/>
        <v>112245.84126984127</v>
      </c>
      <c r="AV55" s="180">
        <f t="shared" si="21"/>
        <v>112370.31847133758</v>
      </c>
      <c r="AW55" s="178">
        <v>1392</v>
      </c>
      <c r="AX55" s="178">
        <v>254</v>
      </c>
      <c r="AY55" s="178">
        <v>254</v>
      </c>
      <c r="AZ55" s="179">
        <f t="shared" si="22"/>
        <v>0.18247126436781611</v>
      </c>
      <c r="BA55" s="179">
        <f t="shared" si="23"/>
        <v>0.18247126436781611</v>
      </c>
      <c r="BB55" s="180">
        <v>33543330</v>
      </c>
      <c r="BC55" s="180">
        <v>33516330</v>
      </c>
      <c r="BD55" s="180">
        <f t="shared" si="24"/>
        <v>132060.35433070865</v>
      </c>
      <c r="BE55" s="180">
        <f t="shared" si="25"/>
        <v>131954.05511811023</v>
      </c>
      <c r="BF55" s="178">
        <v>490</v>
      </c>
      <c r="BG55" s="178">
        <v>116</v>
      </c>
      <c r="BH55" s="178">
        <v>116</v>
      </c>
      <c r="BI55" s="179">
        <f t="shared" si="26"/>
        <v>0.23673469387755103</v>
      </c>
      <c r="BJ55" s="179">
        <f t="shared" si="27"/>
        <v>0.23673469387755103</v>
      </c>
      <c r="BK55" s="180">
        <v>12183100</v>
      </c>
      <c r="BL55" s="180">
        <v>12156100</v>
      </c>
      <c r="BM55" s="180">
        <f t="shared" si="28"/>
        <v>105026.72413793103</v>
      </c>
      <c r="BN55" s="180">
        <f t="shared" si="29"/>
        <v>104793.96551724138</v>
      </c>
      <c r="BO55" s="178">
        <f t="shared" si="41"/>
        <v>19398</v>
      </c>
      <c r="BP55" s="178">
        <f t="shared" si="41"/>
        <v>1151</v>
      </c>
      <c r="BQ55" s="178">
        <f t="shared" si="41"/>
        <v>1147</v>
      </c>
      <c r="BR55" s="179">
        <f t="shared" si="32"/>
        <v>5.9336014022064128E-2</v>
      </c>
      <c r="BS55" s="179">
        <f t="shared" si="33"/>
        <v>5.9129807196618207E-2</v>
      </c>
      <c r="BT55" s="178">
        <f t="shared" si="42"/>
        <v>134561740</v>
      </c>
      <c r="BU55" s="178">
        <f t="shared" si="42"/>
        <v>134336270</v>
      </c>
      <c r="BV55" s="180">
        <f t="shared" si="35"/>
        <v>116908.54908774978</v>
      </c>
      <c r="BW55" s="180">
        <f t="shared" si="36"/>
        <v>117119.67741935483</v>
      </c>
      <c r="BY55" s="133" t="str">
        <f t="shared" si="37"/>
        <v>富田林市</v>
      </c>
      <c r="BZ55" s="134">
        <f t="shared" si="38"/>
        <v>6.6855043797682964E-2</v>
      </c>
      <c r="CA55" s="133" t="str">
        <f t="shared" si="39"/>
        <v>富田林市</v>
      </c>
      <c r="CB55" s="134">
        <f t="shared" si="40"/>
        <v>6.6515964961853635E-2</v>
      </c>
      <c r="CC55" s="135"/>
      <c r="CD55" s="134">
        <f t="shared" si="43"/>
        <v>7.1361761201965204E-2</v>
      </c>
      <c r="CE55" s="134">
        <f t="shared" si="44"/>
        <v>7.1230484967230168E-2</v>
      </c>
      <c r="CF55" s="133">
        <v>0</v>
      </c>
    </row>
    <row r="56" spans="2:84" s="30" customFormat="1" ht="12">
      <c r="B56" s="177">
        <v>50</v>
      </c>
      <c r="C56" s="186" t="s">
        <v>18</v>
      </c>
      <c r="D56" s="125">
        <v>79</v>
      </c>
      <c r="E56" s="178">
        <v>6</v>
      </c>
      <c r="F56" s="178">
        <v>6</v>
      </c>
      <c r="G56" s="179">
        <f t="shared" si="2"/>
        <v>7.5949367088607597E-2</v>
      </c>
      <c r="H56" s="179">
        <f t="shared" si="3"/>
        <v>7.5949367088607597E-2</v>
      </c>
      <c r="I56" s="180">
        <v>778910</v>
      </c>
      <c r="J56" s="180">
        <v>778910</v>
      </c>
      <c r="K56" s="180">
        <f t="shared" si="4"/>
        <v>129818.33333333333</v>
      </c>
      <c r="L56" s="180">
        <f t="shared" si="5"/>
        <v>129818.33333333333</v>
      </c>
      <c r="M56" s="125">
        <v>175</v>
      </c>
      <c r="N56" s="178">
        <v>17</v>
      </c>
      <c r="O56" s="178">
        <v>17</v>
      </c>
      <c r="P56" s="179">
        <f t="shared" si="6"/>
        <v>9.7142857142857142E-2</v>
      </c>
      <c r="Q56" s="179">
        <f t="shared" si="7"/>
        <v>9.7142857142857142E-2</v>
      </c>
      <c r="R56" s="180">
        <v>2831970</v>
      </c>
      <c r="S56" s="180">
        <v>2831970</v>
      </c>
      <c r="T56" s="180">
        <f t="shared" si="8"/>
        <v>166586.4705882353</v>
      </c>
      <c r="U56" s="180">
        <f t="shared" si="9"/>
        <v>166586.4705882353</v>
      </c>
      <c r="V56" s="125">
        <v>7785</v>
      </c>
      <c r="W56" s="178">
        <v>164</v>
      </c>
      <c r="X56" s="178">
        <v>164</v>
      </c>
      <c r="Y56" s="179">
        <f t="shared" si="10"/>
        <v>2.1066152858060374E-2</v>
      </c>
      <c r="Z56" s="179">
        <f t="shared" si="11"/>
        <v>2.1066152858060374E-2</v>
      </c>
      <c r="AA56" s="180">
        <v>24771990</v>
      </c>
      <c r="AB56" s="180">
        <v>24747990</v>
      </c>
      <c r="AC56" s="180">
        <f t="shared" si="12"/>
        <v>151048.71951219512</v>
      </c>
      <c r="AD56" s="180">
        <f t="shared" si="13"/>
        <v>150902.37804878049</v>
      </c>
      <c r="AE56" s="178">
        <v>4980</v>
      </c>
      <c r="AF56" s="178">
        <v>263</v>
      </c>
      <c r="AG56" s="178">
        <v>263</v>
      </c>
      <c r="AH56" s="179">
        <f t="shared" si="14"/>
        <v>5.281124497991968E-2</v>
      </c>
      <c r="AI56" s="179">
        <f t="shared" si="15"/>
        <v>5.281124497991968E-2</v>
      </c>
      <c r="AJ56" s="180">
        <v>38962700</v>
      </c>
      <c r="AK56" s="180">
        <v>38959700</v>
      </c>
      <c r="AL56" s="180">
        <f t="shared" si="16"/>
        <v>148147.14828897337</v>
      </c>
      <c r="AM56" s="180">
        <f t="shared" si="17"/>
        <v>148135.74144486693</v>
      </c>
      <c r="AN56" s="178">
        <v>2705</v>
      </c>
      <c r="AO56" s="178">
        <v>292</v>
      </c>
      <c r="AP56" s="178">
        <v>292</v>
      </c>
      <c r="AQ56" s="179">
        <f t="shared" si="18"/>
        <v>0.10794824399260629</v>
      </c>
      <c r="AR56" s="179">
        <f t="shared" si="19"/>
        <v>0.10794824399260629</v>
      </c>
      <c r="AS56" s="180">
        <v>38324980</v>
      </c>
      <c r="AT56" s="180">
        <v>38312980</v>
      </c>
      <c r="AU56" s="180">
        <f t="shared" si="20"/>
        <v>131249.9315068493</v>
      </c>
      <c r="AV56" s="180">
        <f t="shared" si="21"/>
        <v>131208.83561643836</v>
      </c>
      <c r="AW56" s="178">
        <v>1082</v>
      </c>
      <c r="AX56" s="178">
        <v>212</v>
      </c>
      <c r="AY56" s="178">
        <v>212</v>
      </c>
      <c r="AZ56" s="179">
        <f t="shared" si="22"/>
        <v>0.19593345656192238</v>
      </c>
      <c r="BA56" s="179">
        <f t="shared" si="23"/>
        <v>0.19593345656192238</v>
      </c>
      <c r="BB56" s="180">
        <v>28877320</v>
      </c>
      <c r="BC56" s="180">
        <v>28865320</v>
      </c>
      <c r="BD56" s="180">
        <f t="shared" si="24"/>
        <v>136213.77358490566</v>
      </c>
      <c r="BE56" s="180">
        <f t="shared" si="25"/>
        <v>136157.16981132075</v>
      </c>
      <c r="BF56" s="178">
        <v>387</v>
      </c>
      <c r="BG56" s="178">
        <v>97</v>
      </c>
      <c r="BH56" s="178">
        <v>97</v>
      </c>
      <c r="BI56" s="179">
        <f t="shared" si="26"/>
        <v>0.25064599483204136</v>
      </c>
      <c r="BJ56" s="179">
        <f t="shared" si="27"/>
        <v>0.25064599483204136</v>
      </c>
      <c r="BK56" s="180">
        <v>13021280</v>
      </c>
      <c r="BL56" s="180">
        <v>13021280</v>
      </c>
      <c r="BM56" s="180">
        <f t="shared" si="28"/>
        <v>134240</v>
      </c>
      <c r="BN56" s="180">
        <f t="shared" si="29"/>
        <v>134240</v>
      </c>
      <c r="BO56" s="178">
        <f t="shared" si="41"/>
        <v>17193</v>
      </c>
      <c r="BP56" s="178">
        <f t="shared" si="41"/>
        <v>1051</v>
      </c>
      <c r="BQ56" s="178">
        <f t="shared" si="41"/>
        <v>1051</v>
      </c>
      <c r="BR56" s="179">
        <f t="shared" si="32"/>
        <v>6.1129529459663816E-2</v>
      </c>
      <c r="BS56" s="179">
        <f t="shared" si="33"/>
        <v>6.1129529459663816E-2</v>
      </c>
      <c r="BT56" s="178">
        <f t="shared" si="42"/>
        <v>147569150</v>
      </c>
      <c r="BU56" s="178">
        <f t="shared" si="42"/>
        <v>147518150</v>
      </c>
      <c r="BV56" s="180">
        <f t="shared" si="35"/>
        <v>140408.32540437678</v>
      </c>
      <c r="BW56" s="180">
        <f t="shared" si="36"/>
        <v>140359.80019029495</v>
      </c>
      <c r="BY56" s="133" t="str">
        <f t="shared" si="37"/>
        <v>堺市北区</v>
      </c>
      <c r="BZ56" s="134">
        <f t="shared" si="38"/>
        <v>6.6129403638038223E-2</v>
      </c>
      <c r="CA56" s="133" t="str">
        <f t="shared" si="39"/>
        <v>東成区</v>
      </c>
      <c r="CB56" s="134">
        <f t="shared" si="40"/>
        <v>6.592931824073274E-2</v>
      </c>
      <c r="CC56" s="135"/>
      <c r="CD56" s="134">
        <f t="shared" si="43"/>
        <v>7.1361761201965204E-2</v>
      </c>
      <c r="CE56" s="134">
        <f t="shared" si="44"/>
        <v>7.1230484967230168E-2</v>
      </c>
      <c r="CF56" s="133">
        <v>0</v>
      </c>
    </row>
    <row r="57" spans="2:84" s="30" customFormat="1" ht="12">
      <c r="B57" s="177">
        <v>51</v>
      </c>
      <c r="C57" s="186" t="s">
        <v>50</v>
      </c>
      <c r="D57" s="125">
        <v>99</v>
      </c>
      <c r="E57" s="178">
        <v>12</v>
      </c>
      <c r="F57" s="178">
        <v>12</v>
      </c>
      <c r="G57" s="179">
        <f t="shared" si="2"/>
        <v>0.12121212121212122</v>
      </c>
      <c r="H57" s="179">
        <f t="shared" si="3"/>
        <v>0.12121212121212122</v>
      </c>
      <c r="I57" s="180">
        <v>1534220</v>
      </c>
      <c r="J57" s="180">
        <v>1534220</v>
      </c>
      <c r="K57" s="180">
        <f t="shared" si="4"/>
        <v>127851.66666666667</v>
      </c>
      <c r="L57" s="180">
        <f t="shared" si="5"/>
        <v>127851.66666666667</v>
      </c>
      <c r="M57" s="125">
        <v>162</v>
      </c>
      <c r="N57" s="178">
        <v>15</v>
      </c>
      <c r="O57" s="178">
        <v>15</v>
      </c>
      <c r="P57" s="179">
        <f t="shared" si="6"/>
        <v>9.2592592592592587E-2</v>
      </c>
      <c r="Q57" s="179">
        <f t="shared" si="7"/>
        <v>9.2592592592592587E-2</v>
      </c>
      <c r="R57" s="180">
        <v>2446920</v>
      </c>
      <c r="S57" s="180">
        <v>2446920</v>
      </c>
      <c r="T57" s="180">
        <f t="shared" si="8"/>
        <v>163128</v>
      </c>
      <c r="U57" s="180">
        <f t="shared" si="9"/>
        <v>163128</v>
      </c>
      <c r="V57" s="125">
        <v>9486</v>
      </c>
      <c r="W57" s="178">
        <v>211</v>
      </c>
      <c r="X57" s="178">
        <v>211</v>
      </c>
      <c r="Y57" s="179">
        <f t="shared" si="10"/>
        <v>2.2243305924520347E-2</v>
      </c>
      <c r="Z57" s="179">
        <f t="shared" si="11"/>
        <v>2.2243305924520347E-2</v>
      </c>
      <c r="AA57" s="180">
        <v>29607360</v>
      </c>
      <c r="AB57" s="180">
        <v>29607360</v>
      </c>
      <c r="AC57" s="180">
        <f t="shared" si="12"/>
        <v>140319.24170616115</v>
      </c>
      <c r="AD57" s="180">
        <f t="shared" si="13"/>
        <v>140319.24170616115</v>
      </c>
      <c r="AE57" s="178">
        <v>6438</v>
      </c>
      <c r="AF57" s="178">
        <v>362</v>
      </c>
      <c r="AG57" s="178">
        <v>362</v>
      </c>
      <c r="AH57" s="179">
        <f t="shared" si="14"/>
        <v>5.6228642435538989E-2</v>
      </c>
      <c r="AI57" s="179">
        <f t="shared" si="15"/>
        <v>5.6228642435538989E-2</v>
      </c>
      <c r="AJ57" s="180">
        <v>46952410</v>
      </c>
      <c r="AK57" s="180">
        <v>46934410</v>
      </c>
      <c r="AL57" s="180">
        <f t="shared" si="16"/>
        <v>129702.79005524862</v>
      </c>
      <c r="AM57" s="180">
        <f t="shared" si="17"/>
        <v>129653.06629834254</v>
      </c>
      <c r="AN57" s="178">
        <v>3904</v>
      </c>
      <c r="AO57" s="178">
        <v>475</v>
      </c>
      <c r="AP57" s="178">
        <v>473</v>
      </c>
      <c r="AQ57" s="179">
        <f t="shared" si="18"/>
        <v>0.12167008196721311</v>
      </c>
      <c r="AR57" s="179">
        <f t="shared" si="19"/>
        <v>0.12115778688524591</v>
      </c>
      <c r="AS57" s="180">
        <v>60903280</v>
      </c>
      <c r="AT57" s="180">
        <v>60824680</v>
      </c>
      <c r="AU57" s="180">
        <f t="shared" si="20"/>
        <v>128217.43157894736</v>
      </c>
      <c r="AV57" s="180">
        <f t="shared" si="21"/>
        <v>128593.40380549683</v>
      </c>
      <c r="AW57" s="178">
        <v>1756</v>
      </c>
      <c r="AX57" s="178">
        <v>353</v>
      </c>
      <c r="AY57" s="178">
        <v>353</v>
      </c>
      <c r="AZ57" s="179">
        <f t="shared" si="22"/>
        <v>0.20102505694760819</v>
      </c>
      <c r="BA57" s="179">
        <f t="shared" si="23"/>
        <v>0.20102505694760819</v>
      </c>
      <c r="BB57" s="180">
        <v>39036820</v>
      </c>
      <c r="BC57" s="180">
        <v>38952820</v>
      </c>
      <c r="BD57" s="180">
        <f t="shared" si="24"/>
        <v>110585.89235127479</v>
      </c>
      <c r="BE57" s="180">
        <f t="shared" si="25"/>
        <v>110347.93201133145</v>
      </c>
      <c r="BF57" s="178">
        <v>649</v>
      </c>
      <c r="BG57" s="178">
        <v>150</v>
      </c>
      <c r="BH57" s="178">
        <v>150</v>
      </c>
      <c r="BI57" s="179">
        <f t="shared" si="26"/>
        <v>0.23112480739599384</v>
      </c>
      <c r="BJ57" s="179">
        <f t="shared" si="27"/>
        <v>0.23112480739599384</v>
      </c>
      <c r="BK57" s="180">
        <v>17516040</v>
      </c>
      <c r="BL57" s="180">
        <v>17483550</v>
      </c>
      <c r="BM57" s="180">
        <f t="shared" si="28"/>
        <v>116773.6</v>
      </c>
      <c r="BN57" s="180">
        <f t="shared" si="29"/>
        <v>116557</v>
      </c>
      <c r="BO57" s="178">
        <f t="shared" si="41"/>
        <v>22494</v>
      </c>
      <c r="BP57" s="178">
        <f t="shared" si="41"/>
        <v>1578</v>
      </c>
      <c r="BQ57" s="178">
        <f t="shared" si="41"/>
        <v>1576</v>
      </c>
      <c r="BR57" s="179">
        <f t="shared" si="32"/>
        <v>7.0152040544145103E-2</v>
      </c>
      <c r="BS57" s="179">
        <f t="shared" si="33"/>
        <v>7.0063127945229842E-2</v>
      </c>
      <c r="BT57" s="178">
        <f t="shared" si="42"/>
        <v>197997050</v>
      </c>
      <c r="BU57" s="178">
        <f t="shared" si="42"/>
        <v>197783960</v>
      </c>
      <c r="BV57" s="180">
        <f t="shared" si="35"/>
        <v>125473.41571609632</v>
      </c>
      <c r="BW57" s="180">
        <f t="shared" si="36"/>
        <v>125497.43654822336</v>
      </c>
      <c r="BY57" s="133" t="str">
        <f t="shared" si="37"/>
        <v>東成区</v>
      </c>
      <c r="BZ57" s="134">
        <f t="shared" si="38"/>
        <v>6.592931824073274E-2</v>
      </c>
      <c r="CA57" s="133" t="str">
        <f t="shared" si="39"/>
        <v>堺市北区</v>
      </c>
      <c r="CB57" s="134">
        <f t="shared" si="40"/>
        <v>6.576099470412157E-2</v>
      </c>
      <c r="CC57" s="135"/>
      <c r="CD57" s="134">
        <f t="shared" si="43"/>
        <v>7.1361761201965204E-2</v>
      </c>
      <c r="CE57" s="134">
        <f t="shared" si="44"/>
        <v>7.1230484967230168E-2</v>
      </c>
      <c r="CF57" s="133">
        <v>0</v>
      </c>
    </row>
    <row r="58" spans="2:84" s="30" customFormat="1" ht="12">
      <c r="B58" s="177">
        <v>52</v>
      </c>
      <c r="C58" s="186" t="s">
        <v>6</v>
      </c>
      <c r="D58" s="125">
        <v>8</v>
      </c>
      <c r="E58" s="178">
        <v>1</v>
      </c>
      <c r="F58" s="178">
        <v>1</v>
      </c>
      <c r="G58" s="179">
        <f t="shared" si="2"/>
        <v>0.125</v>
      </c>
      <c r="H58" s="179">
        <f t="shared" si="3"/>
        <v>0.125</v>
      </c>
      <c r="I58" s="180">
        <v>271260</v>
      </c>
      <c r="J58" s="180">
        <v>271260</v>
      </c>
      <c r="K58" s="180">
        <f t="shared" si="4"/>
        <v>271260</v>
      </c>
      <c r="L58" s="180">
        <f t="shared" si="5"/>
        <v>271260</v>
      </c>
      <c r="M58" s="125">
        <v>45</v>
      </c>
      <c r="N58" s="178">
        <v>3</v>
      </c>
      <c r="O58" s="178">
        <v>3</v>
      </c>
      <c r="P58" s="179">
        <f t="shared" si="6"/>
        <v>6.6666666666666666E-2</v>
      </c>
      <c r="Q58" s="179">
        <f t="shared" si="7"/>
        <v>6.6666666666666666E-2</v>
      </c>
      <c r="R58" s="180">
        <v>570980</v>
      </c>
      <c r="S58" s="180">
        <v>570980</v>
      </c>
      <c r="T58" s="180">
        <f t="shared" si="8"/>
        <v>190326.66666666666</v>
      </c>
      <c r="U58" s="180">
        <f t="shared" si="9"/>
        <v>190326.66666666666</v>
      </c>
      <c r="V58" s="125">
        <v>7647</v>
      </c>
      <c r="W58" s="178">
        <v>122</v>
      </c>
      <c r="X58" s="178">
        <v>122</v>
      </c>
      <c r="Y58" s="179">
        <f t="shared" si="10"/>
        <v>1.5953968876683666E-2</v>
      </c>
      <c r="Z58" s="179">
        <f t="shared" si="11"/>
        <v>1.5953968876683666E-2</v>
      </c>
      <c r="AA58" s="180">
        <v>16280140</v>
      </c>
      <c r="AB58" s="180">
        <v>16256140</v>
      </c>
      <c r="AC58" s="180">
        <f t="shared" si="12"/>
        <v>133443.77049180327</v>
      </c>
      <c r="AD58" s="180">
        <f t="shared" si="13"/>
        <v>133247.04918032786</v>
      </c>
      <c r="AE58" s="178">
        <v>5147</v>
      </c>
      <c r="AF58" s="178">
        <v>243</v>
      </c>
      <c r="AG58" s="178">
        <v>242</v>
      </c>
      <c r="AH58" s="179">
        <f t="shared" si="14"/>
        <v>4.7211968136778706E-2</v>
      </c>
      <c r="AI58" s="179">
        <f t="shared" si="15"/>
        <v>4.7017680202059452E-2</v>
      </c>
      <c r="AJ58" s="180">
        <v>27744380</v>
      </c>
      <c r="AK58" s="180">
        <v>27470170</v>
      </c>
      <c r="AL58" s="180">
        <f t="shared" si="16"/>
        <v>114174.40329218107</v>
      </c>
      <c r="AM58" s="180">
        <f t="shared" si="17"/>
        <v>113513.09917355372</v>
      </c>
      <c r="AN58" s="178">
        <v>3272</v>
      </c>
      <c r="AO58" s="178">
        <v>414</v>
      </c>
      <c r="AP58" s="178">
        <v>412</v>
      </c>
      <c r="AQ58" s="179">
        <f t="shared" si="18"/>
        <v>0.12652811735941319</v>
      </c>
      <c r="AR58" s="179">
        <f t="shared" si="19"/>
        <v>0.12591687041564792</v>
      </c>
      <c r="AS58" s="180">
        <v>49498540</v>
      </c>
      <c r="AT58" s="180">
        <v>49400900</v>
      </c>
      <c r="AU58" s="180">
        <f t="shared" si="20"/>
        <v>119561.69082125604</v>
      </c>
      <c r="AV58" s="180">
        <f t="shared" si="21"/>
        <v>119905.09708737864</v>
      </c>
      <c r="AW58" s="178">
        <v>1675</v>
      </c>
      <c r="AX58" s="178">
        <v>377</v>
      </c>
      <c r="AY58" s="178">
        <v>376</v>
      </c>
      <c r="AZ58" s="179">
        <f t="shared" si="22"/>
        <v>0.22507462686567165</v>
      </c>
      <c r="BA58" s="179">
        <f t="shared" si="23"/>
        <v>0.2244776119402985</v>
      </c>
      <c r="BB58" s="180">
        <v>43414910</v>
      </c>
      <c r="BC58" s="180">
        <v>43199620</v>
      </c>
      <c r="BD58" s="180">
        <f t="shared" si="24"/>
        <v>115158.9124668435</v>
      </c>
      <c r="BE58" s="180">
        <f t="shared" si="25"/>
        <v>114892.60638297872</v>
      </c>
      <c r="BF58" s="178">
        <v>691</v>
      </c>
      <c r="BG58" s="178">
        <v>210</v>
      </c>
      <c r="BH58" s="178">
        <v>210</v>
      </c>
      <c r="BI58" s="179">
        <f t="shared" si="26"/>
        <v>0.30390738060781475</v>
      </c>
      <c r="BJ58" s="179">
        <f t="shared" si="27"/>
        <v>0.30390738060781475</v>
      </c>
      <c r="BK58" s="180">
        <v>19198750</v>
      </c>
      <c r="BL58" s="180">
        <v>19134550</v>
      </c>
      <c r="BM58" s="180">
        <f t="shared" si="28"/>
        <v>91422.619047619053</v>
      </c>
      <c r="BN58" s="180">
        <f t="shared" si="29"/>
        <v>91116.904761904763</v>
      </c>
      <c r="BO58" s="178">
        <f t="shared" si="41"/>
        <v>18485</v>
      </c>
      <c r="BP58" s="178">
        <f t="shared" si="41"/>
        <v>1370</v>
      </c>
      <c r="BQ58" s="178">
        <f t="shared" si="41"/>
        <v>1366</v>
      </c>
      <c r="BR58" s="179">
        <f t="shared" si="32"/>
        <v>7.4114146605355688E-2</v>
      </c>
      <c r="BS58" s="179">
        <f t="shared" si="33"/>
        <v>7.3897754936434953E-2</v>
      </c>
      <c r="BT58" s="178">
        <f t="shared" si="42"/>
        <v>156978960</v>
      </c>
      <c r="BU58" s="178">
        <f t="shared" si="42"/>
        <v>156303620</v>
      </c>
      <c r="BV58" s="180">
        <f t="shared" si="35"/>
        <v>114583.18248175182</v>
      </c>
      <c r="BW58" s="180">
        <f t="shared" si="36"/>
        <v>114424.31918008784</v>
      </c>
      <c r="BY58" s="133" t="str">
        <f t="shared" si="37"/>
        <v>城東区</v>
      </c>
      <c r="BZ58" s="134">
        <f t="shared" si="38"/>
        <v>6.5784514886311291E-2</v>
      </c>
      <c r="CA58" s="133" t="str">
        <f t="shared" si="39"/>
        <v>城東区</v>
      </c>
      <c r="CB58" s="134">
        <f t="shared" si="40"/>
        <v>6.5575143419454793E-2</v>
      </c>
      <c r="CC58" s="135"/>
      <c r="CD58" s="134">
        <f t="shared" si="43"/>
        <v>7.1361761201965204E-2</v>
      </c>
      <c r="CE58" s="134">
        <f t="shared" si="44"/>
        <v>7.1230484967230168E-2</v>
      </c>
      <c r="CF58" s="133">
        <v>0</v>
      </c>
    </row>
    <row r="59" spans="2:84" s="30" customFormat="1" ht="12">
      <c r="B59" s="177">
        <v>53</v>
      </c>
      <c r="C59" s="186" t="s">
        <v>24</v>
      </c>
      <c r="D59" s="125">
        <v>57</v>
      </c>
      <c r="E59" s="178">
        <v>10</v>
      </c>
      <c r="F59" s="178">
        <v>10</v>
      </c>
      <c r="G59" s="179">
        <f t="shared" si="2"/>
        <v>0.17543859649122806</v>
      </c>
      <c r="H59" s="179">
        <f t="shared" si="3"/>
        <v>0.17543859649122806</v>
      </c>
      <c r="I59" s="180">
        <v>766330</v>
      </c>
      <c r="J59" s="180">
        <v>766330</v>
      </c>
      <c r="K59" s="180">
        <f t="shared" si="4"/>
        <v>76633</v>
      </c>
      <c r="L59" s="180">
        <f t="shared" si="5"/>
        <v>76633</v>
      </c>
      <c r="M59" s="125">
        <v>60</v>
      </c>
      <c r="N59" s="178">
        <v>5</v>
      </c>
      <c r="O59" s="178">
        <v>5</v>
      </c>
      <c r="P59" s="179">
        <f t="shared" si="6"/>
        <v>8.3333333333333329E-2</v>
      </c>
      <c r="Q59" s="179">
        <f t="shared" si="7"/>
        <v>8.3333333333333329E-2</v>
      </c>
      <c r="R59" s="180">
        <v>791110</v>
      </c>
      <c r="S59" s="180">
        <v>791110</v>
      </c>
      <c r="T59" s="180">
        <f t="shared" si="8"/>
        <v>158222</v>
      </c>
      <c r="U59" s="180">
        <f t="shared" si="9"/>
        <v>158222</v>
      </c>
      <c r="V59" s="125">
        <v>4486</v>
      </c>
      <c r="W59" s="178">
        <v>74</v>
      </c>
      <c r="X59" s="178">
        <v>74</v>
      </c>
      <c r="Y59" s="179">
        <f t="shared" si="10"/>
        <v>1.6495764600980831E-2</v>
      </c>
      <c r="Z59" s="179">
        <f t="shared" si="11"/>
        <v>1.6495764600980831E-2</v>
      </c>
      <c r="AA59" s="180">
        <v>9498660</v>
      </c>
      <c r="AB59" s="180">
        <v>9492660</v>
      </c>
      <c r="AC59" s="180">
        <f t="shared" si="12"/>
        <v>128360.27027027027</v>
      </c>
      <c r="AD59" s="180">
        <f t="shared" si="13"/>
        <v>128279.18918918919</v>
      </c>
      <c r="AE59" s="178">
        <v>3048</v>
      </c>
      <c r="AF59" s="178">
        <v>129</v>
      </c>
      <c r="AG59" s="178">
        <v>129</v>
      </c>
      <c r="AH59" s="179">
        <f t="shared" si="14"/>
        <v>4.2322834645669292E-2</v>
      </c>
      <c r="AI59" s="179">
        <f t="shared" si="15"/>
        <v>4.2322834645669292E-2</v>
      </c>
      <c r="AJ59" s="180">
        <v>15032770</v>
      </c>
      <c r="AK59" s="180">
        <v>15026770</v>
      </c>
      <c r="AL59" s="180">
        <f t="shared" si="16"/>
        <v>116533.1007751938</v>
      </c>
      <c r="AM59" s="180">
        <f t="shared" si="17"/>
        <v>116486.58914728682</v>
      </c>
      <c r="AN59" s="178">
        <v>1794</v>
      </c>
      <c r="AO59" s="178">
        <v>182</v>
      </c>
      <c r="AP59" s="178">
        <v>182</v>
      </c>
      <c r="AQ59" s="179">
        <f t="shared" si="18"/>
        <v>0.10144927536231885</v>
      </c>
      <c r="AR59" s="179">
        <f t="shared" si="19"/>
        <v>0.10144927536231885</v>
      </c>
      <c r="AS59" s="180">
        <v>19614920</v>
      </c>
      <c r="AT59" s="180">
        <v>19587920</v>
      </c>
      <c r="AU59" s="180">
        <f t="shared" si="20"/>
        <v>107774.28571428571</v>
      </c>
      <c r="AV59" s="180">
        <f t="shared" si="21"/>
        <v>107625.93406593407</v>
      </c>
      <c r="AW59" s="178">
        <v>831</v>
      </c>
      <c r="AX59" s="178">
        <v>141</v>
      </c>
      <c r="AY59" s="178">
        <v>141</v>
      </c>
      <c r="AZ59" s="179">
        <f t="shared" si="22"/>
        <v>0.16967509025270758</v>
      </c>
      <c r="BA59" s="179">
        <f t="shared" si="23"/>
        <v>0.16967509025270758</v>
      </c>
      <c r="BB59" s="180">
        <v>18567860</v>
      </c>
      <c r="BC59" s="180">
        <v>18558860</v>
      </c>
      <c r="BD59" s="180">
        <f t="shared" si="24"/>
        <v>131686.95035460993</v>
      </c>
      <c r="BE59" s="180">
        <f t="shared" si="25"/>
        <v>131623.12056737588</v>
      </c>
      <c r="BF59" s="178">
        <v>294</v>
      </c>
      <c r="BG59" s="178">
        <v>73</v>
      </c>
      <c r="BH59" s="178">
        <v>71</v>
      </c>
      <c r="BI59" s="179">
        <f t="shared" si="26"/>
        <v>0.24829931972789115</v>
      </c>
      <c r="BJ59" s="179">
        <f t="shared" si="27"/>
        <v>0.24149659863945577</v>
      </c>
      <c r="BK59" s="180">
        <v>8298430</v>
      </c>
      <c r="BL59" s="180">
        <v>8280430</v>
      </c>
      <c r="BM59" s="180">
        <f t="shared" si="28"/>
        <v>113677.12328767123</v>
      </c>
      <c r="BN59" s="180">
        <f t="shared" si="29"/>
        <v>116625.77464788733</v>
      </c>
      <c r="BO59" s="178">
        <f t="shared" si="41"/>
        <v>10570</v>
      </c>
      <c r="BP59" s="178">
        <f t="shared" si="41"/>
        <v>614</v>
      </c>
      <c r="BQ59" s="178">
        <f t="shared" si="41"/>
        <v>612</v>
      </c>
      <c r="BR59" s="179">
        <f t="shared" si="32"/>
        <v>5.8088930936613055E-2</v>
      </c>
      <c r="BS59" s="179">
        <f t="shared" si="33"/>
        <v>5.7899716177861875E-2</v>
      </c>
      <c r="BT59" s="178">
        <f t="shared" si="42"/>
        <v>72570080</v>
      </c>
      <c r="BU59" s="178">
        <f t="shared" si="42"/>
        <v>72504080</v>
      </c>
      <c r="BV59" s="180">
        <f t="shared" si="35"/>
        <v>118192.31270358305</v>
      </c>
      <c r="BW59" s="180">
        <f t="shared" si="36"/>
        <v>118470.71895424837</v>
      </c>
      <c r="BY59" s="133" t="str">
        <f t="shared" si="37"/>
        <v>守口市</v>
      </c>
      <c r="BZ59" s="134">
        <f t="shared" si="38"/>
        <v>6.5593295103661228E-2</v>
      </c>
      <c r="CA59" s="133" t="str">
        <f t="shared" si="39"/>
        <v>守口市</v>
      </c>
      <c r="CB59" s="134">
        <f t="shared" si="40"/>
        <v>6.5505072783414206E-2</v>
      </c>
      <c r="CC59" s="135"/>
      <c r="CD59" s="134">
        <f t="shared" si="43"/>
        <v>7.1361761201965204E-2</v>
      </c>
      <c r="CE59" s="134">
        <f t="shared" si="44"/>
        <v>7.1230484967230168E-2</v>
      </c>
      <c r="CF59" s="133">
        <v>0</v>
      </c>
    </row>
    <row r="60" spans="2:84" s="30" customFormat="1" ht="12">
      <c r="B60" s="177">
        <v>54</v>
      </c>
      <c r="C60" s="186" t="s">
        <v>30</v>
      </c>
      <c r="D60" s="125">
        <v>107</v>
      </c>
      <c r="E60" s="178">
        <v>11</v>
      </c>
      <c r="F60" s="178">
        <v>11</v>
      </c>
      <c r="G60" s="179">
        <f t="shared" si="2"/>
        <v>0.10280373831775701</v>
      </c>
      <c r="H60" s="179">
        <f t="shared" si="3"/>
        <v>0.10280373831775701</v>
      </c>
      <c r="I60" s="180">
        <v>2092790</v>
      </c>
      <c r="J60" s="180">
        <v>2092790</v>
      </c>
      <c r="K60" s="180">
        <f t="shared" si="4"/>
        <v>190253.63636363635</v>
      </c>
      <c r="L60" s="180">
        <f t="shared" si="5"/>
        <v>190253.63636363635</v>
      </c>
      <c r="M60" s="125">
        <v>167</v>
      </c>
      <c r="N60" s="178">
        <v>23</v>
      </c>
      <c r="O60" s="178">
        <v>23</v>
      </c>
      <c r="P60" s="179">
        <f t="shared" si="6"/>
        <v>0.1377245508982036</v>
      </c>
      <c r="Q60" s="179">
        <f t="shared" si="7"/>
        <v>0.1377245508982036</v>
      </c>
      <c r="R60" s="180">
        <v>2918280</v>
      </c>
      <c r="S60" s="180">
        <v>2918280</v>
      </c>
      <c r="T60" s="180">
        <f t="shared" si="8"/>
        <v>126881.73913043478</v>
      </c>
      <c r="U60" s="180">
        <f t="shared" si="9"/>
        <v>126881.73913043478</v>
      </c>
      <c r="V60" s="125">
        <v>7439</v>
      </c>
      <c r="W60" s="178">
        <v>203</v>
      </c>
      <c r="X60" s="178">
        <v>203</v>
      </c>
      <c r="Y60" s="179">
        <f t="shared" si="10"/>
        <v>2.7288614061029708E-2</v>
      </c>
      <c r="Z60" s="179">
        <f t="shared" si="11"/>
        <v>2.7288614061029708E-2</v>
      </c>
      <c r="AA60" s="180">
        <v>25851230</v>
      </c>
      <c r="AB60" s="180">
        <v>25836230</v>
      </c>
      <c r="AC60" s="180">
        <f t="shared" si="12"/>
        <v>127345.960591133</v>
      </c>
      <c r="AD60" s="180">
        <f t="shared" si="13"/>
        <v>127272.06896551725</v>
      </c>
      <c r="AE60" s="178">
        <v>5011</v>
      </c>
      <c r="AF60" s="178">
        <v>317</v>
      </c>
      <c r="AG60" s="178">
        <v>317</v>
      </c>
      <c r="AH60" s="179">
        <f t="shared" si="14"/>
        <v>6.3260826182398727E-2</v>
      </c>
      <c r="AI60" s="179">
        <f t="shared" si="15"/>
        <v>6.3260826182398727E-2</v>
      </c>
      <c r="AJ60" s="180">
        <v>40528520</v>
      </c>
      <c r="AK60" s="180">
        <v>40471520</v>
      </c>
      <c r="AL60" s="180">
        <f t="shared" si="16"/>
        <v>127850.22082018928</v>
      </c>
      <c r="AM60" s="180">
        <f t="shared" si="17"/>
        <v>127670.41009463722</v>
      </c>
      <c r="AN60" s="178">
        <v>3128</v>
      </c>
      <c r="AO60" s="178">
        <v>398</v>
      </c>
      <c r="AP60" s="178">
        <v>398</v>
      </c>
      <c r="AQ60" s="179">
        <f t="shared" si="18"/>
        <v>0.12723785166240409</v>
      </c>
      <c r="AR60" s="179">
        <f t="shared" si="19"/>
        <v>0.12723785166240409</v>
      </c>
      <c r="AS60" s="180">
        <v>47864860</v>
      </c>
      <c r="AT60" s="180">
        <v>47744420</v>
      </c>
      <c r="AU60" s="180">
        <f t="shared" si="20"/>
        <v>120263.46733668342</v>
      </c>
      <c r="AV60" s="180">
        <f t="shared" si="21"/>
        <v>119960.85427135679</v>
      </c>
      <c r="AW60" s="178">
        <v>1483</v>
      </c>
      <c r="AX60" s="178">
        <v>337</v>
      </c>
      <c r="AY60" s="178">
        <v>337</v>
      </c>
      <c r="AZ60" s="179">
        <f t="shared" si="22"/>
        <v>0.22724207687120701</v>
      </c>
      <c r="BA60" s="179">
        <f t="shared" si="23"/>
        <v>0.22724207687120701</v>
      </c>
      <c r="BB60" s="180">
        <v>36735470</v>
      </c>
      <c r="BC60" s="180">
        <v>36690470</v>
      </c>
      <c r="BD60" s="180">
        <f t="shared" si="24"/>
        <v>109007.3293768546</v>
      </c>
      <c r="BE60" s="180">
        <f t="shared" si="25"/>
        <v>108873.79821958457</v>
      </c>
      <c r="BF60" s="178">
        <v>519</v>
      </c>
      <c r="BG60" s="178">
        <v>163</v>
      </c>
      <c r="BH60" s="178">
        <v>163</v>
      </c>
      <c r="BI60" s="179">
        <f t="shared" si="26"/>
        <v>0.31406551059730248</v>
      </c>
      <c r="BJ60" s="179">
        <f t="shared" si="27"/>
        <v>0.31406551059730248</v>
      </c>
      <c r="BK60" s="180">
        <v>19596920</v>
      </c>
      <c r="BL60" s="180">
        <v>19545920</v>
      </c>
      <c r="BM60" s="180">
        <f t="shared" si="28"/>
        <v>120226.50306748466</v>
      </c>
      <c r="BN60" s="180">
        <f t="shared" si="29"/>
        <v>119913.61963190183</v>
      </c>
      <c r="BO60" s="178">
        <f t="shared" si="41"/>
        <v>17854</v>
      </c>
      <c r="BP60" s="178">
        <f t="shared" si="41"/>
        <v>1452</v>
      </c>
      <c r="BQ60" s="178">
        <f t="shared" si="41"/>
        <v>1452</v>
      </c>
      <c r="BR60" s="179">
        <f t="shared" si="32"/>
        <v>8.132631343116388E-2</v>
      </c>
      <c r="BS60" s="179">
        <f t="shared" si="33"/>
        <v>8.132631343116388E-2</v>
      </c>
      <c r="BT60" s="178">
        <f t="shared" si="42"/>
        <v>175588070</v>
      </c>
      <c r="BU60" s="178">
        <f t="shared" si="42"/>
        <v>175299630</v>
      </c>
      <c r="BV60" s="180">
        <f t="shared" si="35"/>
        <v>120928.42286501378</v>
      </c>
      <c r="BW60" s="180">
        <f t="shared" si="36"/>
        <v>120729.77272727272</v>
      </c>
      <c r="BY60" s="133" t="str">
        <f t="shared" si="37"/>
        <v>泉佐野市</v>
      </c>
      <c r="BZ60" s="134">
        <f t="shared" si="38"/>
        <v>6.4536695947860587E-2</v>
      </c>
      <c r="CA60" s="133" t="str">
        <f t="shared" si="39"/>
        <v>泉佐野市</v>
      </c>
      <c r="CB60" s="134">
        <f t="shared" si="40"/>
        <v>6.4465854349674126E-2</v>
      </c>
      <c r="CC60" s="135"/>
      <c r="CD60" s="134">
        <f t="shared" si="43"/>
        <v>7.1361761201965204E-2</v>
      </c>
      <c r="CE60" s="134">
        <f t="shared" si="44"/>
        <v>7.1230484967230168E-2</v>
      </c>
      <c r="CF60" s="133">
        <v>0</v>
      </c>
    </row>
    <row r="61" spans="2:84" s="30" customFormat="1" ht="12">
      <c r="B61" s="177">
        <v>55</v>
      </c>
      <c r="C61" s="186" t="s">
        <v>19</v>
      </c>
      <c r="D61" s="125">
        <v>46</v>
      </c>
      <c r="E61" s="178">
        <v>3</v>
      </c>
      <c r="F61" s="178">
        <v>3</v>
      </c>
      <c r="G61" s="179">
        <f t="shared" si="2"/>
        <v>6.5217391304347824E-2</v>
      </c>
      <c r="H61" s="179">
        <f t="shared" si="3"/>
        <v>6.5217391304347824E-2</v>
      </c>
      <c r="I61" s="180">
        <v>406160</v>
      </c>
      <c r="J61" s="180">
        <v>406160</v>
      </c>
      <c r="K61" s="180">
        <f t="shared" si="4"/>
        <v>135386.66666666666</v>
      </c>
      <c r="L61" s="180">
        <f t="shared" si="5"/>
        <v>135386.66666666666</v>
      </c>
      <c r="M61" s="125">
        <v>132</v>
      </c>
      <c r="N61" s="178">
        <v>10</v>
      </c>
      <c r="O61" s="178">
        <v>10</v>
      </c>
      <c r="P61" s="179">
        <f t="shared" si="6"/>
        <v>7.575757575757576E-2</v>
      </c>
      <c r="Q61" s="179">
        <f t="shared" si="7"/>
        <v>7.575757575757576E-2</v>
      </c>
      <c r="R61" s="180">
        <v>1589520</v>
      </c>
      <c r="S61" s="180">
        <v>1589520</v>
      </c>
      <c r="T61" s="180">
        <f t="shared" si="8"/>
        <v>158952</v>
      </c>
      <c r="U61" s="180">
        <f t="shared" si="9"/>
        <v>158952</v>
      </c>
      <c r="V61" s="125">
        <v>8393</v>
      </c>
      <c r="W61" s="178">
        <v>182</v>
      </c>
      <c r="X61" s="178">
        <v>182</v>
      </c>
      <c r="Y61" s="179">
        <f t="shared" si="10"/>
        <v>2.1684737281067557E-2</v>
      </c>
      <c r="Z61" s="179">
        <f t="shared" si="11"/>
        <v>2.1684737281067557E-2</v>
      </c>
      <c r="AA61" s="180">
        <v>25116450</v>
      </c>
      <c r="AB61" s="180">
        <v>25083450</v>
      </c>
      <c r="AC61" s="180">
        <f t="shared" si="12"/>
        <v>138002.47252747254</v>
      </c>
      <c r="AD61" s="180">
        <f t="shared" si="13"/>
        <v>137821.15384615384</v>
      </c>
      <c r="AE61" s="178">
        <v>5680</v>
      </c>
      <c r="AF61" s="178">
        <v>265</v>
      </c>
      <c r="AG61" s="178">
        <v>265</v>
      </c>
      <c r="AH61" s="179">
        <f t="shared" si="14"/>
        <v>4.6654929577464789E-2</v>
      </c>
      <c r="AI61" s="179">
        <f t="shared" si="15"/>
        <v>4.6654929577464789E-2</v>
      </c>
      <c r="AJ61" s="180">
        <v>38274430</v>
      </c>
      <c r="AK61" s="180">
        <v>38231180</v>
      </c>
      <c r="AL61" s="180">
        <f t="shared" si="16"/>
        <v>144431.81132075473</v>
      </c>
      <c r="AM61" s="180">
        <f t="shared" si="17"/>
        <v>144268.60377358491</v>
      </c>
      <c r="AN61" s="178">
        <v>2917</v>
      </c>
      <c r="AO61" s="178">
        <v>320</v>
      </c>
      <c r="AP61" s="178">
        <v>320</v>
      </c>
      <c r="AQ61" s="179">
        <f t="shared" si="18"/>
        <v>0.10970174837161467</v>
      </c>
      <c r="AR61" s="179">
        <f t="shared" si="19"/>
        <v>0.10970174837161467</v>
      </c>
      <c r="AS61" s="180">
        <v>44006200</v>
      </c>
      <c r="AT61" s="180">
        <v>43936720</v>
      </c>
      <c r="AU61" s="180">
        <f t="shared" si="20"/>
        <v>137519.375</v>
      </c>
      <c r="AV61" s="180">
        <f t="shared" si="21"/>
        <v>137302.25</v>
      </c>
      <c r="AW61" s="178">
        <v>1025</v>
      </c>
      <c r="AX61" s="178">
        <v>203</v>
      </c>
      <c r="AY61" s="178">
        <v>202</v>
      </c>
      <c r="AZ61" s="179">
        <f t="shared" si="22"/>
        <v>0.19804878048780489</v>
      </c>
      <c r="BA61" s="179">
        <f t="shared" si="23"/>
        <v>0.19707317073170733</v>
      </c>
      <c r="BB61" s="180">
        <v>25884010</v>
      </c>
      <c r="BC61" s="180">
        <v>25863010</v>
      </c>
      <c r="BD61" s="180">
        <f t="shared" si="24"/>
        <v>127507.43842364532</v>
      </c>
      <c r="BE61" s="180">
        <f t="shared" si="25"/>
        <v>128034.70297029703</v>
      </c>
      <c r="BF61" s="178">
        <v>351</v>
      </c>
      <c r="BG61" s="178">
        <v>90</v>
      </c>
      <c r="BH61" s="178">
        <v>90</v>
      </c>
      <c r="BI61" s="179">
        <f t="shared" si="26"/>
        <v>0.25641025641025639</v>
      </c>
      <c r="BJ61" s="179">
        <f t="shared" si="27"/>
        <v>0.25641025641025639</v>
      </c>
      <c r="BK61" s="180">
        <v>11040450</v>
      </c>
      <c r="BL61" s="180">
        <v>11028170</v>
      </c>
      <c r="BM61" s="180">
        <f t="shared" si="28"/>
        <v>122671.66666666667</v>
      </c>
      <c r="BN61" s="180">
        <f t="shared" si="29"/>
        <v>122535.22222222222</v>
      </c>
      <c r="BO61" s="178">
        <f t="shared" si="41"/>
        <v>18544</v>
      </c>
      <c r="BP61" s="178">
        <f t="shared" si="41"/>
        <v>1073</v>
      </c>
      <c r="BQ61" s="178">
        <f t="shared" si="41"/>
        <v>1072</v>
      </c>
      <c r="BR61" s="179">
        <f t="shared" si="32"/>
        <v>5.7862381363244175E-2</v>
      </c>
      <c r="BS61" s="179">
        <f t="shared" si="33"/>
        <v>5.7808455565142365E-2</v>
      </c>
      <c r="BT61" s="178">
        <f t="shared" si="42"/>
        <v>146317220</v>
      </c>
      <c r="BU61" s="178">
        <f t="shared" si="42"/>
        <v>146138210</v>
      </c>
      <c r="BV61" s="180">
        <f t="shared" si="35"/>
        <v>136362.73998136068</v>
      </c>
      <c r="BW61" s="180">
        <f t="shared" si="36"/>
        <v>136322.95708955225</v>
      </c>
      <c r="BY61" s="133" t="str">
        <f t="shared" si="37"/>
        <v>四條畷市</v>
      </c>
      <c r="BZ61" s="134">
        <f t="shared" si="38"/>
        <v>6.4046391752577314E-2</v>
      </c>
      <c r="CA61" s="133" t="str">
        <f t="shared" si="39"/>
        <v>四條畷市</v>
      </c>
      <c r="CB61" s="134">
        <f t="shared" si="40"/>
        <v>6.34020618556701E-2</v>
      </c>
      <c r="CC61" s="135"/>
      <c r="CD61" s="134">
        <f t="shared" si="43"/>
        <v>7.1361761201965204E-2</v>
      </c>
      <c r="CE61" s="134">
        <f t="shared" si="44"/>
        <v>7.1230484967230168E-2</v>
      </c>
      <c r="CF61" s="133">
        <v>0</v>
      </c>
    </row>
    <row r="62" spans="2:84" s="30" customFormat="1" ht="12">
      <c r="B62" s="177">
        <v>56</v>
      </c>
      <c r="C62" s="186" t="s">
        <v>12</v>
      </c>
      <c r="D62" s="125">
        <v>37</v>
      </c>
      <c r="E62" s="178">
        <v>6</v>
      </c>
      <c r="F62" s="178">
        <v>6</v>
      </c>
      <c r="G62" s="179">
        <f t="shared" si="2"/>
        <v>0.16216216216216217</v>
      </c>
      <c r="H62" s="179">
        <f t="shared" si="3"/>
        <v>0.16216216216216217</v>
      </c>
      <c r="I62" s="180">
        <v>986260</v>
      </c>
      <c r="J62" s="180">
        <v>986260</v>
      </c>
      <c r="K62" s="180">
        <f t="shared" si="4"/>
        <v>164376.66666666666</v>
      </c>
      <c r="L62" s="180">
        <f t="shared" si="5"/>
        <v>164376.66666666666</v>
      </c>
      <c r="M62" s="125">
        <v>67</v>
      </c>
      <c r="N62" s="178">
        <v>9</v>
      </c>
      <c r="O62" s="178">
        <v>9</v>
      </c>
      <c r="P62" s="179">
        <f t="shared" si="6"/>
        <v>0.13432835820895522</v>
      </c>
      <c r="Q62" s="179">
        <f t="shared" si="7"/>
        <v>0.13432835820895522</v>
      </c>
      <c r="R62" s="180">
        <v>1758190</v>
      </c>
      <c r="S62" s="180">
        <v>1746190</v>
      </c>
      <c r="T62" s="180">
        <f t="shared" si="8"/>
        <v>195354.44444444444</v>
      </c>
      <c r="U62" s="180">
        <f t="shared" si="9"/>
        <v>194021.11111111112</v>
      </c>
      <c r="V62" s="125">
        <v>5203</v>
      </c>
      <c r="W62" s="178">
        <v>105</v>
      </c>
      <c r="X62" s="178">
        <v>103</v>
      </c>
      <c r="Y62" s="179">
        <f t="shared" si="10"/>
        <v>2.0180665000960985E-2</v>
      </c>
      <c r="Z62" s="179">
        <f t="shared" si="11"/>
        <v>1.9796271381895061E-2</v>
      </c>
      <c r="AA62" s="180">
        <v>10497320</v>
      </c>
      <c r="AB62" s="180">
        <v>10464940</v>
      </c>
      <c r="AC62" s="180">
        <f t="shared" si="12"/>
        <v>99974.476190476184</v>
      </c>
      <c r="AD62" s="180">
        <f t="shared" si="13"/>
        <v>101601.35922330097</v>
      </c>
      <c r="AE62" s="178">
        <v>3204</v>
      </c>
      <c r="AF62" s="178">
        <v>165</v>
      </c>
      <c r="AG62" s="178">
        <v>164</v>
      </c>
      <c r="AH62" s="179">
        <f t="shared" si="14"/>
        <v>5.1498127340823971E-2</v>
      </c>
      <c r="AI62" s="179">
        <f t="shared" si="15"/>
        <v>5.118601747815231E-2</v>
      </c>
      <c r="AJ62" s="180">
        <v>19464480</v>
      </c>
      <c r="AK62" s="180">
        <v>19379670</v>
      </c>
      <c r="AL62" s="180">
        <f t="shared" si="16"/>
        <v>117966.54545454546</v>
      </c>
      <c r="AM62" s="180">
        <f t="shared" si="17"/>
        <v>118168.71951219512</v>
      </c>
      <c r="AN62" s="178">
        <v>1720</v>
      </c>
      <c r="AO62" s="178">
        <v>242</v>
      </c>
      <c r="AP62" s="178">
        <v>242</v>
      </c>
      <c r="AQ62" s="179">
        <f t="shared" si="18"/>
        <v>0.14069767441860465</v>
      </c>
      <c r="AR62" s="179">
        <f t="shared" si="19"/>
        <v>0.14069767441860465</v>
      </c>
      <c r="AS62" s="180">
        <v>28469190</v>
      </c>
      <c r="AT62" s="180">
        <v>28430190</v>
      </c>
      <c r="AU62" s="180">
        <f t="shared" si="20"/>
        <v>117641.28099173553</v>
      </c>
      <c r="AV62" s="180">
        <f t="shared" si="21"/>
        <v>117480.12396694215</v>
      </c>
      <c r="AW62" s="178">
        <v>778</v>
      </c>
      <c r="AX62" s="178">
        <v>182</v>
      </c>
      <c r="AY62" s="178">
        <v>182</v>
      </c>
      <c r="AZ62" s="179">
        <f t="shared" si="22"/>
        <v>0.23393316195372751</v>
      </c>
      <c r="BA62" s="179">
        <f t="shared" si="23"/>
        <v>0.23393316195372751</v>
      </c>
      <c r="BB62" s="180">
        <v>20258220</v>
      </c>
      <c r="BC62" s="180">
        <v>20210220</v>
      </c>
      <c r="BD62" s="180">
        <f t="shared" si="24"/>
        <v>111308.9010989011</v>
      </c>
      <c r="BE62" s="180">
        <f t="shared" si="25"/>
        <v>111045.16483516483</v>
      </c>
      <c r="BF62" s="178">
        <v>272</v>
      </c>
      <c r="BG62" s="178">
        <v>85</v>
      </c>
      <c r="BH62" s="178">
        <v>85</v>
      </c>
      <c r="BI62" s="179">
        <f t="shared" si="26"/>
        <v>0.3125</v>
      </c>
      <c r="BJ62" s="179">
        <f t="shared" si="27"/>
        <v>0.3125</v>
      </c>
      <c r="BK62" s="180">
        <v>10668160</v>
      </c>
      <c r="BL62" s="180">
        <v>10665160</v>
      </c>
      <c r="BM62" s="180">
        <f t="shared" si="28"/>
        <v>125507.76470588235</v>
      </c>
      <c r="BN62" s="180">
        <f t="shared" si="29"/>
        <v>125472.4705882353</v>
      </c>
      <c r="BO62" s="178">
        <f t="shared" si="41"/>
        <v>11281</v>
      </c>
      <c r="BP62" s="178">
        <f t="shared" si="41"/>
        <v>794</v>
      </c>
      <c r="BQ62" s="178">
        <f t="shared" si="41"/>
        <v>791</v>
      </c>
      <c r="BR62" s="179">
        <f t="shared" si="32"/>
        <v>7.0383831220636475E-2</v>
      </c>
      <c r="BS62" s="179">
        <f t="shared" si="33"/>
        <v>7.0117897349525754E-2</v>
      </c>
      <c r="BT62" s="178">
        <f t="shared" si="42"/>
        <v>92101820</v>
      </c>
      <c r="BU62" s="178">
        <f t="shared" si="42"/>
        <v>91882630</v>
      </c>
      <c r="BV62" s="180">
        <f t="shared" si="35"/>
        <v>115997.25440806046</v>
      </c>
      <c r="BW62" s="180">
        <f t="shared" si="36"/>
        <v>116160.08849557523</v>
      </c>
      <c r="BY62" s="133" t="str">
        <f t="shared" si="37"/>
        <v>阪南市</v>
      </c>
      <c r="BZ62" s="134">
        <f t="shared" si="38"/>
        <v>6.3253012048192767E-2</v>
      </c>
      <c r="CA62" s="133" t="str">
        <f t="shared" si="39"/>
        <v>阪南市</v>
      </c>
      <c r="CB62" s="134">
        <f t="shared" si="40"/>
        <v>6.3253012048192767E-2</v>
      </c>
      <c r="CC62" s="135"/>
      <c r="CD62" s="134">
        <f t="shared" si="43"/>
        <v>7.1361761201965204E-2</v>
      </c>
      <c r="CE62" s="134">
        <f t="shared" si="44"/>
        <v>7.1230484967230168E-2</v>
      </c>
      <c r="CF62" s="133">
        <v>0</v>
      </c>
    </row>
    <row r="63" spans="2:84" s="30" customFormat="1" ht="12">
      <c r="B63" s="177">
        <v>57</v>
      </c>
      <c r="C63" s="186" t="s">
        <v>51</v>
      </c>
      <c r="D63" s="125">
        <v>46</v>
      </c>
      <c r="E63" s="178">
        <v>3</v>
      </c>
      <c r="F63" s="178">
        <v>3</v>
      </c>
      <c r="G63" s="179">
        <f t="shared" si="2"/>
        <v>6.5217391304347824E-2</v>
      </c>
      <c r="H63" s="179">
        <f t="shared" si="3"/>
        <v>6.5217391304347824E-2</v>
      </c>
      <c r="I63" s="180">
        <v>158310</v>
      </c>
      <c r="J63" s="180">
        <v>158310</v>
      </c>
      <c r="K63" s="180">
        <f t="shared" si="4"/>
        <v>52770</v>
      </c>
      <c r="L63" s="180">
        <f t="shared" si="5"/>
        <v>52770</v>
      </c>
      <c r="M63" s="125">
        <v>85</v>
      </c>
      <c r="N63" s="178">
        <v>6</v>
      </c>
      <c r="O63" s="178">
        <v>6</v>
      </c>
      <c r="P63" s="179">
        <f t="shared" si="6"/>
        <v>7.0588235294117646E-2</v>
      </c>
      <c r="Q63" s="179">
        <f t="shared" si="7"/>
        <v>7.0588235294117646E-2</v>
      </c>
      <c r="R63" s="180">
        <v>875100</v>
      </c>
      <c r="S63" s="180">
        <v>869100</v>
      </c>
      <c r="T63" s="180">
        <f t="shared" si="8"/>
        <v>145850</v>
      </c>
      <c r="U63" s="180">
        <f t="shared" si="9"/>
        <v>144850</v>
      </c>
      <c r="V63" s="125">
        <v>3436</v>
      </c>
      <c r="W63" s="178">
        <v>75</v>
      </c>
      <c r="X63" s="178">
        <v>75</v>
      </c>
      <c r="Y63" s="179">
        <f t="shared" si="10"/>
        <v>2.1827706635622817E-2</v>
      </c>
      <c r="Z63" s="179">
        <f t="shared" si="11"/>
        <v>2.1827706635622817E-2</v>
      </c>
      <c r="AA63" s="180">
        <v>9463970</v>
      </c>
      <c r="AB63" s="180">
        <v>9446370</v>
      </c>
      <c r="AC63" s="180">
        <f t="shared" si="12"/>
        <v>126186.26666666666</v>
      </c>
      <c r="AD63" s="180">
        <f t="shared" si="13"/>
        <v>125951.6</v>
      </c>
      <c r="AE63" s="178">
        <v>2419</v>
      </c>
      <c r="AF63" s="178">
        <v>121</v>
      </c>
      <c r="AG63" s="178">
        <v>119</v>
      </c>
      <c r="AH63" s="179">
        <f t="shared" si="14"/>
        <v>5.0020669698222407E-2</v>
      </c>
      <c r="AI63" s="179">
        <f t="shared" si="15"/>
        <v>4.9193881769326167E-2</v>
      </c>
      <c r="AJ63" s="180">
        <v>14010220</v>
      </c>
      <c r="AK63" s="180">
        <v>13958670</v>
      </c>
      <c r="AL63" s="180">
        <f t="shared" si="16"/>
        <v>115786.94214876032</v>
      </c>
      <c r="AM63" s="180">
        <f t="shared" si="17"/>
        <v>117299.74789915966</v>
      </c>
      <c r="AN63" s="178">
        <v>1640</v>
      </c>
      <c r="AO63" s="178">
        <v>191</v>
      </c>
      <c r="AP63" s="178">
        <v>191</v>
      </c>
      <c r="AQ63" s="179">
        <f t="shared" si="18"/>
        <v>0.11646341463414635</v>
      </c>
      <c r="AR63" s="179">
        <f t="shared" si="19"/>
        <v>0.11646341463414635</v>
      </c>
      <c r="AS63" s="180">
        <v>20937630</v>
      </c>
      <c r="AT63" s="180">
        <v>20903030</v>
      </c>
      <c r="AU63" s="180">
        <f t="shared" si="20"/>
        <v>109621.09947643979</v>
      </c>
      <c r="AV63" s="180">
        <f t="shared" si="21"/>
        <v>109439.94764397906</v>
      </c>
      <c r="AW63" s="178">
        <v>767</v>
      </c>
      <c r="AX63" s="178">
        <v>178</v>
      </c>
      <c r="AY63" s="178">
        <v>178</v>
      </c>
      <c r="AZ63" s="179">
        <f t="shared" si="22"/>
        <v>0.23207301173402869</v>
      </c>
      <c r="BA63" s="179">
        <f t="shared" si="23"/>
        <v>0.23207301173402869</v>
      </c>
      <c r="BB63" s="180">
        <v>14949670</v>
      </c>
      <c r="BC63" s="180">
        <v>14894870</v>
      </c>
      <c r="BD63" s="180">
        <f t="shared" si="24"/>
        <v>83986.910112359546</v>
      </c>
      <c r="BE63" s="180">
        <f t="shared" si="25"/>
        <v>83679.044943820219</v>
      </c>
      <c r="BF63" s="178">
        <v>261</v>
      </c>
      <c r="BG63" s="178">
        <v>70</v>
      </c>
      <c r="BH63" s="178">
        <v>70</v>
      </c>
      <c r="BI63" s="179">
        <f t="shared" si="26"/>
        <v>0.26819923371647508</v>
      </c>
      <c r="BJ63" s="179">
        <f t="shared" si="27"/>
        <v>0.26819923371647508</v>
      </c>
      <c r="BK63" s="180">
        <v>6082020</v>
      </c>
      <c r="BL63" s="180">
        <v>6076020</v>
      </c>
      <c r="BM63" s="180">
        <f t="shared" si="28"/>
        <v>86886</v>
      </c>
      <c r="BN63" s="180">
        <f t="shared" si="29"/>
        <v>86800.28571428571</v>
      </c>
      <c r="BO63" s="178">
        <f t="shared" si="41"/>
        <v>8654</v>
      </c>
      <c r="BP63" s="178">
        <f t="shared" si="41"/>
        <v>644</v>
      </c>
      <c r="BQ63" s="178">
        <f t="shared" si="41"/>
        <v>642</v>
      </c>
      <c r="BR63" s="179">
        <f t="shared" si="32"/>
        <v>7.4416454818581002E-2</v>
      </c>
      <c r="BS63" s="179">
        <f t="shared" si="33"/>
        <v>7.4185347816038832E-2</v>
      </c>
      <c r="BT63" s="178">
        <f t="shared" si="42"/>
        <v>66476920</v>
      </c>
      <c r="BU63" s="178">
        <f t="shared" si="42"/>
        <v>66306370</v>
      </c>
      <c r="BV63" s="180">
        <f t="shared" si="35"/>
        <v>103225.03105590062</v>
      </c>
      <c r="BW63" s="180">
        <f t="shared" si="36"/>
        <v>103280.95015576325</v>
      </c>
      <c r="BY63" s="133" t="str">
        <f t="shared" si="37"/>
        <v>能勢町</v>
      </c>
      <c r="BZ63" s="134">
        <f t="shared" si="38"/>
        <v>6.3080684596577022E-2</v>
      </c>
      <c r="CA63" s="133" t="str">
        <f t="shared" si="39"/>
        <v>能勢町</v>
      </c>
      <c r="CB63" s="134">
        <f t="shared" si="40"/>
        <v>6.3080684596577022E-2</v>
      </c>
      <c r="CC63" s="135"/>
      <c r="CD63" s="134">
        <f t="shared" si="43"/>
        <v>7.1361761201965204E-2</v>
      </c>
      <c r="CE63" s="134">
        <f t="shared" si="44"/>
        <v>7.1230484967230168E-2</v>
      </c>
      <c r="CF63" s="133">
        <v>0</v>
      </c>
    </row>
    <row r="64" spans="2:84" s="30" customFormat="1" ht="12">
      <c r="B64" s="177">
        <v>58</v>
      </c>
      <c r="C64" s="186" t="s">
        <v>31</v>
      </c>
      <c r="D64" s="125">
        <v>37</v>
      </c>
      <c r="E64" s="178">
        <v>3</v>
      </c>
      <c r="F64" s="178">
        <v>3</v>
      </c>
      <c r="G64" s="179">
        <f t="shared" si="2"/>
        <v>8.1081081081081086E-2</v>
      </c>
      <c r="H64" s="179">
        <f t="shared" si="3"/>
        <v>8.1081081081081086E-2</v>
      </c>
      <c r="I64" s="180">
        <v>686090</v>
      </c>
      <c r="J64" s="180">
        <v>686090</v>
      </c>
      <c r="K64" s="180">
        <f t="shared" si="4"/>
        <v>228696.66666666666</v>
      </c>
      <c r="L64" s="180">
        <f t="shared" si="5"/>
        <v>228696.66666666666</v>
      </c>
      <c r="M64" s="125">
        <v>41</v>
      </c>
      <c r="N64" s="178">
        <v>6</v>
      </c>
      <c r="O64" s="178">
        <v>6</v>
      </c>
      <c r="P64" s="179">
        <f t="shared" si="6"/>
        <v>0.14634146341463414</v>
      </c>
      <c r="Q64" s="179">
        <f t="shared" si="7"/>
        <v>0.14634146341463414</v>
      </c>
      <c r="R64" s="180">
        <v>1203100</v>
      </c>
      <c r="S64" s="180">
        <v>1203100</v>
      </c>
      <c r="T64" s="180">
        <f t="shared" si="8"/>
        <v>200516.66666666666</v>
      </c>
      <c r="U64" s="180">
        <f t="shared" si="9"/>
        <v>200516.66666666666</v>
      </c>
      <c r="V64" s="125">
        <v>4013</v>
      </c>
      <c r="W64" s="178">
        <v>69</v>
      </c>
      <c r="X64" s="178">
        <v>69</v>
      </c>
      <c r="Y64" s="179">
        <f t="shared" si="10"/>
        <v>1.7194119112883131E-2</v>
      </c>
      <c r="Z64" s="179">
        <f t="shared" si="11"/>
        <v>1.7194119112883131E-2</v>
      </c>
      <c r="AA64" s="180">
        <v>7819810</v>
      </c>
      <c r="AB64" s="180">
        <v>7819810</v>
      </c>
      <c r="AC64" s="180">
        <f t="shared" si="12"/>
        <v>113330.57971014493</v>
      </c>
      <c r="AD64" s="180">
        <f t="shared" si="13"/>
        <v>113330.57971014493</v>
      </c>
      <c r="AE64" s="178">
        <v>2881</v>
      </c>
      <c r="AF64" s="178">
        <v>154</v>
      </c>
      <c r="AG64" s="178">
        <v>154</v>
      </c>
      <c r="AH64" s="179">
        <f t="shared" si="14"/>
        <v>5.3453661922943423E-2</v>
      </c>
      <c r="AI64" s="179">
        <f t="shared" si="15"/>
        <v>5.3453661922943423E-2</v>
      </c>
      <c r="AJ64" s="180">
        <v>21920220</v>
      </c>
      <c r="AK64" s="180">
        <v>21911220</v>
      </c>
      <c r="AL64" s="180">
        <f t="shared" si="16"/>
        <v>142339.09090909091</v>
      </c>
      <c r="AM64" s="180">
        <f t="shared" si="17"/>
        <v>142280.64935064936</v>
      </c>
      <c r="AN64" s="178">
        <v>1799</v>
      </c>
      <c r="AO64" s="178">
        <v>218</v>
      </c>
      <c r="AP64" s="178">
        <v>218</v>
      </c>
      <c r="AQ64" s="179">
        <f t="shared" si="18"/>
        <v>0.12117843246247915</v>
      </c>
      <c r="AR64" s="179">
        <f t="shared" si="19"/>
        <v>0.12117843246247915</v>
      </c>
      <c r="AS64" s="180">
        <v>30413390</v>
      </c>
      <c r="AT64" s="180">
        <v>30389390</v>
      </c>
      <c r="AU64" s="180">
        <f t="shared" si="20"/>
        <v>139510.96330275229</v>
      </c>
      <c r="AV64" s="180">
        <f t="shared" si="21"/>
        <v>139400.87155963303</v>
      </c>
      <c r="AW64" s="178">
        <v>864</v>
      </c>
      <c r="AX64" s="178">
        <v>187</v>
      </c>
      <c r="AY64" s="178">
        <v>187</v>
      </c>
      <c r="AZ64" s="179">
        <f t="shared" si="22"/>
        <v>0.21643518518518517</v>
      </c>
      <c r="BA64" s="179">
        <f t="shared" si="23"/>
        <v>0.21643518518518517</v>
      </c>
      <c r="BB64" s="180">
        <v>26348680</v>
      </c>
      <c r="BC64" s="180">
        <v>26345680</v>
      </c>
      <c r="BD64" s="180">
        <f t="shared" si="24"/>
        <v>140902.03208556148</v>
      </c>
      <c r="BE64" s="180">
        <f t="shared" si="25"/>
        <v>140885.98930481283</v>
      </c>
      <c r="BF64" s="178">
        <v>303</v>
      </c>
      <c r="BG64" s="178">
        <v>91</v>
      </c>
      <c r="BH64" s="178">
        <v>91</v>
      </c>
      <c r="BI64" s="179">
        <f t="shared" si="26"/>
        <v>0.30033003300330036</v>
      </c>
      <c r="BJ64" s="179">
        <f t="shared" si="27"/>
        <v>0.30033003300330036</v>
      </c>
      <c r="BK64" s="180">
        <v>11112010</v>
      </c>
      <c r="BL64" s="180">
        <v>11112010</v>
      </c>
      <c r="BM64" s="180">
        <f t="shared" si="28"/>
        <v>122110</v>
      </c>
      <c r="BN64" s="180">
        <f t="shared" si="29"/>
        <v>122110</v>
      </c>
      <c r="BO64" s="178">
        <f t="shared" si="41"/>
        <v>9938</v>
      </c>
      <c r="BP64" s="178">
        <f t="shared" si="41"/>
        <v>728</v>
      </c>
      <c r="BQ64" s="178">
        <f t="shared" si="41"/>
        <v>728</v>
      </c>
      <c r="BR64" s="179">
        <f t="shared" si="32"/>
        <v>7.3254175890521231E-2</v>
      </c>
      <c r="BS64" s="179">
        <f t="shared" si="33"/>
        <v>7.3254175890521231E-2</v>
      </c>
      <c r="BT64" s="178">
        <f t="shared" si="42"/>
        <v>99503300</v>
      </c>
      <c r="BU64" s="178">
        <f t="shared" si="42"/>
        <v>99467300</v>
      </c>
      <c r="BV64" s="180">
        <f t="shared" si="35"/>
        <v>136680.35714285713</v>
      </c>
      <c r="BW64" s="180">
        <f t="shared" si="36"/>
        <v>136630.9065934066</v>
      </c>
      <c r="BY64" s="133" t="str">
        <f t="shared" si="37"/>
        <v>千早赤阪村</v>
      </c>
      <c r="BZ64" s="134">
        <f t="shared" si="38"/>
        <v>6.25E-2</v>
      </c>
      <c r="CA64" s="133" t="str">
        <f t="shared" si="39"/>
        <v>枚方市</v>
      </c>
      <c r="CB64" s="134">
        <f t="shared" si="40"/>
        <v>6.1737056264908094E-2</v>
      </c>
      <c r="CC64" s="135"/>
      <c r="CD64" s="134">
        <f t="shared" si="43"/>
        <v>7.1361761201965204E-2</v>
      </c>
      <c r="CE64" s="134">
        <f t="shared" si="44"/>
        <v>7.1230484967230168E-2</v>
      </c>
      <c r="CF64" s="133">
        <v>0</v>
      </c>
    </row>
    <row r="65" spans="2:84" s="30" customFormat="1" ht="12">
      <c r="B65" s="177">
        <v>59</v>
      </c>
      <c r="C65" s="186" t="s">
        <v>25</v>
      </c>
      <c r="D65" s="125">
        <v>65</v>
      </c>
      <c r="E65" s="178">
        <v>5</v>
      </c>
      <c r="F65" s="178">
        <v>5</v>
      </c>
      <c r="G65" s="179">
        <f t="shared" si="2"/>
        <v>7.6923076923076927E-2</v>
      </c>
      <c r="H65" s="179">
        <f t="shared" si="3"/>
        <v>7.6923076923076927E-2</v>
      </c>
      <c r="I65" s="180">
        <v>296390</v>
      </c>
      <c r="J65" s="180">
        <v>296390</v>
      </c>
      <c r="K65" s="180">
        <f t="shared" si="4"/>
        <v>59278</v>
      </c>
      <c r="L65" s="180">
        <f t="shared" si="5"/>
        <v>59278</v>
      </c>
      <c r="M65" s="125">
        <v>144</v>
      </c>
      <c r="N65" s="178">
        <v>25</v>
      </c>
      <c r="O65" s="178">
        <v>25</v>
      </c>
      <c r="P65" s="179">
        <f t="shared" si="6"/>
        <v>0.1736111111111111</v>
      </c>
      <c r="Q65" s="179">
        <f t="shared" si="7"/>
        <v>0.1736111111111111</v>
      </c>
      <c r="R65" s="180">
        <v>3485270</v>
      </c>
      <c r="S65" s="180">
        <v>3482270</v>
      </c>
      <c r="T65" s="180">
        <f t="shared" si="8"/>
        <v>139410.79999999999</v>
      </c>
      <c r="U65" s="180">
        <f t="shared" si="9"/>
        <v>139290.79999999999</v>
      </c>
      <c r="V65" s="125">
        <v>30380</v>
      </c>
      <c r="W65" s="178">
        <v>695</v>
      </c>
      <c r="X65" s="178">
        <v>695</v>
      </c>
      <c r="Y65" s="179">
        <f t="shared" si="10"/>
        <v>2.2876892692560897E-2</v>
      </c>
      <c r="Z65" s="179">
        <f t="shared" si="11"/>
        <v>2.2876892692560897E-2</v>
      </c>
      <c r="AA65" s="180">
        <v>90207640</v>
      </c>
      <c r="AB65" s="180">
        <v>90154280</v>
      </c>
      <c r="AC65" s="180">
        <f t="shared" si="12"/>
        <v>129795.16546762591</v>
      </c>
      <c r="AD65" s="180">
        <f t="shared" si="13"/>
        <v>129718.38848920864</v>
      </c>
      <c r="AE65" s="178">
        <v>21579</v>
      </c>
      <c r="AF65" s="178">
        <v>1143</v>
      </c>
      <c r="AG65" s="178">
        <v>1142</v>
      </c>
      <c r="AH65" s="179">
        <f t="shared" si="14"/>
        <v>5.2968163492284163E-2</v>
      </c>
      <c r="AI65" s="179">
        <f t="shared" si="15"/>
        <v>5.2921822141897217E-2</v>
      </c>
      <c r="AJ65" s="180">
        <v>154456990</v>
      </c>
      <c r="AK65" s="180">
        <v>154381990</v>
      </c>
      <c r="AL65" s="180">
        <f t="shared" si="16"/>
        <v>135132.97462817148</v>
      </c>
      <c r="AM65" s="180">
        <f t="shared" si="17"/>
        <v>135185.63047285465</v>
      </c>
      <c r="AN65" s="178">
        <v>12134</v>
      </c>
      <c r="AO65" s="178">
        <v>1446</v>
      </c>
      <c r="AP65" s="178">
        <v>1446</v>
      </c>
      <c r="AQ65" s="179">
        <f t="shared" si="18"/>
        <v>0.11916927641338387</v>
      </c>
      <c r="AR65" s="179">
        <f t="shared" si="19"/>
        <v>0.11916927641338387</v>
      </c>
      <c r="AS65" s="180">
        <v>186709230</v>
      </c>
      <c r="AT65" s="180">
        <v>186603390</v>
      </c>
      <c r="AU65" s="180">
        <f t="shared" si="20"/>
        <v>129121.18257261411</v>
      </c>
      <c r="AV65" s="180">
        <f t="shared" si="21"/>
        <v>129047.98755186722</v>
      </c>
      <c r="AW65" s="178">
        <v>5246</v>
      </c>
      <c r="AX65" s="178">
        <v>1067</v>
      </c>
      <c r="AY65" s="178">
        <v>1067</v>
      </c>
      <c r="AZ65" s="179">
        <f t="shared" si="22"/>
        <v>0.20339306138009913</v>
      </c>
      <c r="BA65" s="179">
        <f t="shared" si="23"/>
        <v>0.20339306138009913</v>
      </c>
      <c r="BB65" s="180">
        <v>131896310</v>
      </c>
      <c r="BC65" s="180">
        <v>131823150</v>
      </c>
      <c r="BD65" s="180">
        <f t="shared" si="24"/>
        <v>123614.16119962512</v>
      </c>
      <c r="BE65" s="180">
        <f t="shared" si="25"/>
        <v>123545.59512652297</v>
      </c>
      <c r="BF65" s="178">
        <v>1809</v>
      </c>
      <c r="BG65" s="178">
        <v>497</v>
      </c>
      <c r="BH65" s="178">
        <v>497</v>
      </c>
      <c r="BI65" s="179">
        <f t="shared" si="26"/>
        <v>0.27473742399115536</v>
      </c>
      <c r="BJ65" s="179">
        <f t="shared" si="27"/>
        <v>0.27473742399115536</v>
      </c>
      <c r="BK65" s="180">
        <v>57638090</v>
      </c>
      <c r="BL65" s="180">
        <v>57590090</v>
      </c>
      <c r="BM65" s="180">
        <f t="shared" si="28"/>
        <v>115972.01207243461</v>
      </c>
      <c r="BN65" s="180">
        <f t="shared" si="29"/>
        <v>115875.43259557344</v>
      </c>
      <c r="BO65" s="178">
        <f t="shared" si="41"/>
        <v>71357</v>
      </c>
      <c r="BP65" s="178">
        <f t="shared" si="41"/>
        <v>4878</v>
      </c>
      <c r="BQ65" s="178">
        <f t="shared" si="41"/>
        <v>4877</v>
      </c>
      <c r="BR65" s="179">
        <f t="shared" si="32"/>
        <v>6.8360497218212649E-2</v>
      </c>
      <c r="BS65" s="179">
        <f t="shared" si="33"/>
        <v>6.8346483176142489E-2</v>
      </c>
      <c r="BT65" s="178">
        <f t="shared" si="42"/>
        <v>624689920</v>
      </c>
      <c r="BU65" s="178">
        <f t="shared" si="42"/>
        <v>624331560</v>
      </c>
      <c r="BV65" s="180">
        <f t="shared" si="35"/>
        <v>128062.71422714228</v>
      </c>
      <c r="BW65" s="180">
        <f t="shared" si="36"/>
        <v>128015.49313102318</v>
      </c>
      <c r="BY65" s="133" t="str">
        <f t="shared" si="37"/>
        <v>枚方市</v>
      </c>
      <c r="BZ65" s="134">
        <f t="shared" si="38"/>
        <v>6.175459520134699E-2</v>
      </c>
      <c r="CA65" s="133" t="str">
        <f t="shared" si="39"/>
        <v>千早赤阪村</v>
      </c>
      <c r="CB65" s="134">
        <f t="shared" si="40"/>
        <v>6.1698717948717952E-2</v>
      </c>
      <c r="CC65" s="135"/>
      <c r="CD65" s="134">
        <f t="shared" si="43"/>
        <v>7.1361761201965204E-2</v>
      </c>
      <c r="CE65" s="134">
        <f t="shared" si="44"/>
        <v>7.1230484967230168E-2</v>
      </c>
      <c r="CF65" s="133">
        <v>0</v>
      </c>
    </row>
    <row r="66" spans="2:84" s="30" customFormat="1" ht="12">
      <c r="B66" s="177">
        <v>60</v>
      </c>
      <c r="C66" s="186" t="s">
        <v>52</v>
      </c>
      <c r="D66" s="125">
        <v>43</v>
      </c>
      <c r="E66" s="178">
        <v>3</v>
      </c>
      <c r="F66" s="178">
        <v>3</v>
      </c>
      <c r="G66" s="179">
        <f t="shared" si="2"/>
        <v>6.9767441860465115E-2</v>
      </c>
      <c r="H66" s="179">
        <f t="shared" si="3"/>
        <v>6.9767441860465115E-2</v>
      </c>
      <c r="I66" s="180">
        <v>338170</v>
      </c>
      <c r="J66" s="180">
        <v>338170</v>
      </c>
      <c r="K66" s="180">
        <f t="shared" si="4"/>
        <v>112723.33333333333</v>
      </c>
      <c r="L66" s="180">
        <f t="shared" si="5"/>
        <v>112723.33333333333</v>
      </c>
      <c r="M66" s="125">
        <v>78</v>
      </c>
      <c r="N66" s="178">
        <v>6</v>
      </c>
      <c r="O66" s="178">
        <v>6</v>
      </c>
      <c r="P66" s="179">
        <f t="shared" si="6"/>
        <v>7.6923076923076927E-2</v>
      </c>
      <c r="Q66" s="179">
        <f t="shared" si="7"/>
        <v>7.6923076923076927E-2</v>
      </c>
      <c r="R66" s="180">
        <v>1352220</v>
      </c>
      <c r="S66" s="180">
        <v>1352220</v>
      </c>
      <c r="T66" s="180">
        <f t="shared" si="8"/>
        <v>225370</v>
      </c>
      <c r="U66" s="180">
        <f t="shared" si="9"/>
        <v>225370</v>
      </c>
      <c r="V66" s="125">
        <v>3905</v>
      </c>
      <c r="W66" s="178">
        <v>78</v>
      </c>
      <c r="X66" s="178">
        <v>78</v>
      </c>
      <c r="Y66" s="179">
        <f t="shared" si="10"/>
        <v>1.997439180537772E-2</v>
      </c>
      <c r="Z66" s="179">
        <f t="shared" si="11"/>
        <v>1.997439180537772E-2</v>
      </c>
      <c r="AA66" s="180">
        <v>11196060</v>
      </c>
      <c r="AB66" s="180">
        <v>11196060</v>
      </c>
      <c r="AC66" s="180">
        <f t="shared" si="12"/>
        <v>143539.23076923078</v>
      </c>
      <c r="AD66" s="180">
        <f t="shared" si="13"/>
        <v>143539.23076923078</v>
      </c>
      <c r="AE66" s="178">
        <v>2611</v>
      </c>
      <c r="AF66" s="178">
        <v>120</v>
      </c>
      <c r="AG66" s="178">
        <v>120</v>
      </c>
      <c r="AH66" s="179">
        <f t="shared" si="14"/>
        <v>4.5959402527767139E-2</v>
      </c>
      <c r="AI66" s="179">
        <f t="shared" si="15"/>
        <v>4.5959402527767139E-2</v>
      </c>
      <c r="AJ66" s="180">
        <v>15790550</v>
      </c>
      <c r="AK66" s="180">
        <v>15790550</v>
      </c>
      <c r="AL66" s="180">
        <f t="shared" si="16"/>
        <v>131587.91666666666</v>
      </c>
      <c r="AM66" s="180">
        <f t="shared" si="17"/>
        <v>131587.91666666666</v>
      </c>
      <c r="AN66" s="178">
        <v>1571</v>
      </c>
      <c r="AO66" s="178">
        <v>130</v>
      </c>
      <c r="AP66" s="178">
        <v>130</v>
      </c>
      <c r="AQ66" s="179">
        <f t="shared" si="18"/>
        <v>8.2749840865690649E-2</v>
      </c>
      <c r="AR66" s="179">
        <f t="shared" si="19"/>
        <v>8.2749840865690649E-2</v>
      </c>
      <c r="AS66" s="180">
        <v>16743360</v>
      </c>
      <c r="AT66" s="180">
        <v>16743360</v>
      </c>
      <c r="AU66" s="180">
        <f t="shared" si="20"/>
        <v>128795.07692307692</v>
      </c>
      <c r="AV66" s="180">
        <f t="shared" si="21"/>
        <v>128795.07692307692</v>
      </c>
      <c r="AW66" s="178">
        <v>681</v>
      </c>
      <c r="AX66" s="178">
        <v>105</v>
      </c>
      <c r="AY66" s="178">
        <v>105</v>
      </c>
      <c r="AZ66" s="179">
        <f t="shared" si="22"/>
        <v>0.15418502202643172</v>
      </c>
      <c r="BA66" s="179">
        <f t="shared" si="23"/>
        <v>0.15418502202643172</v>
      </c>
      <c r="BB66" s="180">
        <v>10226260</v>
      </c>
      <c r="BC66" s="180">
        <v>10226260</v>
      </c>
      <c r="BD66" s="180">
        <f t="shared" si="24"/>
        <v>97392.952380952382</v>
      </c>
      <c r="BE66" s="180">
        <f t="shared" si="25"/>
        <v>97392.952380952382</v>
      </c>
      <c r="BF66" s="178">
        <v>234</v>
      </c>
      <c r="BG66" s="178">
        <v>51</v>
      </c>
      <c r="BH66" s="178">
        <v>51</v>
      </c>
      <c r="BI66" s="179">
        <f t="shared" si="26"/>
        <v>0.21794871794871795</v>
      </c>
      <c r="BJ66" s="179">
        <f t="shared" si="27"/>
        <v>0.21794871794871795</v>
      </c>
      <c r="BK66" s="180">
        <v>5181520</v>
      </c>
      <c r="BL66" s="180">
        <v>5181520</v>
      </c>
      <c r="BM66" s="180">
        <f t="shared" si="28"/>
        <v>101598.43137254902</v>
      </c>
      <c r="BN66" s="180">
        <f t="shared" si="29"/>
        <v>101598.43137254902</v>
      </c>
      <c r="BO66" s="178">
        <f t="shared" si="41"/>
        <v>9123</v>
      </c>
      <c r="BP66" s="178">
        <f t="shared" si="41"/>
        <v>493</v>
      </c>
      <c r="BQ66" s="178">
        <f t="shared" si="41"/>
        <v>493</v>
      </c>
      <c r="BR66" s="179">
        <f t="shared" si="32"/>
        <v>5.4039241477584127E-2</v>
      </c>
      <c r="BS66" s="179">
        <f t="shared" si="33"/>
        <v>5.4039241477584127E-2</v>
      </c>
      <c r="BT66" s="178">
        <f t="shared" si="42"/>
        <v>60828140</v>
      </c>
      <c r="BU66" s="178">
        <f t="shared" si="42"/>
        <v>60828140</v>
      </c>
      <c r="BV66" s="180">
        <f t="shared" si="35"/>
        <v>123383.65111561866</v>
      </c>
      <c r="BW66" s="180">
        <f t="shared" si="36"/>
        <v>123383.65111561866</v>
      </c>
      <c r="BY66" s="133" t="str">
        <f t="shared" si="37"/>
        <v>高槻市</v>
      </c>
      <c r="BZ66" s="134">
        <f t="shared" si="38"/>
        <v>6.1424973011874773E-2</v>
      </c>
      <c r="CA66" s="133" t="str">
        <f t="shared" si="39"/>
        <v>高槻市</v>
      </c>
      <c r="CB66" s="134">
        <f t="shared" si="40"/>
        <v>6.1263044260525368E-2</v>
      </c>
      <c r="CC66" s="135"/>
      <c r="CD66" s="134">
        <f t="shared" si="43"/>
        <v>7.1361761201965204E-2</v>
      </c>
      <c r="CE66" s="134">
        <f t="shared" si="44"/>
        <v>7.1230484967230168E-2</v>
      </c>
      <c r="CF66" s="133">
        <v>0</v>
      </c>
    </row>
    <row r="67" spans="2:84" s="30" customFormat="1" ht="12">
      <c r="B67" s="177">
        <v>61</v>
      </c>
      <c r="C67" s="186" t="s">
        <v>20</v>
      </c>
      <c r="D67" s="125">
        <v>8</v>
      </c>
      <c r="E67" s="178">
        <v>0</v>
      </c>
      <c r="F67" s="178">
        <v>0</v>
      </c>
      <c r="G67" s="179">
        <f t="shared" si="2"/>
        <v>0</v>
      </c>
      <c r="H67" s="179">
        <f t="shared" si="3"/>
        <v>0</v>
      </c>
      <c r="I67" s="180">
        <v>0</v>
      </c>
      <c r="J67" s="180">
        <v>0</v>
      </c>
      <c r="K67" s="180" t="str">
        <f t="shared" si="4"/>
        <v>-</v>
      </c>
      <c r="L67" s="180" t="str">
        <f t="shared" si="5"/>
        <v>-</v>
      </c>
      <c r="M67" s="125">
        <v>32</v>
      </c>
      <c r="N67" s="178">
        <v>4</v>
      </c>
      <c r="O67" s="178">
        <v>4</v>
      </c>
      <c r="P67" s="179">
        <f t="shared" si="6"/>
        <v>0.125</v>
      </c>
      <c r="Q67" s="179">
        <f t="shared" si="7"/>
        <v>0.125</v>
      </c>
      <c r="R67" s="180">
        <v>836510</v>
      </c>
      <c r="S67" s="180">
        <v>836510</v>
      </c>
      <c r="T67" s="180">
        <f t="shared" si="8"/>
        <v>209127.5</v>
      </c>
      <c r="U67" s="180">
        <f t="shared" si="9"/>
        <v>209127.5</v>
      </c>
      <c r="V67" s="125">
        <v>3585</v>
      </c>
      <c r="W67" s="178">
        <v>72</v>
      </c>
      <c r="X67" s="178">
        <v>72</v>
      </c>
      <c r="Y67" s="179">
        <f t="shared" si="10"/>
        <v>2.0083682008368201E-2</v>
      </c>
      <c r="Z67" s="179">
        <f t="shared" si="11"/>
        <v>2.0083682008368201E-2</v>
      </c>
      <c r="AA67" s="180">
        <v>7084720</v>
      </c>
      <c r="AB67" s="180">
        <v>7084720</v>
      </c>
      <c r="AC67" s="180">
        <f t="shared" si="12"/>
        <v>98398.888888888891</v>
      </c>
      <c r="AD67" s="180">
        <f t="shared" si="13"/>
        <v>98398.888888888891</v>
      </c>
      <c r="AE67" s="178">
        <v>2242</v>
      </c>
      <c r="AF67" s="178">
        <v>137</v>
      </c>
      <c r="AG67" s="178">
        <v>137</v>
      </c>
      <c r="AH67" s="179">
        <f t="shared" si="14"/>
        <v>6.1106155218554864E-2</v>
      </c>
      <c r="AI67" s="179">
        <f t="shared" si="15"/>
        <v>6.1106155218554864E-2</v>
      </c>
      <c r="AJ67" s="180">
        <v>18981360</v>
      </c>
      <c r="AK67" s="180">
        <v>18845480</v>
      </c>
      <c r="AL67" s="180">
        <f t="shared" si="16"/>
        <v>138550.07299270073</v>
      </c>
      <c r="AM67" s="180">
        <f t="shared" si="17"/>
        <v>137558.2481751825</v>
      </c>
      <c r="AN67" s="178">
        <v>1184</v>
      </c>
      <c r="AO67" s="178">
        <v>138</v>
      </c>
      <c r="AP67" s="178">
        <v>136</v>
      </c>
      <c r="AQ67" s="179">
        <f t="shared" si="18"/>
        <v>0.11655405405405406</v>
      </c>
      <c r="AR67" s="179">
        <f t="shared" si="19"/>
        <v>0.11486486486486487</v>
      </c>
      <c r="AS67" s="180">
        <v>16452780</v>
      </c>
      <c r="AT67" s="180">
        <v>16385950</v>
      </c>
      <c r="AU67" s="180">
        <f t="shared" si="20"/>
        <v>119223.04347826086</v>
      </c>
      <c r="AV67" s="180">
        <f t="shared" si="21"/>
        <v>120484.92647058824</v>
      </c>
      <c r="AW67" s="178">
        <v>505</v>
      </c>
      <c r="AX67" s="178">
        <v>103</v>
      </c>
      <c r="AY67" s="178">
        <v>103</v>
      </c>
      <c r="AZ67" s="179">
        <f t="shared" si="22"/>
        <v>0.20396039603960395</v>
      </c>
      <c r="BA67" s="179">
        <f t="shared" si="23"/>
        <v>0.20396039603960395</v>
      </c>
      <c r="BB67" s="180">
        <v>13354030</v>
      </c>
      <c r="BC67" s="180">
        <v>13180660</v>
      </c>
      <c r="BD67" s="180">
        <f t="shared" si="24"/>
        <v>129650.77669902913</v>
      </c>
      <c r="BE67" s="180">
        <f t="shared" si="25"/>
        <v>127967.57281553397</v>
      </c>
      <c r="BF67" s="178">
        <v>204</v>
      </c>
      <c r="BG67" s="178">
        <v>43</v>
      </c>
      <c r="BH67" s="178">
        <v>40</v>
      </c>
      <c r="BI67" s="179">
        <f t="shared" si="26"/>
        <v>0.2107843137254902</v>
      </c>
      <c r="BJ67" s="179">
        <f t="shared" si="27"/>
        <v>0.19607843137254902</v>
      </c>
      <c r="BK67" s="180">
        <v>5064160</v>
      </c>
      <c r="BL67" s="180">
        <v>4759290</v>
      </c>
      <c r="BM67" s="180">
        <f t="shared" si="28"/>
        <v>117771.16279069768</v>
      </c>
      <c r="BN67" s="180">
        <f t="shared" si="29"/>
        <v>118982.25</v>
      </c>
      <c r="BO67" s="178">
        <f t="shared" si="41"/>
        <v>7760</v>
      </c>
      <c r="BP67" s="178">
        <f t="shared" si="41"/>
        <v>497</v>
      </c>
      <c r="BQ67" s="178">
        <f t="shared" si="41"/>
        <v>492</v>
      </c>
      <c r="BR67" s="179">
        <f t="shared" si="32"/>
        <v>6.4046391752577314E-2</v>
      </c>
      <c r="BS67" s="179">
        <f t="shared" si="33"/>
        <v>6.34020618556701E-2</v>
      </c>
      <c r="BT67" s="178">
        <f t="shared" si="42"/>
        <v>61773560</v>
      </c>
      <c r="BU67" s="178">
        <f t="shared" si="42"/>
        <v>61092610</v>
      </c>
      <c r="BV67" s="180">
        <f t="shared" si="35"/>
        <v>124292.87726358148</v>
      </c>
      <c r="BW67" s="180">
        <f t="shared" si="36"/>
        <v>124171.97154471544</v>
      </c>
      <c r="BY67" s="133" t="str">
        <f t="shared" si="37"/>
        <v>堺市中区</v>
      </c>
      <c r="BZ67" s="134">
        <f t="shared" si="38"/>
        <v>6.1245341988219737E-2</v>
      </c>
      <c r="CA67" s="133" t="str">
        <f t="shared" si="39"/>
        <v>大東市</v>
      </c>
      <c r="CB67" s="134">
        <f t="shared" si="40"/>
        <v>6.1129529459663816E-2</v>
      </c>
      <c r="CC67" s="135"/>
      <c r="CD67" s="134">
        <f t="shared" si="43"/>
        <v>7.1361761201965204E-2</v>
      </c>
      <c r="CE67" s="134">
        <f t="shared" si="44"/>
        <v>7.1230484967230168E-2</v>
      </c>
      <c r="CF67" s="133">
        <v>0</v>
      </c>
    </row>
    <row r="68" spans="2:84" s="30" customFormat="1" ht="12">
      <c r="B68" s="177">
        <v>62</v>
      </c>
      <c r="C68" s="186" t="s">
        <v>21</v>
      </c>
      <c r="D68" s="125">
        <v>31</v>
      </c>
      <c r="E68" s="178">
        <v>1</v>
      </c>
      <c r="F68" s="178">
        <v>1</v>
      </c>
      <c r="G68" s="179">
        <f t="shared" si="2"/>
        <v>3.2258064516129031E-2</v>
      </c>
      <c r="H68" s="179">
        <f t="shared" si="3"/>
        <v>3.2258064516129031E-2</v>
      </c>
      <c r="I68" s="180">
        <v>179800</v>
      </c>
      <c r="J68" s="180">
        <v>179800</v>
      </c>
      <c r="K68" s="180">
        <f t="shared" si="4"/>
        <v>179800</v>
      </c>
      <c r="L68" s="180">
        <f t="shared" si="5"/>
        <v>179800</v>
      </c>
      <c r="M68" s="125">
        <v>74</v>
      </c>
      <c r="N68" s="178">
        <v>8</v>
      </c>
      <c r="O68" s="178">
        <v>8</v>
      </c>
      <c r="P68" s="179">
        <f t="shared" si="6"/>
        <v>0.10810810810810811</v>
      </c>
      <c r="Q68" s="179">
        <f t="shared" si="7"/>
        <v>0.10810810810810811</v>
      </c>
      <c r="R68" s="180">
        <v>1261410</v>
      </c>
      <c r="S68" s="180">
        <v>1261410</v>
      </c>
      <c r="T68" s="180">
        <f t="shared" si="8"/>
        <v>157676.25</v>
      </c>
      <c r="U68" s="180">
        <f t="shared" si="9"/>
        <v>157676.25</v>
      </c>
      <c r="V68" s="125">
        <v>5201</v>
      </c>
      <c r="W68" s="178">
        <v>86</v>
      </c>
      <c r="X68" s="178">
        <v>86</v>
      </c>
      <c r="Y68" s="179">
        <f t="shared" si="10"/>
        <v>1.6535281676600653E-2</v>
      </c>
      <c r="Z68" s="179">
        <f t="shared" si="11"/>
        <v>1.6535281676600653E-2</v>
      </c>
      <c r="AA68" s="180">
        <v>11888430</v>
      </c>
      <c r="AB68" s="180">
        <v>11882430</v>
      </c>
      <c r="AC68" s="180">
        <f t="shared" si="12"/>
        <v>138237.55813953487</v>
      </c>
      <c r="AD68" s="180">
        <f t="shared" si="13"/>
        <v>138167.79069767441</v>
      </c>
      <c r="AE68" s="178">
        <v>3410</v>
      </c>
      <c r="AF68" s="178">
        <v>162</v>
      </c>
      <c r="AG68" s="178">
        <v>162</v>
      </c>
      <c r="AH68" s="179">
        <f t="shared" si="14"/>
        <v>4.7507331378299121E-2</v>
      </c>
      <c r="AI68" s="179">
        <f t="shared" si="15"/>
        <v>4.7507331378299121E-2</v>
      </c>
      <c r="AJ68" s="180">
        <v>19151180</v>
      </c>
      <c r="AK68" s="180">
        <v>19119220</v>
      </c>
      <c r="AL68" s="180">
        <f t="shared" si="16"/>
        <v>118217.16049382716</v>
      </c>
      <c r="AM68" s="180">
        <f t="shared" si="17"/>
        <v>118019.87654320987</v>
      </c>
      <c r="AN68" s="178">
        <v>1729</v>
      </c>
      <c r="AO68" s="178">
        <v>185</v>
      </c>
      <c r="AP68" s="178">
        <v>185</v>
      </c>
      <c r="AQ68" s="179">
        <f t="shared" si="18"/>
        <v>0.10699826489300174</v>
      </c>
      <c r="AR68" s="179">
        <f t="shared" si="19"/>
        <v>0.10699826489300174</v>
      </c>
      <c r="AS68" s="180">
        <v>25438950</v>
      </c>
      <c r="AT68" s="180">
        <v>25400010</v>
      </c>
      <c r="AU68" s="180">
        <f t="shared" si="20"/>
        <v>137507.83783783784</v>
      </c>
      <c r="AV68" s="180">
        <f t="shared" si="21"/>
        <v>137297.35135135136</v>
      </c>
      <c r="AW68" s="178">
        <v>813</v>
      </c>
      <c r="AX68" s="178">
        <v>156</v>
      </c>
      <c r="AY68" s="178">
        <v>155</v>
      </c>
      <c r="AZ68" s="179">
        <f t="shared" si="22"/>
        <v>0.1918819188191882</v>
      </c>
      <c r="BA68" s="179">
        <f t="shared" si="23"/>
        <v>0.19065190651906519</v>
      </c>
      <c r="BB68" s="180">
        <v>20025480</v>
      </c>
      <c r="BC68" s="180">
        <v>20007960</v>
      </c>
      <c r="BD68" s="180">
        <f t="shared" si="24"/>
        <v>128368.46153846153</v>
      </c>
      <c r="BE68" s="180">
        <f t="shared" si="25"/>
        <v>129083.6129032258</v>
      </c>
      <c r="BF68" s="178">
        <v>316</v>
      </c>
      <c r="BG68" s="178">
        <v>90</v>
      </c>
      <c r="BH68" s="178">
        <v>90</v>
      </c>
      <c r="BI68" s="179">
        <f t="shared" si="26"/>
        <v>0.2848101265822785</v>
      </c>
      <c r="BJ68" s="179">
        <f t="shared" si="27"/>
        <v>0.2848101265822785</v>
      </c>
      <c r="BK68" s="180">
        <v>10993180</v>
      </c>
      <c r="BL68" s="180">
        <v>10986620</v>
      </c>
      <c r="BM68" s="180">
        <f t="shared" si="28"/>
        <v>122146.44444444444</v>
      </c>
      <c r="BN68" s="180">
        <f t="shared" si="29"/>
        <v>122073.55555555556</v>
      </c>
      <c r="BO68" s="178">
        <f t="shared" si="41"/>
        <v>11574</v>
      </c>
      <c r="BP68" s="178">
        <f t="shared" si="41"/>
        <v>688</v>
      </c>
      <c r="BQ68" s="178">
        <f t="shared" si="41"/>
        <v>687</v>
      </c>
      <c r="BR68" s="179">
        <f t="shared" si="32"/>
        <v>5.944358043891481E-2</v>
      </c>
      <c r="BS68" s="179">
        <f t="shared" si="33"/>
        <v>5.9357179885951267E-2</v>
      </c>
      <c r="BT68" s="178">
        <f t="shared" si="42"/>
        <v>88938430</v>
      </c>
      <c r="BU68" s="178">
        <f t="shared" si="42"/>
        <v>88837450</v>
      </c>
      <c r="BV68" s="180">
        <f t="shared" si="35"/>
        <v>129270.9738372093</v>
      </c>
      <c r="BW68" s="180">
        <f t="shared" si="36"/>
        <v>129312.15429403202</v>
      </c>
      <c r="BY68" s="133" t="str">
        <f t="shared" si="37"/>
        <v>大東市</v>
      </c>
      <c r="BZ68" s="134">
        <f t="shared" si="38"/>
        <v>6.1129529459663816E-2</v>
      </c>
      <c r="CA68" s="133" t="str">
        <f t="shared" si="39"/>
        <v>堺市中区</v>
      </c>
      <c r="CB68" s="134">
        <f t="shared" si="40"/>
        <v>6.1125135232600075E-2</v>
      </c>
      <c r="CC68" s="135"/>
      <c r="CD68" s="134">
        <f t="shared" si="43"/>
        <v>7.1361761201965204E-2</v>
      </c>
      <c r="CE68" s="134">
        <f t="shared" si="44"/>
        <v>7.1230484967230168E-2</v>
      </c>
      <c r="CF68" s="133">
        <v>0</v>
      </c>
    </row>
    <row r="69" spans="2:84" s="30" customFormat="1" ht="12">
      <c r="B69" s="177">
        <v>63</v>
      </c>
      <c r="C69" s="186" t="s">
        <v>32</v>
      </c>
      <c r="D69" s="125">
        <v>11</v>
      </c>
      <c r="E69" s="178">
        <v>0</v>
      </c>
      <c r="F69" s="178">
        <v>0</v>
      </c>
      <c r="G69" s="179">
        <f t="shared" si="2"/>
        <v>0</v>
      </c>
      <c r="H69" s="179">
        <f t="shared" si="3"/>
        <v>0</v>
      </c>
      <c r="I69" s="180">
        <v>0</v>
      </c>
      <c r="J69" s="180">
        <v>0</v>
      </c>
      <c r="K69" s="180" t="str">
        <f t="shared" si="4"/>
        <v>-</v>
      </c>
      <c r="L69" s="180" t="str">
        <f t="shared" si="5"/>
        <v>-</v>
      </c>
      <c r="M69" s="125">
        <v>17</v>
      </c>
      <c r="N69" s="178">
        <v>0</v>
      </c>
      <c r="O69" s="178">
        <v>0</v>
      </c>
      <c r="P69" s="179">
        <f t="shared" si="6"/>
        <v>0</v>
      </c>
      <c r="Q69" s="179">
        <f t="shared" si="7"/>
        <v>0</v>
      </c>
      <c r="R69" s="180">
        <v>0</v>
      </c>
      <c r="S69" s="180">
        <v>0</v>
      </c>
      <c r="T69" s="180" t="str">
        <f t="shared" si="8"/>
        <v>-</v>
      </c>
      <c r="U69" s="180" t="str">
        <f t="shared" si="9"/>
        <v>-</v>
      </c>
      <c r="V69" s="125">
        <v>3534</v>
      </c>
      <c r="W69" s="178">
        <v>57</v>
      </c>
      <c r="X69" s="178">
        <v>57</v>
      </c>
      <c r="Y69" s="179">
        <f t="shared" si="10"/>
        <v>1.6129032258064516E-2</v>
      </c>
      <c r="Z69" s="179">
        <f t="shared" si="11"/>
        <v>1.6129032258064516E-2</v>
      </c>
      <c r="AA69" s="180">
        <v>8612720</v>
      </c>
      <c r="AB69" s="180">
        <v>8600720</v>
      </c>
      <c r="AC69" s="180">
        <f t="shared" si="12"/>
        <v>151100.35087719298</v>
      </c>
      <c r="AD69" s="180">
        <f t="shared" si="13"/>
        <v>150889.82456140351</v>
      </c>
      <c r="AE69" s="178">
        <v>2453</v>
      </c>
      <c r="AF69" s="178">
        <v>130</v>
      </c>
      <c r="AG69" s="178">
        <v>130</v>
      </c>
      <c r="AH69" s="179">
        <f t="shared" si="14"/>
        <v>5.2996331023236851E-2</v>
      </c>
      <c r="AI69" s="179">
        <f t="shared" si="15"/>
        <v>5.2996331023236851E-2</v>
      </c>
      <c r="AJ69" s="180">
        <v>16645930</v>
      </c>
      <c r="AK69" s="180">
        <v>16603820</v>
      </c>
      <c r="AL69" s="180">
        <f t="shared" si="16"/>
        <v>128045.61538461539</v>
      </c>
      <c r="AM69" s="180">
        <f t="shared" si="17"/>
        <v>127721.69230769231</v>
      </c>
      <c r="AN69" s="178">
        <v>1500</v>
      </c>
      <c r="AO69" s="178">
        <v>155</v>
      </c>
      <c r="AP69" s="178">
        <v>153</v>
      </c>
      <c r="AQ69" s="179">
        <f t="shared" si="18"/>
        <v>0.10333333333333333</v>
      </c>
      <c r="AR69" s="179">
        <f t="shared" si="19"/>
        <v>0.10199999999999999</v>
      </c>
      <c r="AS69" s="180">
        <v>20083770</v>
      </c>
      <c r="AT69" s="180">
        <v>19890380</v>
      </c>
      <c r="AU69" s="180">
        <f t="shared" si="20"/>
        <v>129572.70967741935</v>
      </c>
      <c r="AV69" s="180">
        <f t="shared" si="21"/>
        <v>130002.48366013072</v>
      </c>
      <c r="AW69" s="178">
        <v>746</v>
      </c>
      <c r="AX69" s="178">
        <v>157</v>
      </c>
      <c r="AY69" s="178">
        <v>157</v>
      </c>
      <c r="AZ69" s="179">
        <f t="shared" si="22"/>
        <v>0.21045576407506703</v>
      </c>
      <c r="BA69" s="179">
        <f t="shared" si="23"/>
        <v>0.21045576407506703</v>
      </c>
      <c r="BB69" s="180">
        <v>22850170</v>
      </c>
      <c r="BC69" s="180">
        <v>22823880</v>
      </c>
      <c r="BD69" s="180">
        <f t="shared" si="24"/>
        <v>145542.48407643312</v>
      </c>
      <c r="BE69" s="180">
        <f t="shared" si="25"/>
        <v>145375.03184713377</v>
      </c>
      <c r="BF69" s="178">
        <v>250</v>
      </c>
      <c r="BG69" s="178">
        <v>91</v>
      </c>
      <c r="BH69" s="178">
        <v>89</v>
      </c>
      <c r="BI69" s="179">
        <f t="shared" si="26"/>
        <v>0.36399999999999999</v>
      </c>
      <c r="BJ69" s="179">
        <f t="shared" si="27"/>
        <v>0.35599999999999998</v>
      </c>
      <c r="BK69" s="180">
        <v>13054490</v>
      </c>
      <c r="BL69" s="180">
        <v>13016900</v>
      </c>
      <c r="BM69" s="180">
        <f t="shared" si="28"/>
        <v>143455.93406593407</v>
      </c>
      <c r="BN69" s="180">
        <f t="shared" si="29"/>
        <v>146257.30337078651</v>
      </c>
      <c r="BO69" s="178">
        <f t="shared" si="41"/>
        <v>8511</v>
      </c>
      <c r="BP69" s="178">
        <f t="shared" si="41"/>
        <v>590</v>
      </c>
      <c r="BQ69" s="178">
        <f t="shared" si="41"/>
        <v>586</v>
      </c>
      <c r="BR69" s="179">
        <f t="shared" si="32"/>
        <v>6.9322053812712961E-2</v>
      </c>
      <c r="BS69" s="179">
        <f t="shared" si="33"/>
        <v>6.885207378686406E-2</v>
      </c>
      <c r="BT69" s="178">
        <f t="shared" si="42"/>
        <v>81247080</v>
      </c>
      <c r="BU69" s="178">
        <f t="shared" si="42"/>
        <v>80935700</v>
      </c>
      <c r="BV69" s="180">
        <f t="shared" si="35"/>
        <v>137706.91525423728</v>
      </c>
      <c r="BW69" s="180">
        <f t="shared" si="36"/>
        <v>138115.52901023891</v>
      </c>
      <c r="BY69" s="133" t="str">
        <f t="shared" si="37"/>
        <v>寝屋川市</v>
      </c>
      <c r="BZ69" s="134">
        <f t="shared" si="38"/>
        <v>6.0940105712428277E-2</v>
      </c>
      <c r="CA69" s="133" t="str">
        <f t="shared" si="39"/>
        <v>寝屋川市</v>
      </c>
      <c r="CB69" s="134">
        <f t="shared" si="40"/>
        <v>6.0911840357274087E-2</v>
      </c>
      <c r="CC69" s="135"/>
      <c r="CD69" s="134">
        <f t="shared" si="43"/>
        <v>7.1361761201965204E-2</v>
      </c>
      <c r="CE69" s="134">
        <f t="shared" si="44"/>
        <v>7.1230484967230168E-2</v>
      </c>
      <c r="CF69" s="133">
        <v>0</v>
      </c>
    </row>
    <row r="70" spans="2:84" s="30" customFormat="1" ht="12">
      <c r="B70" s="177">
        <v>64</v>
      </c>
      <c r="C70" s="186" t="s">
        <v>53</v>
      </c>
      <c r="D70" s="125">
        <v>108</v>
      </c>
      <c r="E70" s="178">
        <v>8</v>
      </c>
      <c r="F70" s="178">
        <v>8</v>
      </c>
      <c r="G70" s="179">
        <f t="shared" si="2"/>
        <v>7.407407407407407E-2</v>
      </c>
      <c r="H70" s="179">
        <f t="shared" si="3"/>
        <v>7.407407407407407E-2</v>
      </c>
      <c r="I70" s="180">
        <v>1624200</v>
      </c>
      <c r="J70" s="180">
        <v>1624200</v>
      </c>
      <c r="K70" s="180">
        <f t="shared" si="4"/>
        <v>203025</v>
      </c>
      <c r="L70" s="180">
        <f t="shared" si="5"/>
        <v>203025</v>
      </c>
      <c r="M70" s="125">
        <v>133</v>
      </c>
      <c r="N70" s="178">
        <v>12</v>
      </c>
      <c r="O70" s="178">
        <v>12</v>
      </c>
      <c r="P70" s="179">
        <f t="shared" si="6"/>
        <v>9.0225563909774431E-2</v>
      </c>
      <c r="Q70" s="179">
        <f t="shared" si="7"/>
        <v>9.0225563909774431E-2</v>
      </c>
      <c r="R70" s="180">
        <v>1399920</v>
      </c>
      <c r="S70" s="180">
        <v>1399920</v>
      </c>
      <c r="T70" s="180">
        <f t="shared" si="8"/>
        <v>116660</v>
      </c>
      <c r="U70" s="180">
        <f t="shared" si="9"/>
        <v>116660</v>
      </c>
      <c r="V70" s="125">
        <v>3885</v>
      </c>
      <c r="W70" s="178">
        <v>72</v>
      </c>
      <c r="X70" s="178">
        <v>72</v>
      </c>
      <c r="Y70" s="179">
        <f t="shared" si="10"/>
        <v>1.8532818532818532E-2</v>
      </c>
      <c r="Z70" s="179">
        <f t="shared" si="11"/>
        <v>1.8532818532818532E-2</v>
      </c>
      <c r="AA70" s="180">
        <v>14272410</v>
      </c>
      <c r="AB70" s="180">
        <v>14272410</v>
      </c>
      <c r="AC70" s="180">
        <f t="shared" si="12"/>
        <v>198227.91666666666</v>
      </c>
      <c r="AD70" s="180">
        <f t="shared" si="13"/>
        <v>198227.91666666666</v>
      </c>
      <c r="AE70" s="178">
        <v>2381</v>
      </c>
      <c r="AF70" s="178">
        <v>126</v>
      </c>
      <c r="AG70" s="178">
        <v>126</v>
      </c>
      <c r="AH70" s="179">
        <f t="shared" si="14"/>
        <v>5.291894162116758E-2</v>
      </c>
      <c r="AI70" s="179">
        <f t="shared" si="15"/>
        <v>5.291894162116758E-2</v>
      </c>
      <c r="AJ70" s="180">
        <v>17490110</v>
      </c>
      <c r="AK70" s="180">
        <v>17490110</v>
      </c>
      <c r="AL70" s="180">
        <f t="shared" si="16"/>
        <v>138810.39682539683</v>
      </c>
      <c r="AM70" s="180">
        <f t="shared" si="17"/>
        <v>138810.39682539683</v>
      </c>
      <c r="AN70" s="178">
        <v>1485</v>
      </c>
      <c r="AO70" s="178">
        <v>164</v>
      </c>
      <c r="AP70" s="178">
        <v>164</v>
      </c>
      <c r="AQ70" s="179">
        <f t="shared" si="18"/>
        <v>0.11043771043771043</v>
      </c>
      <c r="AR70" s="179">
        <f t="shared" si="19"/>
        <v>0.11043771043771043</v>
      </c>
      <c r="AS70" s="180">
        <v>24501990</v>
      </c>
      <c r="AT70" s="180">
        <v>24498710</v>
      </c>
      <c r="AU70" s="180">
        <f t="shared" si="20"/>
        <v>149402.37804878049</v>
      </c>
      <c r="AV70" s="180">
        <f t="shared" si="21"/>
        <v>149382.37804878049</v>
      </c>
      <c r="AW70" s="178">
        <v>709</v>
      </c>
      <c r="AX70" s="178">
        <v>130</v>
      </c>
      <c r="AY70" s="178">
        <v>130</v>
      </c>
      <c r="AZ70" s="179">
        <f t="shared" si="22"/>
        <v>0.18335684062059238</v>
      </c>
      <c r="BA70" s="179">
        <f t="shared" si="23"/>
        <v>0.18335684062059238</v>
      </c>
      <c r="BB70" s="180">
        <v>18566170</v>
      </c>
      <c r="BC70" s="180">
        <v>18566170</v>
      </c>
      <c r="BD70" s="180">
        <f t="shared" si="24"/>
        <v>142816.69230769231</v>
      </c>
      <c r="BE70" s="180">
        <f t="shared" si="25"/>
        <v>142816.69230769231</v>
      </c>
      <c r="BF70" s="178">
        <v>263</v>
      </c>
      <c r="BG70" s="178">
        <v>55</v>
      </c>
      <c r="BH70" s="178">
        <v>55</v>
      </c>
      <c r="BI70" s="179">
        <f t="shared" si="26"/>
        <v>0.20912547528517111</v>
      </c>
      <c r="BJ70" s="179">
        <f t="shared" si="27"/>
        <v>0.20912547528517111</v>
      </c>
      <c r="BK70" s="180">
        <v>9232920</v>
      </c>
      <c r="BL70" s="180">
        <v>9232920</v>
      </c>
      <c r="BM70" s="180">
        <f t="shared" si="28"/>
        <v>167871.27272727274</v>
      </c>
      <c r="BN70" s="180">
        <f t="shared" si="29"/>
        <v>167871.27272727274</v>
      </c>
      <c r="BO70" s="178">
        <f t="shared" si="41"/>
        <v>8964</v>
      </c>
      <c r="BP70" s="178">
        <f t="shared" si="41"/>
        <v>567</v>
      </c>
      <c r="BQ70" s="178">
        <f t="shared" si="41"/>
        <v>567</v>
      </c>
      <c r="BR70" s="179">
        <f t="shared" si="32"/>
        <v>6.3253012048192767E-2</v>
      </c>
      <c r="BS70" s="179">
        <f t="shared" si="33"/>
        <v>6.3253012048192767E-2</v>
      </c>
      <c r="BT70" s="178">
        <f t="shared" si="42"/>
        <v>87087720</v>
      </c>
      <c r="BU70" s="178">
        <f t="shared" si="42"/>
        <v>87084440</v>
      </c>
      <c r="BV70" s="180">
        <f t="shared" si="35"/>
        <v>153593.86243386244</v>
      </c>
      <c r="BW70" s="180">
        <f t="shared" si="36"/>
        <v>153588.07760141094</v>
      </c>
      <c r="BY70" s="133" t="str">
        <f t="shared" si="37"/>
        <v>交野市</v>
      </c>
      <c r="BZ70" s="134">
        <f t="shared" si="38"/>
        <v>5.944358043891481E-2</v>
      </c>
      <c r="CA70" s="133" t="str">
        <f t="shared" si="39"/>
        <v>交野市</v>
      </c>
      <c r="CB70" s="134">
        <f t="shared" si="40"/>
        <v>5.9357179885951267E-2</v>
      </c>
      <c r="CC70" s="135"/>
      <c r="CD70" s="134">
        <f t="shared" si="43"/>
        <v>7.1361761201965204E-2</v>
      </c>
      <c r="CE70" s="134">
        <f t="shared" si="44"/>
        <v>7.1230484967230168E-2</v>
      </c>
      <c r="CF70" s="133">
        <v>0</v>
      </c>
    </row>
    <row r="71" spans="2:84" s="30" customFormat="1" ht="12">
      <c r="B71" s="177">
        <v>65</v>
      </c>
      <c r="C71" s="186" t="s">
        <v>13</v>
      </c>
      <c r="D71" s="125">
        <v>11</v>
      </c>
      <c r="E71" s="178">
        <v>0</v>
      </c>
      <c r="F71" s="178">
        <v>0</v>
      </c>
      <c r="G71" s="179">
        <f t="shared" si="2"/>
        <v>0</v>
      </c>
      <c r="H71" s="179">
        <f t="shared" si="3"/>
        <v>0</v>
      </c>
      <c r="I71" s="180">
        <v>0</v>
      </c>
      <c r="J71" s="180">
        <v>0</v>
      </c>
      <c r="K71" s="180" t="str">
        <f t="shared" si="4"/>
        <v>-</v>
      </c>
      <c r="L71" s="180" t="str">
        <f t="shared" si="5"/>
        <v>-</v>
      </c>
      <c r="M71" s="125">
        <v>21</v>
      </c>
      <c r="N71" s="178">
        <v>5</v>
      </c>
      <c r="O71" s="178">
        <v>5</v>
      </c>
      <c r="P71" s="179">
        <f t="shared" si="6"/>
        <v>0.23809523809523808</v>
      </c>
      <c r="Q71" s="179">
        <f t="shared" si="7"/>
        <v>0.23809523809523808</v>
      </c>
      <c r="R71" s="180">
        <v>741840</v>
      </c>
      <c r="S71" s="180">
        <v>738840</v>
      </c>
      <c r="T71" s="180">
        <f t="shared" si="8"/>
        <v>148368</v>
      </c>
      <c r="U71" s="180">
        <f t="shared" si="9"/>
        <v>147768</v>
      </c>
      <c r="V71" s="125">
        <v>1793</v>
      </c>
      <c r="W71" s="178">
        <v>31</v>
      </c>
      <c r="X71" s="178">
        <v>31</v>
      </c>
      <c r="Y71" s="179">
        <f t="shared" si="10"/>
        <v>1.7289459007250419E-2</v>
      </c>
      <c r="Z71" s="179">
        <f t="shared" si="11"/>
        <v>1.7289459007250419E-2</v>
      </c>
      <c r="AA71" s="180">
        <v>3320810</v>
      </c>
      <c r="AB71" s="180">
        <v>3299810</v>
      </c>
      <c r="AC71" s="180">
        <f t="shared" si="12"/>
        <v>107122.90322580645</v>
      </c>
      <c r="AD71" s="180">
        <f t="shared" si="13"/>
        <v>106445.48387096774</v>
      </c>
      <c r="AE71" s="178">
        <v>1200</v>
      </c>
      <c r="AF71" s="178">
        <v>52</v>
      </c>
      <c r="AG71" s="178">
        <v>51</v>
      </c>
      <c r="AH71" s="179">
        <f t="shared" si="14"/>
        <v>4.3333333333333335E-2</v>
      </c>
      <c r="AI71" s="179">
        <f t="shared" si="15"/>
        <v>4.2500000000000003E-2</v>
      </c>
      <c r="AJ71" s="180">
        <v>5437740</v>
      </c>
      <c r="AK71" s="180">
        <v>5425740</v>
      </c>
      <c r="AL71" s="180">
        <f t="shared" si="16"/>
        <v>104571.92307692308</v>
      </c>
      <c r="AM71" s="180">
        <f t="shared" si="17"/>
        <v>106387.05882352941</v>
      </c>
      <c r="AN71" s="178">
        <v>783</v>
      </c>
      <c r="AO71" s="178">
        <v>100</v>
      </c>
      <c r="AP71" s="178">
        <v>100</v>
      </c>
      <c r="AQ71" s="179">
        <f t="shared" si="18"/>
        <v>0.1277139208173691</v>
      </c>
      <c r="AR71" s="179">
        <f t="shared" si="19"/>
        <v>0.1277139208173691</v>
      </c>
      <c r="AS71" s="180">
        <v>8208150</v>
      </c>
      <c r="AT71" s="180">
        <v>8143290</v>
      </c>
      <c r="AU71" s="180">
        <f t="shared" si="20"/>
        <v>82081.5</v>
      </c>
      <c r="AV71" s="180">
        <f t="shared" si="21"/>
        <v>81432.899999999994</v>
      </c>
      <c r="AW71" s="178">
        <v>379</v>
      </c>
      <c r="AX71" s="178">
        <v>81</v>
      </c>
      <c r="AY71" s="178">
        <v>80</v>
      </c>
      <c r="AZ71" s="179">
        <f t="shared" si="22"/>
        <v>0.21372031662269128</v>
      </c>
      <c r="BA71" s="179">
        <f t="shared" si="23"/>
        <v>0.21108179419525067</v>
      </c>
      <c r="BB71" s="180">
        <v>7693280</v>
      </c>
      <c r="BC71" s="180">
        <v>7654000</v>
      </c>
      <c r="BD71" s="180">
        <f t="shared" si="24"/>
        <v>94978.765432098764</v>
      </c>
      <c r="BE71" s="180">
        <f t="shared" si="25"/>
        <v>95675</v>
      </c>
      <c r="BF71" s="178">
        <v>140</v>
      </c>
      <c r="BG71" s="178">
        <v>41</v>
      </c>
      <c r="BH71" s="178">
        <v>41</v>
      </c>
      <c r="BI71" s="179">
        <f t="shared" si="26"/>
        <v>0.29285714285714287</v>
      </c>
      <c r="BJ71" s="179">
        <f t="shared" si="27"/>
        <v>0.29285714285714287</v>
      </c>
      <c r="BK71" s="180">
        <v>4856320</v>
      </c>
      <c r="BL71" s="180">
        <v>4823080</v>
      </c>
      <c r="BM71" s="180">
        <f t="shared" si="28"/>
        <v>118446.82926829268</v>
      </c>
      <c r="BN71" s="180">
        <f t="shared" si="29"/>
        <v>117636.09756097561</v>
      </c>
      <c r="BO71" s="178">
        <f t="shared" si="41"/>
        <v>4327</v>
      </c>
      <c r="BP71" s="178">
        <f t="shared" si="41"/>
        <v>310</v>
      </c>
      <c r="BQ71" s="178">
        <f t="shared" si="41"/>
        <v>308</v>
      </c>
      <c r="BR71" s="179">
        <f t="shared" si="32"/>
        <v>7.1643170788074875E-2</v>
      </c>
      <c r="BS71" s="179">
        <f t="shared" si="33"/>
        <v>7.1180956782990523E-2</v>
      </c>
      <c r="BT71" s="178">
        <f t="shared" si="42"/>
        <v>30258140</v>
      </c>
      <c r="BU71" s="178">
        <f t="shared" si="42"/>
        <v>30084760</v>
      </c>
      <c r="BV71" s="180">
        <f t="shared" si="35"/>
        <v>97606.903225806454</v>
      </c>
      <c r="BW71" s="180">
        <f t="shared" si="36"/>
        <v>97677.792207792212</v>
      </c>
      <c r="BY71" s="133" t="str">
        <f t="shared" si="37"/>
        <v>西区</v>
      </c>
      <c r="BZ71" s="134">
        <f t="shared" si="38"/>
        <v>5.9382716049382715E-2</v>
      </c>
      <c r="CA71" s="133" t="str">
        <f t="shared" si="39"/>
        <v>西区</v>
      </c>
      <c r="CB71" s="134">
        <f t="shared" si="40"/>
        <v>5.9259259259259262E-2</v>
      </c>
      <c r="CC71" s="135"/>
      <c r="CD71" s="134">
        <f t="shared" si="43"/>
        <v>7.1361761201965204E-2</v>
      </c>
      <c r="CE71" s="134">
        <f t="shared" si="44"/>
        <v>7.1230484967230168E-2</v>
      </c>
      <c r="CF71" s="133">
        <v>0</v>
      </c>
    </row>
    <row r="72" spans="2:84" s="30" customFormat="1" ht="12">
      <c r="B72" s="177">
        <v>66</v>
      </c>
      <c r="C72" s="186" t="s">
        <v>7</v>
      </c>
      <c r="D72" s="125">
        <v>9</v>
      </c>
      <c r="E72" s="178">
        <v>5</v>
      </c>
      <c r="F72" s="178">
        <v>5</v>
      </c>
      <c r="G72" s="179">
        <f t="shared" ref="G72:G80" si="45">IFERROR(E72/D72,"-")</f>
        <v>0.55555555555555558</v>
      </c>
      <c r="H72" s="179">
        <f t="shared" ref="H72:H80" si="46">IFERROR(F72/D72,"-")</f>
        <v>0.55555555555555558</v>
      </c>
      <c r="I72" s="180">
        <v>803370</v>
      </c>
      <c r="J72" s="180">
        <v>803370</v>
      </c>
      <c r="K72" s="180">
        <f t="shared" ref="K72:K80" si="47">IFERROR(I72/E72,"-")</f>
        <v>160674</v>
      </c>
      <c r="L72" s="180">
        <f t="shared" ref="L72:L80" si="48">IFERROR(J72/F72,"-")</f>
        <v>160674</v>
      </c>
      <c r="M72" s="125">
        <v>8</v>
      </c>
      <c r="N72" s="178">
        <v>4</v>
      </c>
      <c r="O72" s="178">
        <v>4</v>
      </c>
      <c r="P72" s="179">
        <f t="shared" ref="P72:P80" si="49">IFERROR(N72/M72,"-")</f>
        <v>0.5</v>
      </c>
      <c r="Q72" s="179">
        <f t="shared" ref="Q72:Q80" si="50">IFERROR(O72/M72,"-")</f>
        <v>0.5</v>
      </c>
      <c r="R72" s="180">
        <v>503790</v>
      </c>
      <c r="S72" s="180">
        <v>503790</v>
      </c>
      <c r="T72" s="180">
        <f t="shared" ref="T72:T80" si="51">IFERROR(R72/N72,"-")</f>
        <v>125947.5</v>
      </c>
      <c r="U72" s="180">
        <f t="shared" ref="U72:U80" si="52">IFERROR(S72/O72,"-")</f>
        <v>125947.5</v>
      </c>
      <c r="V72" s="125">
        <v>1879</v>
      </c>
      <c r="W72" s="178">
        <v>23</v>
      </c>
      <c r="X72" s="178">
        <v>23</v>
      </c>
      <c r="Y72" s="179">
        <f t="shared" ref="Y72:Y80" si="53">IFERROR(W72/V72,"-")</f>
        <v>1.2240553485896753E-2</v>
      </c>
      <c r="Z72" s="179">
        <f t="shared" ref="Z72:Z80" si="54">IFERROR(X72/V72,"-")</f>
        <v>1.2240553485896753E-2</v>
      </c>
      <c r="AA72" s="180">
        <v>3318700</v>
      </c>
      <c r="AB72" s="180">
        <v>3318700</v>
      </c>
      <c r="AC72" s="180">
        <f t="shared" ref="AC72:AC80" si="55">IFERROR(AA72/W72,"-")</f>
        <v>144291.30434782608</v>
      </c>
      <c r="AD72" s="180">
        <f t="shared" ref="AD72:AD80" si="56">IFERROR(AB72/X72,"-")</f>
        <v>144291.30434782608</v>
      </c>
      <c r="AE72" s="178">
        <v>1191</v>
      </c>
      <c r="AF72" s="178">
        <v>50</v>
      </c>
      <c r="AG72" s="178">
        <v>50</v>
      </c>
      <c r="AH72" s="179">
        <f t="shared" ref="AH72:AH80" si="57">IFERROR(AF72/AE72,"-")</f>
        <v>4.1981528127623846E-2</v>
      </c>
      <c r="AI72" s="179">
        <f t="shared" ref="AI72:AI80" si="58">IFERROR(AG72/AE72,"-")</f>
        <v>4.1981528127623846E-2</v>
      </c>
      <c r="AJ72" s="180">
        <v>5143070</v>
      </c>
      <c r="AK72" s="180">
        <v>5143070</v>
      </c>
      <c r="AL72" s="180">
        <f t="shared" ref="AL72:AL80" si="59">IFERROR(AJ72/AF72,"-")</f>
        <v>102861.4</v>
      </c>
      <c r="AM72" s="180">
        <f t="shared" ref="AM72:AM80" si="60">IFERROR(AK72/AG72,"-")</f>
        <v>102861.4</v>
      </c>
      <c r="AN72" s="178">
        <v>689</v>
      </c>
      <c r="AO72" s="178">
        <v>80</v>
      </c>
      <c r="AP72" s="178">
        <v>80</v>
      </c>
      <c r="AQ72" s="179">
        <f t="shared" ref="AQ72:AQ80" si="61">IFERROR(AO72/AN72,"-")</f>
        <v>0.11611030478955008</v>
      </c>
      <c r="AR72" s="179">
        <f t="shared" ref="AR72:AR80" si="62">IFERROR(AP72/AN72,"-")</f>
        <v>0.11611030478955008</v>
      </c>
      <c r="AS72" s="180">
        <v>9273190</v>
      </c>
      <c r="AT72" s="180">
        <v>9270190</v>
      </c>
      <c r="AU72" s="180">
        <f t="shared" ref="AU72:AU80" si="63">IFERROR(AS72/AO72,"-")</f>
        <v>115914.875</v>
      </c>
      <c r="AV72" s="180">
        <f t="shared" ref="AV72:AV80" si="64">IFERROR(AT72/AP72,"-")</f>
        <v>115877.375</v>
      </c>
      <c r="AW72" s="178">
        <v>395</v>
      </c>
      <c r="AX72" s="178">
        <v>97</v>
      </c>
      <c r="AY72" s="178">
        <v>97</v>
      </c>
      <c r="AZ72" s="179">
        <f t="shared" ref="AZ72:AZ80" si="65">IFERROR(AX72/AW72,"-")</f>
        <v>0.24556962025316456</v>
      </c>
      <c r="BA72" s="179">
        <f t="shared" ref="BA72:BA80" si="66">IFERROR(AY72/AW72,"-")</f>
        <v>0.24556962025316456</v>
      </c>
      <c r="BB72" s="180">
        <v>11280170</v>
      </c>
      <c r="BC72" s="180">
        <v>11250170</v>
      </c>
      <c r="BD72" s="180">
        <f t="shared" ref="BD72:BD80" si="67">IFERROR(BB72/AX72,"-")</f>
        <v>116290.41237113402</v>
      </c>
      <c r="BE72" s="180">
        <f t="shared" ref="BE72:BE80" si="68">IFERROR(BC72/AY72,"-")</f>
        <v>115981.13402061856</v>
      </c>
      <c r="BF72" s="178">
        <v>165</v>
      </c>
      <c r="BG72" s="178">
        <v>59</v>
      </c>
      <c r="BH72" s="178">
        <v>59</v>
      </c>
      <c r="BI72" s="179">
        <f t="shared" ref="BI72:BI80" si="69">IFERROR(BG72/BF72,"-")</f>
        <v>0.3575757575757576</v>
      </c>
      <c r="BJ72" s="179">
        <f t="shared" ref="BJ72:BJ80" si="70">IFERROR(BH72/BF72,"-")</f>
        <v>0.3575757575757576</v>
      </c>
      <c r="BK72" s="180">
        <v>7991240</v>
      </c>
      <c r="BL72" s="180">
        <v>7985240</v>
      </c>
      <c r="BM72" s="180">
        <f t="shared" ref="BM72:BM80" si="71">IFERROR(BK72/BG72,"-")</f>
        <v>135444.74576271186</v>
      </c>
      <c r="BN72" s="180">
        <f t="shared" ref="BN72:BN80" si="72">IFERROR(BL72/BH72,"-")</f>
        <v>135343.05084745763</v>
      </c>
      <c r="BO72" s="178">
        <f t="shared" si="41"/>
        <v>4336</v>
      </c>
      <c r="BP72" s="178">
        <f t="shared" si="41"/>
        <v>318</v>
      </c>
      <c r="BQ72" s="178">
        <f t="shared" si="41"/>
        <v>318</v>
      </c>
      <c r="BR72" s="179">
        <f t="shared" ref="BR72:BR80" si="73">IFERROR(BP72/BO72,"-")</f>
        <v>7.3339483394833954E-2</v>
      </c>
      <c r="BS72" s="179">
        <f t="shared" ref="BS72:BS80" si="74">IFERROR(BQ72/BO72,"-")</f>
        <v>7.3339483394833954E-2</v>
      </c>
      <c r="BT72" s="178">
        <f t="shared" si="42"/>
        <v>38313530</v>
      </c>
      <c r="BU72" s="178">
        <f t="shared" si="42"/>
        <v>38274530</v>
      </c>
      <c r="BV72" s="180">
        <f t="shared" ref="BV72:BV80" si="75">IFERROR(BT72/BP72,"-")</f>
        <v>120482.79874213836</v>
      </c>
      <c r="BW72" s="180">
        <f t="shared" ref="BW72:BW80" si="76">IFERROR(BU72/BQ72,"-")</f>
        <v>120360.1572327044</v>
      </c>
      <c r="BY72" s="133" t="str">
        <f t="shared" ref="BY72:BY80" si="77">INDEX($C$7:$C$80,MATCH(BZ72,BR$7:BR$80,0))</f>
        <v>松原市</v>
      </c>
      <c r="BZ72" s="134">
        <f t="shared" ref="BZ72:BZ80" si="78">LARGE(BR$7:BR$80,ROW(BH66))</f>
        <v>5.9336014022064128E-2</v>
      </c>
      <c r="CA72" s="133" t="str">
        <f t="shared" ref="CA72:CA80" si="79">INDEX($C$7:$C$80,MATCH(CB72,BS$7:BS$80,0))</f>
        <v>港区</v>
      </c>
      <c r="CB72" s="134">
        <f t="shared" ref="CB72:CB80" si="80">LARGE(BS$7:BS$80,ROW(BJ66))</f>
        <v>5.915187869699242E-2</v>
      </c>
      <c r="CC72" s="135"/>
      <c r="CD72" s="134">
        <f t="shared" ref="CD72:CD80" si="81">$BR$81</f>
        <v>7.1361761201965204E-2</v>
      </c>
      <c r="CE72" s="134">
        <f t="shared" ref="CE72:CE80" si="82">$BS$81</f>
        <v>7.1230484967230168E-2</v>
      </c>
      <c r="CF72" s="133">
        <v>0</v>
      </c>
    </row>
    <row r="73" spans="2:84" s="30" customFormat="1" ht="12">
      <c r="B73" s="177">
        <v>67</v>
      </c>
      <c r="C73" s="186" t="s">
        <v>8</v>
      </c>
      <c r="D73" s="125">
        <v>29</v>
      </c>
      <c r="E73" s="178">
        <v>3</v>
      </c>
      <c r="F73" s="178">
        <v>3</v>
      </c>
      <c r="G73" s="179">
        <f t="shared" si="45"/>
        <v>0.10344827586206896</v>
      </c>
      <c r="H73" s="179">
        <f t="shared" si="46"/>
        <v>0.10344827586206896</v>
      </c>
      <c r="I73" s="180">
        <v>344330</v>
      </c>
      <c r="J73" s="180">
        <v>344330</v>
      </c>
      <c r="K73" s="180">
        <f t="shared" si="47"/>
        <v>114776.66666666667</v>
      </c>
      <c r="L73" s="180">
        <f t="shared" si="48"/>
        <v>114776.66666666667</v>
      </c>
      <c r="M73" s="125">
        <v>42</v>
      </c>
      <c r="N73" s="178">
        <v>11</v>
      </c>
      <c r="O73" s="178">
        <v>11</v>
      </c>
      <c r="P73" s="179">
        <f t="shared" si="49"/>
        <v>0.26190476190476192</v>
      </c>
      <c r="Q73" s="179">
        <f t="shared" si="50"/>
        <v>0.26190476190476192</v>
      </c>
      <c r="R73" s="180">
        <v>1890890</v>
      </c>
      <c r="S73" s="180">
        <v>1884890</v>
      </c>
      <c r="T73" s="180">
        <f t="shared" si="51"/>
        <v>171899.09090909091</v>
      </c>
      <c r="U73" s="180">
        <f t="shared" si="52"/>
        <v>171353.63636363635</v>
      </c>
      <c r="V73" s="125">
        <v>713</v>
      </c>
      <c r="W73" s="178">
        <v>14</v>
      </c>
      <c r="X73" s="178">
        <v>14</v>
      </c>
      <c r="Y73" s="179">
        <f t="shared" si="53"/>
        <v>1.9635343618513323E-2</v>
      </c>
      <c r="Z73" s="179">
        <f t="shared" si="54"/>
        <v>1.9635343618513323E-2</v>
      </c>
      <c r="AA73" s="180">
        <v>1221650</v>
      </c>
      <c r="AB73" s="180">
        <v>1221650</v>
      </c>
      <c r="AC73" s="180">
        <f t="shared" si="55"/>
        <v>87260.71428571429</v>
      </c>
      <c r="AD73" s="180">
        <f t="shared" si="56"/>
        <v>87260.71428571429</v>
      </c>
      <c r="AE73" s="178">
        <v>524</v>
      </c>
      <c r="AF73" s="178">
        <v>25</v>
      </c>
      <c r="AG73" s="178">
        <v>25</v>
      </c>
      <c r="AH73" s="179">
        <f t="shared" si="57"/>
        <v>4.7709923664122141E-2</v>
      </c>
      <c r="AI73" s="179">
        <f t="shared" si="58"/>
        <v>4.7709923664122141E-2</v>
      </c>
      <c r="AJ73" s="180">
        <v>2976820</v>
      </c>
      <c r="AK73" s="180">
        <v>2976820</v>
      </c>
      <c r="AL73" s="180">
        <f t="shared" si="59"/>
        <v>119072.8</v>
      </c>
      <c r="AM73" s="180">
        <f t="shared" si="60"/>
        <v>119072.8</v>
      </c>
      <c r="AN73" s="178">
        <v>401</v>
      </c>
      <c r="AO73" s="178">
        <v>30</v>
      </c>
      <c r="AP73" s="178">
        <v>30</v>
      </c>
      <c r="AQ73" s="179">
        <f t="shared" si="61"/>
        <v>7.4812967581047385E-2</v>
      </c>
      <c r="AR73" s="179">
        <f t="shared" si="62"/>
        <v>7.4812967581047385E-2</v>
      </c>
      <c r="AS73" s="180">
        <v>4290310</v>
      </c>
      <c r="AT73" s="180">
        <v>4290310</v>
      </c>
      <c r="AU73" s="180">
        <f t="shared" si="63"/>
        <v>143010.33333333334</v>
      </c>
      <c r="AV73" s="180">
        <f t="shared" si="64"/>
        <v>143010.33333333334</v>
      </c>
      <c r="AW73" s="178">
        <v>244</v>
      </c>
      <c r="AX73" s="178">
        <v>31</v>
      </c>
      <c r="AY73" s="178">
        <v>31</v>
      </c>
      <c r="AZ73" s="179">
        <f t="shared" si="65"/>
        <v>0.12704918032786885</v>
      </c>
      <c r="BA73" s="179">
        <f t="shared" si="66"/>
        <v>0.12704918032786885</v>
      </c>
      <c r="BB73" s="180">
        <v>2518980</v>
      </c>
      <c r="BC73" s="180">
        <v>2512980</v>
      </c>
      <c r="BD73" s="180">
        <f t="shared" si="67"/>
        <v>81257.419354838712</v>
      </c>
      <c r="BE73" s="180">
        <f t="shared" si="68"/>
        <v>81063.870967741939</v>
      </c>
      <c r="BF73" s="178">
        <v>92</v>
      </c>
      <c r="BG73" s="178">
        <v>15</v>
      </c>
      <c r="BH73" s="178">
        <v>15</v>
      </c>
      <c r="BI73" s="179">
        <f t="shared" si="69"/>
        <v>0.16304347826086957</v>
      </c>
      <c r="BJ73" s="179">
        <f t="shared" si="70"/>
        <v>0.16304347826086957</v>
      </c>
      <c r="BK73" s="180">
        <v>1473710</v>
      </c>
      <c r="BL73" s="180">
        <v>1473710</v>
      </c>
      <c r="BM73" s="180">
        <f t="shared" si="71"/>
        <v>98247.333333333328</v>
      </c>
      <c r="BN73" s="180">
        <f t="shared" si="72"/>
        <v>98247.333333333328</v>
      </c>
      <c r="BO73" s="178">
        <f t="shared" si="41"/>
        <v>2045</v>
      </c>
      <c r="BP73" s="178">
        <f t="shared" si="41"/>
        <v>129</v>
      </c>
      <c r="BQ73" s="178">
        <f t="shared" si="41"/>
        <v>129</v>
      </c>
      <c r="BR73" s="179">
        <f t="shared" si="73"/>
        <v>6.3080684596577022E-2</v>
      </c>
      <c r="BS73" s="179">
        <f t="shared" si="74"/>
        <v>6.3080684596577022E-2</v>
      </c>
      <c r="BT73" s="178">
        <f t="shared" si="42"/>
        <v>14716690</v>
      </c>
      <c r="BU73" s="178">
        <f t="shared" si="42"/>
        <v>14704690</v>
      </c>
      <c r="BV73" s="180">
        <f t="shared" si="75"/>
        <v>114082.86821705426</v>
      </c>
      <c r="BW73" s="180">
        <f t="shared" si="76"/>
        <v>113989.84496124031</v>
      </c>
      <c r="BY73" s="133" t="str">
        <f t="shared" si="77"/>
        <v>港区</v>
      </c>
      <c r="BZ73" s="134">
        <f t="shared" si="78"/>
        <v>5.9318503707406482E-2</v>
      </c>
      <c r="CA73" s="133" t="str">
        <f t="shared" si="79"/>
        <v>松原市</v>
      </c>
      <c r="CB73" s="134">
        <f t="shared" si="80"/>
        <v>5.9129807196618207E-2</v>
      </c>
      <c r="CC73" s="135"/>
      <c r="CD73" s="134">
        <f t="shared" si="81"/>
        <v>7.1361761201965204E-2</v>
      </c>
      <c r="CE73" s="134">
        <f t="shared" si="82"/>
        <v>7.1230484967230168E-2</v>
      </c>
      <c r="CF73" s="133">
        <v>0</v>
      </c>
    </row>
    <row r="74" spans="2:84" s="30" customFormat="1" ht="12">
      <c r="B74" s="177">
        <v>68</v>
      </c>
      <c r="C74" s="186" t="s">
        <v>54</v>
      </c>
      <c r="D74" s="125">
        <v>16</v>
      </c>
      <c r="E74" s="178">
        <v>2</v>
      </c>
      <c r="F74" s="178">
        <v>2</v>
      </c>
      <c r="G74" s="179">
        <f t="shared" si="45"/>
        <v>0.125</v>
      </c>
      <c r="H74" s="179">
        <f t="shared" si="46"/>
        <v>0.125</v>
      </c>
      <c r="I74" s="180">
        <v>565500</v>
      </c>
      <c r="J74" s="180">
        <v>565500</v>
      </c>
      <c r="K74" s="180">
        <f t="shared" si="47"/>
        <v>282750</v>
      </c>
      <c r="L74" s="180">
        <f t="shared" si="48"/>
        <v>282750</v>
      </c>
      <c r="M74" s="125">
        <v>37</v>
      </c>
      <c r="N74" s="178">
        <v>2</v>
      </c>
      <c r="O74" s="178">
        <v>2</v>
      </c>
      <c r="P74" s="179">
        <f t="shared" si="49"/>
        <v>5.4054054054054057E-2</v>
      </c>
      <c r="Q74" s="179">
        <f t="shared" si="50"/>
        <v>5.4054054054054057E-2</v>
      </c>
      <c r="R74" s="180">
        <v>251670</v>
      </c>
      <c r="S74" s="180">
        <v>251670</v>
      </c>
      <c r="T74" s="180">
        <f t="shared" si="51"/>
        <v>125835</v>
      </c>
      <c r="U74" s="180">
        <f t="shared" si="52"/>
        <v>125835</v>
      </c>
      <c r="V74" s="125">
        <v>1009</v>
      </c>
      <c r="W74" s="178">
        <v>26</v>
      </c>
      <c r="X74" s="178">
        <v>26</v>
      </c>
      <c r="Y74" s="179">
        <f t="shared" si="53"/>
        <v>2.576808721506442E-2</v>
      </c>
      <c r="Z74" s="179">
        <f t="shared" si="54"/>
        <v>2.576808721506442E-2</v>
      </c>
      <c r="AA74" s="180">
        <v>3604220</v>
      </c>
      <c r="AB74" s="180">
        <v>3598220</v>
      </c>
      <c r="AC74" s="180">
        <f t="shared" si="55"/>
        <v>138623.84615384616</v>
      </c>
      <c r="AD74" s="180">
        <f t="shared" si="56"/>
        <v>138393.07692307694</v>
      </c>
      <c r="AE74" s="178">
        <v>832</v>
      </c>
      <c r="AF74" s="178">
        <v>49</v>
      </c>
      <c r="AG74" s="178">
        <v>49</v>
      </c>
      <c r="AH74" s="179">
        <f t="shared" si="57"/>
        <v>5.8894230769230768E-2</v>
      </c>
      <c r="AI74" s="179">
        <f t="shared" si="58"/>
        <v>5.8894230769230768E-2</v>
      </c>
      <c r="AJ74" s="180">
        <v>5194220</v>
      </c>
      <c r="AK74" s="180">
        <v>5194220</v>
      </c>
      <c r="AL74" s="180">
        <f t="shared" si="59"/>
        <v>106004.48979591837</v>
      </c>
      <c r="AM74" s="180">
        <f t="shared" si="60"/>
        <v>106004.48979591837</v>
      </c>
      <c r="AN74" s="178">
        <v>497</v>
      </c>
      <c r="AO74" s="178">
        <v>67</v>
      </c>
      <c r="AP74" s="178">
        <v>67</v>
      </c>
      <c r="AQ74" s="179">
        <f t="shared" si="61"/>
        <v>0.13480885311871227</v>
      </c>
      <c r="AR74" s="179">
        <f t="shared" si="62"/>
        <v>0.13480885311871227</v>
      </c>
      <c r="AS74" s="180">
        <v>9199220</v>
      </c>
      <c r="AT74" s="180">
        <v>9199220</v>
      </c>
      <c r="AU74" s="180">
        <f t="shared" si="63"/>
        <v>137301.79104477612</v>
      </c>
      <c r="AV74" s="180">
        <f t="shared" si="64"/>
        <v>137301.79104477612</v>
      </c>
      <c r="AW74" s="178">
        <v>271</v>
      </c>
      <c r="AX74" s="178">
        <v>64</v>
      </c>
      <c r="AY74" s="178">
        <v>64</v>
      </c>
      <c r="AZ74" s="179">
        <f t="shared" si="65"/>
        <v>0.23616236162361623</v>
      </c>
      <c r="BA74" s="179">
        <f t="shared" si="66"/>
        <v>0.23616236162361623</v>
      </c>
      <c r="BB74" s="180">
        <v>8153640</v>
      </c>
      <c r="BC74" s="180">
        <v>8153640</v>
      </c>
      <c r="BD74" s="180">
        <f t="shared" si="67"/>
        <v>127400.625</v>
      </c>
      <c r="BE74" s="180">
        <f t="shared" si="68"/>
        <v>127400.625</v>
      </c>
      <c r="BF74" s="178">
        <v>93</v>
      </c>
      <c r="BG74" s="178">
        <v>21</v>
      </c>
      <c r="BH74" s="178">
        <v>21</v>
      </c>
      <c r="BI74" s="179">
        <f t="shared" si="69"/>
        <v>0.22580645161290322</v>
      </c>
      <c r="BJ74" s="179">
        <f t="shared" si="70"/>
        <v>0.22580645161290322</v>
      </c>
      <c r="BK74" s="180">
        <v>3026180</v>
      </c>
      <c r="BL74" s="180">
        <v>3026180</v>
      </c>
      <c r="BM74" s="180">
        <f t="shared" si="71"/>
        <v>144103.80952380953</v>
      </c>
      <c r="BN74" s="180">
        <f t="shared" si="72"/>
        <v>144103.80952380953</v>
      </c>
      <c r="BO74" s="178">
        <f t="shared" si="41"/>
        <v>2755</v>
      </c>
      <c r="BP74" s="178">
        <f t="shared" si="41"/>
        <v>231</v>
      </c>
      <c r="BQ74" s="178">
        <f t="shared" si="41"/>
        <v>231</v>
      </c>
      <c r="BR74" s="179">
        <f t="shared" si="73"/>
        <v>8.38475499092559E-2</v>
      </c>
      <c r="BS74" s="179">
        <f t="shared" si="74"/>
        <v>8.38475499092559E-2</v>
      </c>
      <c r="BT74" s="178">
        <f t="shared" si="42"/>
        <v>29994650</v>
      </c>
      <c r="BU74" s="178">
        <f t="shared" si="42"/>
        <v>29988650</v>
      </c>
      <c r="BV74" s="180">
        <f t="shared" si="75"/>
        <v>129846.9696969697</v>
      </c>
      <c r="BW74" s="180">
        <f t="shared" si="76"/>
        <v>129820.99567099568</v>
      </c>
      <c r="BY74" s="133" t="str">
        <f t="shared" si="77"/>
        <v>柏原市</v>
      </c>
      <c r="BZ74" s="134">
        <f t="shared" si="78"/>
        <v>5.8088930936613055E-2</v>
      </c>
      <c r="CA74" s="133" t="str">
        <f t="shared" si="79"/>
        <v>柏原市</v>
      </c>
      <c r="CB74" s="134">
        <f t="shared" si="80"/>
        <v>5.7899716177861875E-2</v>
      </c>
      <c r="CC74" s="135"/>
      <c r="CD74" s="134">
        <f t="shared" si="81"/>
        <v>7.1361761201965204E-2</v>
      </c>
      <c r="CE74" s="134">
        <f t="shared" si="82"/>
        <v>7.1230484967230168E-2</v>
      </c>
      <c r="CF74" s="133">
        <v>0</v>
      </c>
    </row>
    <row r="75" spans="2:84" s="30" customFormat="1" ht="12">
      <c r="B75" s="177">
        <v>69</v>
      </c>
      <c r="C75" s="186" t="s">
        <v>55</v>
      </c>
      <c r="D75" s="125">
        <v>35</v>
      </c>
      <c r="E75" s="178">
        <v>9</v>
      </c>
      <c r="F75" s="178">
        <v>9</v>
      </c>
      <c r="G75" s="179">
        <f t="shared" si="45"/>
        <v>0.25714285714285712</v>
      </c>
      <c r="H75" s="179">
        <f t="shared" si="46"/>
        <v>0.25714285714285712</v>
      </c>
      <c r="I75" s="180">
        <v>1094010</v>
      </c>
      <c r="J75" s="180">
        <v>1094010</v>
      </c>
      <c r="K75" s="180">
        <f t="shared" si="47"/>
        <v>121556.66666666667</v>
      </c>
      <c r="L75" s="180">
        <f t="shared" si="48"/>
        <v>121556.66666666667</v>
      </c>
      <c r="M75" s="125">
        <v>34</v>
      </c>
      <c r="N75" s="178">
        <v>8</v>
      </c>
      <c r="O75" s="178">
        <v>8</v>
      </c>
      <c r="P75" s="179">
        <f t="shared" si="49"/>
        <v>0.23529411764705882</v>
      </c>
      <c r="Q75" s="179">
        <f t="shared" si="50"/>
        <v>0.23529411764705882</v>
      </c>
      <c r="R75" s="180">
        <v>1324780</v>
      </c>
      <c r="S75" s="180">
        <v>1324780</v>
      </c>
      <c r="T75" s="180">
        <f t="shared" si="51"/>
        <v>165597.5</v>
      </c>
      <c r="U75" s="180">
        <f t="shared" si="52"/>
        <v>165597.5</v>
      </c>
      <c r="V75" s="125">
        <v>2636</v>
      </c>
      <c r="W75" s="178">
        <v>55</v>
      </c>
      <c r="X75" s="178">
        <v>55</v>
      </c>
      <c r="Y75" s="179">
        <f t="shared" si="53"/>
        <v>2.0864946889226101E-2</v>
      </c>
      <c r="Z75" s="179">
        <f t="shared" si="54"/>
        <v>2.0864946889226101E-2</v>
      </c>
      <c r="AA75" s="180">
        <v>8836560</v>
      </c>
      <c r="AB75" s="180">
        <v>8824560</v>
      </c>
      <c r="AC75" s="180">
        <f t="shared" si="55"/>
        <v>160664.72727272726</v>
      </c>
      <c r="AD75" s="180">
        <f t="shared" si="56"/>
        <v>160446.54545454544</v>
      </c>
      <c r="AE75" s="178">
        <v>1567</v>
      </c>
      <c r="AF75" s="178">
        <v>97</v>
      </c>
      <c r="AG75" s="178">
        <v>97</v>
      </c>
      <c r="AH75" s="179">
        <f t="shared" si="57"/>
        <v>6.1901723037651561E-2</v>
      </c>
      <c r="AI75" s="179">
        <f t="shared" si="58"/>
        <v>6.1901723037651561E-2</v>
      </c>
      <c r="AJ75" s="180">
        <v>13884190</v>
      </c>
      <c r="AK75" s="180">
        <v>13884190</v>
      </c>
      <c r="AL75" s="180">
        <f t="shared" si="59"/>
        <v>143135.97938144329</v>
      </c>
      <c r="AM75" s="180">
        <f t="shared" si="60"/>
        <v>143135.97938144329</v>
      </c>
      <c r="AN75" s="178">
        <v>973</v>
      </c>
      <c r="AO75" s="178">
        <v>125</v>
      </c>
      <c r="AP75" s="178">
        <v>124</v>
      </c>
      <c r="AQ75" s="179">
        <f t="shared" si="61"/>
        <v>0.12846865364850976</v>
      </c>
      <c r="AR75" s="179">
        <f t="shared" si="62"/>
        <v>0.12744090441932168</v>
      </c>
      <c r="AS75" s="180">
        <v>18123810</v>
      </c>
      <c r="AT75" s="180">
        <v>18091570</v>
      </c>
      <c r="AU75" s="180">
        <f t="shared" si="63"/>
        <v>144990.48000000001</v>
      </c>
      <c r="AV75" s="180">
        <f t="shared" si="64"/>
        <v>145899.75806451612</v>
      </c>
      <c r="AW75" s="178">
        <v>517</v>
      </c>
      <c r="AX75" s="178">
        <v>93</v>
      </c>
      <c r="AY75" s="178">
        <v>93</v>
      </c>
      <c r="AZ75" s="179">
        <f t="shared" si="65"/>
        <v>0.17988394584139264</v>
      </c>
      <c r="BA75" s="179">
        <f t="shared" si="66"/>
        <v>0.17988394584139264</v>
      </c>
      <c r="BB75" s="180">
        <v>14175980</v>
      </c>
      <c r="BC75" s="180">
        <v>14175980</v>
      </c>
      <c r="BD75" s="180">
        <f t="shared" si="67"/>
        <v>152429.89247311829</v>
      </c>
      <c r="BE75" s="180">
        <f t="shared" si="68"/>
        <v>152429.89247311829</v>
      </c>
      <c r="BF75" s="178">
        <v>185</v>
      </c>
      <c r="BG75" s="178">
        <v>39</v>
      </c>
      <c r="BH75" s="178">
        <v>39</v>
      </c>
      <c r="BI75" s="179">
        <f t="shared" si="69"/>
        <v>0.21081081081081082</v>
      </c>
      <c r="BJ75" s="179">
        <f t="shared" si="70"/>
        <v>0.21081081081081082</v>
      </c>
      <c r="BK75" s="180">
        <v>5573740</v>
      </c>
      <c r="BL75" s="180">
        <v>5573740</v>
      </c>
      <c r="BM75" s="180">
        <f t="shared" si="71"/>
        <v>142916.41025641025</v>
      </c>
      <c r="BN75" s="180">
        <f t="shared" si="72"/>
        <v>142916.41025641025</v>
      </c>
      <c r="BO75" s="178">
        <f t="shared" si="41"/>
        <v>5947</v>
      </c>
      <c r="BP75" s="178">
        <f t="shared" si="41"/>
        <v>426</v>
      </c>
      <c r="BQ75" s="178">
        <f t="shared" si="41"/>
        <v>425</v>
      </c>
      <c r="BR75" s="179">
        <f t="shared" si="73"/>
        <v>7.1632756011434331E-2</v>
      </c>
      <c r="BS75" s="179">
        <f t="shared" si="74"/>
        <v>7.1464604002017817E-2</v>
      </c>
      <c r="BT75" s="178">
        <f t="shared" si="42"/>
        <v>63013070</v>
      </c>
      <c r="BU75" s="178">
        <f t="shared" si="42"/>
        <v>62968830</v>
      </c>
      <c r="BV75" s="180">
        <f t="shared" si="75"/>
        <v>147918.00469483569</v>
      </c>
      <c r="BW75" s="180">
        <f t="shared" si="76"/>
        <v>148161.95294117648</v>
      </c>
      <c r="BY75" s="133" t="str">
        <f t="shared" si="77"/>
        <v>門真市</v>
      </c>
      <c r="BZ75" s="134">
        <f t="shared" si="78"/>
        <v>5.7862381363244175E-2</v>
      </c>
      <c r="CA75" s="133" t="str">
        <f t="shared" si="79"/>
        <v>門真市</v>
      </c>
      <c r="CB75" s="134">
        <f t="shared" si="80"/>
        <v>5.7808455565142365E-2</v>
      </c>
      <c r="CC75" s="135"/>
      <c r="CD75" s="134">
        <f t="shared" si="81"/>
        <v>7.1361761201965204E-2</v>
      </c>
      <c r="CE75" s="134">
        <f t="shared" si="82"/>
        <v>7.1230484967230168E-2</v>
      </c>
      <c r="CF75" s="133">
        <v>0</v>
      </c>
    </row>
    <row r="76" spans="2:84" s="30" customFormat="1" ht="12">
      <c r="B76" s="177">
        <v>70</v>
      </c>
      <c r="C76" s="186" t="s">
        <v>56</v>
      </c>
      <c r="D76" s="125">
        <v>5</v>
      </c>
      <c r="E76" s="178">
        <v>2</v>
      </c>
      <c r="F76" s="178">
        <v>2</v>
      </c>
      <c r="G76" s="179">
        <f t="shared" si="45"/>
        <v>0.4</v>
      </c>
      <c r="H76" s="179">
        <f t="shared" si="46"/>
        <v>0.4</v>
      </c>
      <c r="I76" s="180">
        <v>398780</v>
      </c>
      <c r="J76" s="180">
        <v>398780</v>
      </c>
      <c r="K76" s="180">
        <f t="shared" si="47"/>
        <v>199390</v>
      </c>
      <c r="L76" s="180">
        <f t="shared" si="48"/>
        <v>199390</v>
      </c>
      <c r="M76" s="125">
        <v>7</v>
      </c>
      <c r="N76" s="178">
        <v>0</v>
      </c>
      <c r="O76" s="178">
        <v>0</v>
      </c>
      <c r="P76" s="179">
        <f t="shared" si="49"/>
        <v>0</v>
      </c>
      <c r="Q76" s="179">
        <f t="shared" si="50"/>
        <v>0</v>
      </c>
      <c r="R76" s="180">
        <v>0</v>
      </c>
      <c r="S76" s="180">
        <v>0</v>
      </c>
      <c r="T76" s="180" t="str">
        <f t="shared" si="51"/>
        <v>-</v>
      </c>
      <c r="U76" s="180" t="str">
        <f t="shared" si="52"/>
        <v>-</v>
      </c>
      <c r="V76" s="125">
        <v>451</v>
      </c>
      <c r="W76" s="178">
        <v>9</v>
      </c>
      <c r="X76" s="178">
        <v>9</v>
      </c>
      <c r="Y76" s="179">
        <f t="shared" si="53"/>
        <v>1.9955654101995565E-2</v>
      </c>
      <c r="Z76" s="179">
        <f t="shared" si="54"/>
        <v>1.9955654101995565E-2</v>
      </c>
      <c r="AA76" s="180">
        <v>2215210</v>
      </c>
      <c r="AB76" s="180">
        <v>2215210</v>
      </c>
      <c r="AC76" s="180">
        <f t="shared" si="55"/>
        <v>246134.44444444444</v>
      </c>
      <c r="AD76" s="180">
        <f t="shared" si="56"/>
        <v>246134.44444444444</v>
      </c>
      <c r="AE76" s="178">
        <v>322</v>
      </c>
      <c r="AF76" s="178">
        <v>29</v>
      </c>
      <c r="AG76" s="178">
        <v>29</v>
      </c>
      <c r="AH76" s="179">
        <f t="shared" si="57"/>
        <v>9.0062111801242239E-2</v>
      </c>
      <c r="AI76" s="179">
        <f t="shared" si="58"/>
        <v>9.0062111801242239E-2</v>
      </c>
      <c r="AJ76" s="180">
        <v>3611170</v>
      </c>
      <c r="AK76" s="180">
        <v>3611170</v>
      </c>
      <c r="AL76" s="180">
        <f t="shared" si="59"/>
        <v>124523.10344827586</v>
      </c>
      <c r="AM76" s="180">
        <f t="shared" si="60"/>
        <v>124523.10344827586</v>
      </c>
      <c r="AN76" s="178">
        <v>235</v>
      </c>
      <c r="AO76" s="178">
        <v>31</v>
      </c>
      <c r="AP76" s="178">
        <v>31</v>
      </c>
      <c r="AQ76" s="179">
        <f t="shared" si="61"/>
        <v>0.13191489361702127</v>
      </c>
      <c r="AR76" s="179">
        <f t="shared" si="62"/>
        <v>0.13191489361702127</v>
      </c>
      <c r="AS76" s="180">
        <v>3308630</v>
      </c>
      <c r="AT76" s="180">
        <v>3308630</v>
      </c>
      <c r="AU76" s="180">
        <f t="shared" si="63"/>
        <v>106730</v>
      </c>
      <c r="AV76" s="180">
        <f t="shared" si="64"/>
        <v>106730</v>
      </c>
      <c r="AW76" s="178">
        <v>98</v>
      </c>
      <c r="AX76" s="178">
        <v>22</v>
      </c>
      <c r="AY76" s="178">
        <v>22</v>
      </c>
      <c r="AZ76" s="179">
        <f t="shared" si="65"/>
        <v>0.22448979591836735</v>
      </c>
      <c r="BA76" s="179">
        <f t="shared" si="66"/>
        <v>0.22448979591836735</v>
      </c>
      <c r="BB76" s="180">
        <v>2406740</v>
      </c>
      <c r="BC76" s="180">
        <v>2406740</v>
      </c>
      <c r="BD76" s="180">
        <f t="shared" si="67"/>
        <v>109397.27272727272</v>
      </c>
      <c r="BE76" s="180">
        <f t="shared" si="68"/>
        <v>109397.27272727272</v>
      </c>
      <c r="BF76" s="178">
        <v>30</v>
      </c>
      <c r="BG76" s="178">
        <v>12</v>
      </c>
      <c r="BH76" s="178">
        <v>12</v>
      </c>
      <c r="BI76" s="179">
        <f t="shared" si="69"/>
        <v>0.4</v>
      </c>
      <c r="BJ76" s="179">
        <f t="shared" si="70"/>
        <v>0.4</v>
      </c>
      <c r="BK76" s="180">
        <v>1619960</v>
      </c>
      <c r="BL76" s="180">
        <v>1619960</v>
      </c>
      <c r="BM76" s="180">
        <f t="shared" si="71"/>
        <v>134996.66666666666</v>
      </c>
      <c r="BN76" s="180">
        <f t="shared" si="72"/>
        <v>134996.66666666666</v>
      </c>
      <c r="BO76" s="178">
        <f t="shared" si="41"/>
        <v>1148</v>
      </c>
      <c r="BP76" s="178">
        <f t="shared" si="41"/>
        <v>105</v>
      </c>
      <c r="BQ76" s="178">
        <f t="shared" si="41"/>
        <v>105</v>
      </c>
      <c r="BR76" s="179">
        <f t="shared" si="73"/>
        <v>9.1463414634146339E-2</v>
      </c>
      <c r="BS76" s="179">
        <f t="shared" si="74"/>
        <v>9.1463414634146339E-2</v>
      </c>
      <c r="BT76" s="178">
        <f t="shared" si="42"/>
        <v>13560490</v>
      </c>
      <c r="BU76" s="178">
        <f t="shared" si="42"/>
        <v>13560490</v>
      </c>
      <c r="BV76" s="180">
        <f t="shared" si="75"/>
        <v>129147.52380952382</v>
      </c>
      <c r="BW76" s="180">
        <f t="shared" si="76"/>
        <v>129147.52380952382</v>
      </c>
      <c r="BY76" s="133" t="str">
        <f t="shared" si="77"/>
        <v>岬町</v>
      </c>
      <c r="BZ76" s="134">
        <f t="shared" si="78"/>
        <v>5.6222547584187411E-2</v>
      </c>
      <c r="CA76" s="133" t="str">
        <f t="shared" si="79"/>
        <v>岬町</v>
      </c>
      <c r="CB76" s="134">
        <f t="shared" si="80"/>
        <v>5.6222547584187411E-2</v>
      </c>
      <c r="CC76" s="135"/>
      <c r="CD76" s="134">
        <f t="shared" si="81"/>
        <v>7.1361761201965204E-2</v>
      </c>
      <c r="CE76" s="134">
        <f t="shared" si="82"/>
        <v>7.1230484967230168E-2</v>
      </c>
      <c r="CF76" s="133">
        <v>0</v>
      </c>
    </row>
    <row r="77" spans="2:84" s="30" customFormat="1" ht="12">
      <c r="B77" s="177">
        <v>71</v>
      </c>
      <c r="C77" s="186" t="s">
        <v>57</v>
      </c>
      <c r="D77" s="125">
        <v>6</v>
      </c>
      <c r="E77" s="178">
        <v>1</v>
      </c>
      <c r="F77" s="178">
        <v>1</v>
      </c>
      <c r="G77" s="179">
        <f t="shared" si="45"/>
        <v>0.16666666666666666</v>
      </c>
      <c r="H77" s="179">
        <f t="shared" si="46"/>
        <v>0.16666666666666666</v>
      </c>
      <c r="I77" s="180">
        <v>7070</v>
      </c>
      <c r="J77" s="180">
        <v>7070</v>
      </c>
      <c r="K77" s="180">
        <f t="shared" si="47"/>
        <v>7070</v>
      </c>
      <c r="L77" s="180">
        <f t="shared" si="48"/>
        <v>7070</v>
      </c>
      <c r="M77" s="125">
        <v>27</v>
      </c>
      <c r="N77" s="178">
        <v>2</v>
      </c>
      <c r="O77" s="178">
        <v>2</v>
      </c>
      <c r="P77" s="179">
        <f t="shared" si="49"/>
        <v>7.407407407407407E-2</v>
      </c>
      <c r="Q77" s="179">
        <f t="shared" si="50"/>
        <v>7.407407407407407E-2</v>
      </c>
      <c r="R77" s="180">
        <v>176350</v>
      </c>
      <c r="S77" s="180">
        <v>176350</v>
      </c>
      <c r="T77" s="180">
        <f t="shared" si="51"/>
        <v>88175</v>
      </c>
      <c r="U77" s="180">
        <f t="shared" si="52"/>
        <v>88175</v>
      </c>
      <c r="V77" s="125">
        <v>1372</v>
      </c>
      <c r="W77" s="178">
        <v>19</v>
      </c>
      <c r="X77" s="178">
        <v>19</v>
      </c>
      <c r="Y77" s="179">
        <f t="shared" si="53"/>
        <v>1.3848396501457727E-2</v>
      </c>
      <c r="Z77" s="179">
        <f t="shared" si="54"/>
        <v>1.3848396501457727E-2</v>
      </c>
      <c r="AA77" s="180">
        <v>2425280</v>
      </c>
      <c r="AB77" s="180">
        <v>2425280</v>
      </c>
      <c r="AC77" s="180">
        <f t="shared" si="55"/>
        <v>127646.31578947368</v>
      </c>
      <c r="AD77" s="180">
        <f t="shared" si="56"/>
        <v>127646.31578947368</v>
      </c>
      <c r="AE77" s="178">
        <v>909</v>
      </c>
      <c r="AF77" s="178">
        <v>41</v>
      </c>
      <c r="AG77" s="178">
        <v>41</v>
      </c>
      <c r="AH77" s="179">
        <f t="shared" si="57"/>
        <v>4.5104510451045104E-2</v>
      </c>
      <c r="AI77" s="179">
        <f t="shared" si="58"/>
        <v>4.5104510451045104E-2</v>
      </c>
      <c r="AJ77" s="180">
        <v>5156420</v>
      </c>
      <c r="AK77" s="180">
        <v>5156420</v>
      </c>
      <c r="AL77" s="180">
        <f t="shared" si="59"/>
        <v>125766.34146341463</v>
      </c>
      <c r="AM77" s="180">
        <f t="shared" si="60"/>
        <v>125766.34146341463</v>
      </c>
      <c r="AN77" s="178">
        <v>669</v>
      </c>
      <c r="AO77" s="178">
        <v>62</v>
      </c>
      <c r="AP77" s="178">
        <v>62</v>
      </c>
      <c r="AQ77" s="179">
        <f t="shared" si="61"/>
        <v>9.2675635276532137E-2</v>
      </c>
      <c r="AR77" s="179">
        <f t="shared" si="62"/>
        <v>9.2675635276532137E-2</v>
      </c>
      <c r="AS77" s="180">
        <v>5700390</v>
      </c>
      <c r="AT77" s="180">
        <v>5697390</v>
      </c>
      <c r="AU77" s="180">
        <f t="shared" si="63"/>
        <v>91941.774193548394</v>
      </c>
      <c r="AV77" s="180">
        <f t="shared" si="64"/>
        <v>91893.387096774197</v>
      </c>
      <c r="AW77" s="178">
        <v>320</v>
      </c>
      <c r="AX77" s="178">
        <v>40</v>
      </c>
      <c r="AY77" s="178">
        <v>40</v>
      </c>
      <c r="AZ77" s="179">
        <f t="shared" si="65"/>
        <v>0.125</v>
      </c>
      <c r="BA77" s="179">
        <f t="shared" si="66"/>
        <v>0.125</v>
      </c>
      <c r="BB77" s="180">
        <v>2847460</v>
      </c>
      <c r="BC77" s="180">
        <v>2844460</v>
      </c>
      <c r="BD77" s="180">
        <f t="shared" si="67"/>
        <v>71186.5</v>
      </c>
      <c r="BE77" s="180">
        <f t="shared" si="68"/>
        <v>71111.5</v>
      </c>
      <c r="BF77" s="178">
        <v>112</v>
      </c>
      <c r="BG77" s="178">
        <v>27</v>
      </c>
      <c r="BH77" s="178">
        <v>27</v>
      </c>
      <c r="BI77" s="179">
        <f t="shared" si="69"/>
        <v>0.24107142857142858</v>
      </c>
      <c r="BJ77" s="179">
        <f t="shared" si="70"/>
        <v>0.24107142857142858</v>
      </c>
      <c r="BK77" s="180">
        <v>2338890</v>
      </c>
      <c r="BL77" s="180">
        <v>2338890</v>
      </c>
      <c r="BM77" s="180">
        <f t="shared" si="71"/>
        <v>86625.555555555562</v>
      </c>
      <c r="BN77" s="180">
        <f t="shared" si="72"/>
        <v>86625.555555555562</v>
      </c>
      <c r="BO77" s="178">
        <f t="shared" si="41"/>
        <v>3415</v>
      </c>
      <c r="BP77" s="178">
        <f t="shared" si="41"/>
        <v>192</v>
      </c>
      <c r="BQ77" s="178">
        <f t="shared" si="41"/>
        <v>192</v>
      </c>
      <c r="BR77" s="179">
        <f t="shared" si="73"/>
        <v>5.6222547584187411E-2</v>
      </c>
      <c r="BS77" s="179">
        <f t="shared" si="74"/>
        <v>5.6222547584187411E-2</v>
      </c>
      <c r="BT77" s="178">
        <f t="shared" si="42"/>
        <v>18651860</v>
      </c>
      <c r="BU77" s="178">
        <f t="shared" si="42"/>
        <v>18645860</v>
      </c>
      <c r="BV77" s="180">
        <f t="shared" si="75"/>
        <v>97145.104166666672</v>
      </c>
      <c r="BW77" s="180">
        <f t="shared" si="76"/>
        <v>97113.854166666672</v>
      </c>
      <c r="BY77" s="133" t="str">
        <f t="shared" si="77"/>
        <v>堺市南区</v>
      </c>
      <c r="BZ77" s="134">
        <f t="shared" si="78"/>
        <v>5.4233288579681842E-2</v>
      </c>
      <c r="CA77" s="133" t="str">
        <f t="shared" si="79"/>
        <v>堺市南区</v>
      </c>
      <c r="CB77" s="134">
        <f t="shared" si="80"/>
        <v>5.4192603441962653E-2</v>
      </c>
      <c r="CC77" s="135"/>
      <c r="CD77" s="134">
        <f t="shared" si="81"/>
        <v>7.1361761201965204E-2</v>
      </c>
      <c r="CE77" s="134">
        <f t="shared" si="82"/>
        <v>7.1230484967230168E-2</v>
      </c>
      <c r="CF77" s="133">
        <v>0</v>
      </c>
    </row>
    <row r="78" spans="2:84" s="30" customFormat="1" ht="12">
      <c r="B78" s="177">
        <v>72</v>
      </c>
      <c r="C78" s="186" t="s">
        <v>33</v>
      </c>
      <c r="D78" s="125">
        <v>7</v>
      </c>
      <c r="E78" s="178">
        <v>1</v>
      </c>
      <c r="F78" s="178">
        <v>1</v>
      </c>
      <c r="G78" s="179">
        <f t="shared" si="45"/>
        <v>0.14285714285714285</v>
      </c>
      <c r="H78" s="179">
        <f t="shared" si="46"/>
        <v>0.14285714285714285</v>
      </c>
      <c r="I78" s="180">
        <v>13910</v>
      </c>
      <c r="J78" s="180">
        <v>13910</v>
      </c>
      <c r="K78" s="180">
        <f t="shared" si="47"/>
        <v>13910</v>
      </c>
      <c r="L78" s="180">
        <f t="shared" si="48"/>
        <v>13910</v>
      </c>
      <c r="M78" s="125">
        <v>11</v>
      </c>
      <c r="N78" s="178">
        <v>2</v>
      </c>
      <c r="O78" s="178">
        <v>2</v>
      </c>
      <c r="P78" s="179">
        <f t="shared" si="49"/>
        <v>0.18181818181818182</v>
      </c>
      <c r="Q78" s="179">
        <f t="shared" si="50"/>
        <v>0.18181818181818182</v>
      </c>
      <c r="R78" s="180">
        <v>383090</v>
      </c>
      <c r="S78" s="180">
        <v>383090</v>
      </c>
      <c r="T78" s="180">
        <f t="shared" si="51"/>
        <v>191545</v>
      </c>
      <c r="U78" s="180">
        <f t="shared" si="52"/>
        <v>191545</v>
      </c>
      <c r="V78" s="125">
        <v>812</v>
      </c>
      <c r="W78" s="178">
        <v>19</v>
      </c>
      <c r="X78" s="178">
        <v>19</v>
      </c>
      <c r="Y78" s="179">
        <f t="shared" si="53"/>
        <v>2.3399014778325122E-2</v>
      </c>
      <c r="Z78" s="179">
        <f t="shared" si="54"/>
        <v>2.3399014778325122E-2</v>
      </c>
      <c r="AA78" s="180">
        <v>2244160</v>
      </c>
      <c r="AB78" s="180">
        <v>2241160</v>
      </c>
      <c r="AC78" s="180">
        <f t="shared" si="55"/>
        <v>118113.68421052632</v>
      </c>
      <c r="AD78" s="180">
        <f t="shared" si="56"/>
        <v>117955.78947368421</v>
      </c>
      <c r="AE78" s="178">
        <v>494</v>
      </c>
      <c r="AF78" s="178">
        <v>25</v>
      </c>
      <c r="AG78" s="178">
        <v>25</v>
      </c>
      <c r="AH78" s="179">
        <f t="shared" si="57"/>
        <v>5.0607287449392711E-2</v>
      </c>
      <c r="AI78" s="179">
        <f t="shared" si="58"/>
        <v>5.0607287449392711E-2</v>
      </c>
      <c r="AJ78" s="180">
        <v>2161550</v>
      </c>
      <c r="AK78" s="180">
        <v>2155550</v>
      </c>
      <c r="AL78" s="180">
        <f t="shared" si="59"/>
        <v>86462</v>
      </c>
      <c r="AM78" s="180">
        <f t="shared" si="60"/>
        <v>86222</v>
      </c>
      <c r="AN78" s="178">
        <v>386</v>
      </c>
      <c r="AO78" s="178">
        <v>47</v>
      </c>
      <c r="AP78" s="178">
        <v>47</v>
      </c>
      <c r="AQ78" s="179">
        <f t="shared" si="61"/>
        <v>0.12176165803108809</v>
      </c>
      <c r="AR78" s="179">
        <f t="shared" si="62"/>
        <v>0.12176165803108809</v>
      </c>
      <c r="AS78" s="180">
        <v>5838100</v>
      </c>
      <c r="AT78" s="180">
        <v>5838100</v>
      </c>
      <c r="AU78" s="180">
        <f t="shared" si="63"/>
        <v>124214.89361702128</v>
      </c>
      <c r="AV78" s="180">
        <f t="shared" si="64"/>
        <v>124214.89361702128</v>
      </c>
      <c r="AW78" s="178">
        <v>194</v>
      </c>
      <c r="AX78" s="178">
        <v>57</v>
      </c>
      <c r="AY78" s="178">
        <v>57</v>
      </c>
      <c r="AZ78" s="179">
        <f t="shared" si="65"/>
        <v>0.29381443298969073</v>
      </c>
      <c r="BA78" s="179">
        <f t="shared" si="66"/>
        <v>0.29381443298969073</v>
      </c>
      <c r="BB78" s="180">
        <v>5469420</v>
      </c>
      <c r="BC78" s="180">
        <v>5466420</v>
      </c>
      <c r="BD78" s="180">
        <f t="shared" si="67"/>
        <v>95954.736842105267</v>
      </c>
      <c r="BE78" s="180">
        <f t="shared" si="68"/>
        <v>95902.105263157893</v>
      </c>
      <c r="BF78" s="178">
        <v>61</v>
      </c>
      <c r="BG78" s="178">
        <v>23</v>
      </c>
      <c r="BH78" s="178">
        <v>23</v>
      </c>
      <c r="BI78" s="179">
        <f t="shared" si="69"/>
        <v>0.37704918032786883</v>
      </c>
      <c r="BJ78" s="179">
        <f t="shared" si="70"/>
        <v>0.37704918032786883</v>
      </c>
      <c r="BK78" s="180">
        <v>2114750</v>
      </c>
      <c r="BL78" s="180">
        <v>2114750</v>
      </c>
      <c r="BM78" s="180">
        <f t="shared" si="71"/>
        <v>91945.65217391304</v>
      </c>
      <c r="BN78" s="180">
        <f t="shared" si="72"/>
        <v>91945.65217391304</v>
      </c>
      <c r="BO78" s="178">
        <f t="shared" si="41"/>
        <v>1965</v>
      </c>
      <c r="BP78" s="178">
        <f t="shared" si="41"/>
        <v>174</v>
      </c>
      <c r="BQ78" s="178">
        <f t="shared" si="41"/>
        <v>174</v>
      </c>
      <c r="BR78" s="179">
        <f t="shared" si="73"/>
        <v>8.8549618320610687E-2</v>
      </c>
      <c r="BS78" s="179">
        <f t="shared" si="74"/>
        <v>8.8549618320610687E-2</v>
      </c>
      <c r="BT78" s="178">
        <f t="shared" si="42"/>
        <v>18224980</v>
      </c>
      <c r="BU78" s="178">
        <f t="shared" si="42"/>
        <v>18212980</v>
      </c>
      <c r="BV78" s="180">
        <f t="shared" si="75"/>
        <v>104741.2643678161</v>
      </c>
      <c r="BW78" s="180">
        <f t="shared" si="76"/>
        <v>104672.29885057472</v>
      </c>
      <c r="BY78" s="133" t="str">
        <f t="shared" si="77"/>
        <v>泉南市</v>
      </c>
      <c r="BZ78" s="134">
        <f t="shared" si="78"/>
        <v>5.4039241477584127E-2</v>
      </c>
      <c r="CA78" s="133" t="str">
        <f t="shared" si="79"/>
        <v>泉南市</v>
      </c>
      <c r="CB78" s="134">
        <f t="shared" si="80"/>
        <v>5.4039241477584127E-2</v>
      </c>
      <c r="CC78" s="135"/>
      <c r="CD78" s="134">
        <f t="shared" si="81"/>
        <v>7.1361761201965204E-2</v>
      </c>
      <c r="CE78" s="134">
        <f t="shared" si="82"/>
        <v>7.1230484967230168E-2</v>
      </c>
      <c r="CF78" s="133">
        <v>0</v>
      </c>
    </row>
    <row r="79" spans="2:84" s="30" customFormat="1" ht="12">
      <c r="B79" s="177">
        <v>73</v>
      </c>
      <c r="C79" s="186" t="s">
        <v>34</v>
      </c>
      <c r="D79" s="125">
        <v>2</v>
      </c>
      <c r="E79" s="178">
        <v>1</v>
      </c>
      <c r="F79" s="178">
        <v>1</v>
      </c>
      <c r="G79" s="179">
        <f t="shared" si="45"/>
        <v>0.5</v>
      </c>
      <c r="H79" s="179">
        <f t="shared" si="46"/>
        <v>0.5</v>
      </c>
      <c r="I79" s="180">
        <v>244390</v>
      </c>
      <c r="J79" s="180">
        <v>244390</v>
      </c>
      <c r="K79" s="180">
        <f t="shared" si="47"/>
        <v>244390</v>
      </c>
      <c r="L79" s="180">
        <f t="shared" si="48"/>
        <v>244390</v>
      </c>
      <c r="M79" s="125">
        <v>10</v>
      </c>
      <c r="N79" s="178">
        <v>1</v>
      </c>
      <c r="O79" s="178">
        <v>1</v>
      </c>
      <c r="P79" s="179">
        <f t="shared" si="49"/>
        <v>0.1</v>
      </c>
      <c r="Q79" s="179">
        <f t="shared" si="50"/>
        <v>0.1</v>
      </c>
      <c r="R79" s="180">
        <v>3380</v>
      </c>
      <c r="S79" s="180">
        <v>3380</v>
      </c>
      <c r="T79" s="180">
        <f t="shared" si="51"/>
        <v>3380</v>
      </c>
      <c r="U79" s="180">
        <f t="shared" si="52"/>
        <v>3380</v>
      </c>
      <c r="V79" s="125">
        <v>1096</v>
      </c>
      <c r="W79" s="178">
        <v>23</v>
      </c>
      <c r="X79" s="178">
        <v>23</v>
      </c>
      <c r="Y79" s="179">
        <f t="shared" si="53"/>
        <v>2.0985401459854013E-2</v>
      </c>
      <c r="Z79" s="179">
        <f t="shared" si="54"/>
        <v>2.0985401459854013E-2</v>
      </c>
      <c r="AA79" s="180">
        <v>2584960</v>
      </c>
      <c r="AB79" s="180">
        <v>2584960</v>
      </c>
      <c r="AC79" s="180">
        <f t="shared" si="55"/>
        <v>112389.56521739131</v>
      </c>
      <c r="AD79" s="180">
        <f t="shared" si="56"/>
        <v>112389.56521739131</v>
      </c>
      <c r="AE79" s="178">
        <v>799</v>
      </c>
      <c r="AF79" s="178">
        <v>46</v>
      </c>
      <c r="AG79" s="178">
        <v>46</v>
      </c>
      <c r="AH79" s="179">
        <f t="shared" si="57"/>
        <v>5.7571964956195244E-2</v>
      </c>
      <c r="AI79" s="179">
        <f t="shared" si="58"/>
        <v>5.7571964956195244E-2</v>
      </c>
      <c r="AJ79" s="180">
        <v>5208760</v>
      </c>
      <c r="AK79" s="180">
        <v>5189510</v>
      </c>
      <c r="AL79" s="180">
        <f t="shared" si="59"/>
        <v>113233.91304347826</v>
      </c>
      <c r="AM79" s="180">
        <f t="shared" si="60"/>
        <v>112815.43478260869</v>
      </c>
      <c r="AN79" s="178">
        <v>525</v>
      </c>
      <c r="AO79" s="178">
        <v>71</v>
      </c>
      <c r="AP79" s="178">
        <v>71</v>
      </c>
      <c r="AQ79" s="179">
        <f t="shared" si="61"/>
        <v>0.13523809523809524</v>
      </c>
      <c r="AR79" s="179">
        <f t="shared" si="62"/>
        <v>0.13523809523809524</v>
      </c>
      <c r="AS79" s="180">
        <v>9365030</v>
      </c>
      <c r="AT79" s="180">
        <v>9359030</v>
      </c>
      <c r="AU79" s="180">
        <f t="shared" si="63"/>
        <v>131901.8309859155</v>
      </c>
      <c r="AV79" s="180">
        <f t="shared" si="64"/>
        <v>131817.32394366196</v>
      </c>
      <c r="AW79" s="178">
        <v>265</v>
      </c>
      <c r="AX79" s="178">
        <v>64</v>
      </c>
      <c r="AY79" s="178">
        <v>64</v>
      </c>
      <c r="AZ79" s="179">
        <f t="shared" si="65"/>
        <v>0.24150943396226415</v>
      </c>
      <c r="BA79" s="179">
        <f t="shared" si="66"/>
        <v>0.24150943396226415</v>
      </c>
      <c r="BB79" s="180">
        <v>8668720</v>
      </c>
      <c r="BC79" s="180">
        <v>8662720</v>
      </c>
      <c r="BD79" s="180">
        <f t="shared" si="67"/>
        <v>135448.75</v>
      </c>
      <c r="BE79" s="180">
        <f t="shared" si="68"/>
        <v>135355</v>
      </c>
      <c r="BF79" s="178">
        <v>101</v>
      </c>
      <c r="BG79" s="178">
        <v>31</v>
      </c>
      <c r="BH79" s="178">
        <v>31</v>
      </c>
      <c r="BI79" s="179">
        <f t="shared" si="69"/>
        <v>0.30693069306930693</v>
      </c>
      <c r="BJ79" s="179">
        <f t="shared" si="70"/>
        <v>0.30693069306930693</v>
      </c>
      <c r="BK79" s="180">
        <v>3370130</v>
      </c>
      <c r="BL79" s="180">
        <v>3367130</v>
      </c>
      <c r="BM79" s="180">
        <f t="shared" si="71"/>
        <v>108713.87096774194</v>
      </c>
      <c r="BN79" s="180">
        <f t="shared" si="72"/>
        <v>108617.09677419355</v>
      </c>
      <c r="BO79" s="178">
        <f t="shared" ref="BO79:BQ80" si="83">SUM(D79,M79,V79,AE79,AN79,AW79,BF79)</f>
        <v>2798</v>
      </c>
      <c r="BP79" s="178">
        <f t="shared" si="83"/>
        <v>237</v>
      </c>
      <c r="BQ79" s="178">
        <f t="shared" si="83"/>
        <v>237</v>
      </c>
      <c r="BR79" s="179">
        <f t="shared" si="73"/>
        <v>8.4703359542530374E-2</v>
      </c>
      <c r="BS79" s="179">
        <f t="shared" si="74"/>
        <v>8.4703359542530374E-2</v>
      </c>
      <c r="BT79" s="178">
        <f t="shared" si="42"/>
        <v>29445370</v>
      </c>
      <c r="BU79" s="178">
        <f t="shared" si="42"/>
        <v>29411120</v>
      </c>
      <c r="BV79" s="180">
        <f t="shared" si="75"/>
        <v>124242.06751054853</v>
      </c>
      <c r="BW79" s="180">
        <f t="shared" si="76"/>
        <v>124097.55274261604</v>
      </c>
      <c r="BY79" s="133" t="str">
        <f t="shared" si="77"/>
        <v>岸和田市</v>
      </c>
      <c r="BZ79" s="134">
        <f t="shared" si="78"/>
        <v>5.3891790116878044E-2</v>
      </c>
      <c r="CA79" s="133" t="str">
        <f t="shared" si="79"/>
        <v>岸和田市</v>
      </c>
      <c r="CB79" s="134">
        <f t="shared" si="80"/>
        <v>5.3785214394827523E-2</v>
      </c>
      <c r="CC79" s="135"/>
      <c r="CD79" s="134">
        <f t="shared" si="81"/>
        <v>7.1361761201965204E-2</v>
      </c>
      <c r="CE79" s="134">
        <f t="shared" si="82"/>
        <v>7.1230484967230168E-2</v>
      </c>
      <c r="CF79" s="133">
        <v>0</v>
      </c>
    </row>
    <row r="80" spans="2:84" s="30" customFormat="1" ht="12.75" thickBot="1">
      <c r="B80" s="177">
        <v>74</v>
      </c>
      <c r="C80" s="187" t="s">
        <v>35</v>
      </c>
      <c r="D80" s="125">
        <v>1</v>
      </c>
      <c r="E80" s="178">
        <v>0</v>
      </c>
      <c r="F80" s="178">
        <v>0</v>
      </c>
      <c r="G80" s="179">
        <f t="shared" si="45"/>
        <v>0</v>
      </c>
      <c r="H80" s="179">
        <f t="shared" si="46"/>
        <v>0</v>
      </c>
      <c r="I80" s="180">
        <v>0</v>
      </c>
      <c r="J80" s="180">
        <v>0</v>
      </c>
      <c r="K80" s="180" t="str">
        <f t="shared" si="47"/>
        <v>-</v>
      </c>
      <c r="L80" s="180" t="str">
        <f t="shared" si="48"/>
        <v>-</v>
      </c>
      <c r="M80" s="125">
        <v>3</v>
      </c>
      <c r="N80" s="178">
        <v>0</v>
      </c>
      <c r="O80" s="178">
        <v>0</v>
      </c>
      <c r="P80" s="179">
        <f t="shared" si="49"/>
        <v>0</v>
      </c>
      <c r="Q80" s="179">
        <f t="shared" si="50"/>
        <v>0</v>
      </c>
      <c r="R80" s="180">
        <v>0</v>
      </c>
      <c r="S80" s="180">
        <v>0</v>
      </c>
      <c r="T80" s="180" t="str">
        <f t="shared" si="51"/>
        <v>-</v>
      </c>
      <c r="U80" s="180" t="str">
        <f t="shared" si="52"/>
        <v>-</v>
      </c>
      <c r="V80" s="125">
        <v>513</v>
      </c>
      <c r="W80" s="178">
        <v>6</v>
      </c>
      <c r="X80" s="178">
        <v>6</v>
      </c>
      <c r="Y80" s="179">
        <f t="shared" si="53"/>
        <v>1.1695906432748537E-2</v>
      </c>
      <c r="Z80" s="179">
        <f t="shared" si="54"/>
        <v>1.1695906432748537E-2</v>
      </c>
      <c r="AA80" s="180">
        <v>258620</v>
      </c>
      <c r="AB80" s="180">
        <v>258620</v>
      </c>
      <c r="AC80" s="180">
        <f t="shared" si="55"/>
        <v>43103.333333333336</v>
      </c>
      <c r="AD80" s="180">
        <f t="shared" si="56"/>
        <v>43103.333333333336</v>
      </c>
      <c r="AE80" s="178">
        <v>337</v>
      </c>
      <c r="AF80" s="178">
        <v>16</v>
      </c>
      <c r="AG80" s="178">
        <v>16</v>
      </c>
      <c r="AH80" s="179">
        <f t="shared" si="57"/>
        <v>4.7477744807121663E-2</v>
      </c>
      <c r="AI80" s="179">
        <f t="shared" si="58"/>
        <v>4.7477744807121663E-2</v>
      </c>
      <c r="AJ80" s="180">
        <v>1880360</v>
      </c>
      <c r="AK80" s="180">
        <v>1789010</v>
      </c>
      <c r="AL80" s="180">
        <f t="shared" si="59"/>
        <v>117522.5</v>
      </c>
      <c r="AM80" s="180">
        <f t="shared" si="60"/>
        <v>111813.125</v>
      </c>
      <c r="AN80" s="178">
        <v>208</v>
      </c>
      <c r="AO80" s="178">
        <v>22</v>
      </c>
      <c r="AP80" s="178">
        <v>21</v>
      </c>
      <c r="AQ80" s="179">
        <f t="shared" si="61"/>
        <v>0.10576923076923077</v>
      </c>
      <c r="AR80" s="179">
        <f t="shared" si="62"/>
        <v>0.10096153846153846</v>
      </c>
      <c r="AS80" s="180">
        <v>1881830</v>
      </c>
      <c r="AT80" s="180">
        <v>1774600</v>
      </c>
      <c r="AU80" s="180">
        <f t="shared" si="63"/>
        <v>85537.727272727279</v>
      </c>
      <c r="AV80" s="180">
        <f t="shared" si="64"/>
        <v>84504.761904761908</v>
      </c>
      <c r="AW80" s="178">
        <v>114</v>
      </c>
      <c r="AX80" s="178">
        <v>15</v>
      </c>
      <c r="AY80" s="178">
        <v>15</v>
      </c>
      <c r="AZ80" s="179">
        <f t="shared" si="65"/>
        <v>0.13157894736842105</v>
      </c>
      <c r="BA80" s="179">
        <f t="shared" si="66"/>
        <v>0.13157894736842105</v>
      </c>
      <c r="BB80" s="180">
        <v>1762450</v>
      </c>
      <c r="BC80" s="180">
        <v>1731770</v>
      </c>
      <c r="BD80" s="180">
        <f t="shared" si="67"/>
        <v>117496.66666666667</v>
      </c>
      <c r="BE80" s="180">
        <f t="shared" si="68"/>
        <v>115451.33333333333</v>
      </c>
      <c r="BF80" s="178">
        <v>72</v>
      </c>
      <c r="BG80" s="178">
        <v>19</v>
      </c>
      <c r="BH80" s="178">
        <v>19</v>
      </c>
      <c r="BI80" s="179">
        <f t="shared" si="69"/>
        <v>0.2638888888888889</v>
      </c>
      <c r="BJ80" s="179">
        <f t="shared" si="70"/>
        <v>0.2638888888888889</v>
      </c>
      <c r="BK80" s="180">
        <v>3160690</v>
      </c>
      <c r="BL80" s="180">
        <v>3160690</v>
      </c>
      <c r="BM80" s="180">
        <f t="shared" si="71"/>
        <v>166352.10526315789</v>
      </c>
      <c r="BN80" s="180">
        <f t="shared" si="72"/>
        <v>166352.10526315789</v>
      </c>
      <c r="BO80" s="178">
        <f t="shared" si="83"/>
        <v>1248</v>
      </c>
      <c r="BP80" s="178">
        <f t="shared" si="83"/>
        <v>78</v>
      </c>
      <c r="BQ80" s="178">
        <f t="shared" si="83"/>
        <v>77</v>
      </c>
      <c r="BR80" s="179">
        <f t="shared" si="73"/>
        <v>6.25E-2</v>
      </c>
      <c r="BS80" s="179">
        <f t="shared" si="74"/>
        <v>6.1698717948717952E-2</v>
      </c>
      <c r="BT80" s="178">
        <f t="shared" si="42"/>
        <v>8943950</v>
      </c>
      <c r="BU80" s="178">
        <f t="shared" si="42"/>
        <v>8714690</v>
      </c>
      <c r="BV80" s="180">
        <f t="shared" si="75"/>
        <v>114666.02564102564</v>
      </c>
      <c r="BW80" s="180">
        <f t="shared" si="76"/>
        <v>113177.79220779221</v>
      </c>
      <c r="BY80" s="133" t="str">
        <f t="shared" si="77"/>
        <v>貝塚市</v>
      </c>
      <c r="BZ80" s="134">
        <f t="shared" si="78"/>
        <v>5.1356824625354396E-2</v>
      </c>
      <c r="CA80" s="133" t="str">
        <f t="shared" si="79"/>
        <v>貝塚市</v>
      </c>
      <c r="CB80" s="134">
        <f t="shared" si="80"/>
        <v>5.1356824625354396E-2</v>
      </c>
      <c r="CC80" s="135"/>
      <c r="CD80" s="134">
        <f t="shared" si="81"/>
        <v>7.1361761201965204E-2</v>
      </c>
      <c r="CE80" s="134">
        <f t="shared" si="82"/>
        <v>7.1230484967230168E-2</v>
      </c>
      <c r="CF80" s="133">
        <v>999</v>
      </c>
    </row>
    <row r="81" spans="2:81" s="30" customFormat="1" ht="14.25" thickTop="1">
      <c r="B81" s="251" t="s">
        <v>1</v>
      </c>
      <c r="C81" s="252"/>
      <c r="D81" s="27">
        <f>'在宅(歯科)'!$C$6</f>
        <v>5031</v>
      </c>
      <c r="E81" s="27">
        <f>'在宅(歯科)'!$D$6</f>
        <v>531</v>
      </c>
      <c r="F81" s="27">
        <f>'在宅(歯科)'!$E$6</f>
        <v>531</v>
      </c>
      <c r="G81" s="28">
        <f>'在宅(歯科)'!$F$6</f>
        <v>0.10554561717352415</v>
      </c>
      <c r="H81" s="28">
        <f>'在宅(歯科)'!$G$6</f>
        <v>0.10554561717352415</v>
      </c>
      <c r="I81" s="27">
        <f>'在宅(歯科)'!$H$6</f>
        <v>88527270</v>
      </c>
      <c r="J81" s="27">
        <f>'在宅(歯科)'!$I$6</f>
        <v>88479270</v>
      </c>
      <c r="K81" s="27">
        <f>'在宅(歯科)'!$J$6</f>
        <v>166718.02259887007</v>
      </c>
      <c r="L81" s="27">
        <f>'在宅(歯科)'!$K$6</f>
        <v>166627.62711864407</v>
      </c>
      <c r="M81" s="27">
        <f>'在宅(歯科)'!$C$7</f>
        <v>8272</v>
      </c>
      <c r="N81" s="27">
        <f>'在宅(歯科)'!$D$7</f>
        <v>888</v>
      </c>
      <c r="O81" s="27">
        <f>'在宅(歯科)'!$E$7</f>
        <v>887</v>
      </c>
      <c r="P81" s="28">
        <f>'在宅(歯科)'!$F$7</f>
        <v>0.10735009671179883</v>
      </c>
      <c r="Q81" s="28">
        <f>'在宅(歯科)'!$G$7</f>
        <v>0.10722920696324952</v>
      </c>
      <c r="R81" s="27">
        <f>'在宅(歯科)'!$H$7</f>
        <v>149876320</v>
      </c>
      <c r="S81" s="27">
        <f>'在宅(歯科)'!$I$7</f>
        <v>149488680</v>
      </c>
      <c r="T81" s="27">
        <f>'在宅(歯科)'!$J$7</f>
        <v>168779.63963963964</v>
      </c>
      <c r="U81" s="27">
        <f>'在宅(歯科)'!$K$7</f>
        <v>168532.89740698985</v>
      </c>
      <c r="V81" s="27">
        <f>'在宅(歯科)'!$C$8</f>
        <v>499640</v>
      </c>
      <c r="W81" s="27">
        <f>'在宅(歯科)'!$D$8</f>
        <v>10215</v>
      </c>
      <c r="X81" s="27">
        <f>'在宅(歯科)'!$E$8</f>
        <v>10199</v>
      </c>
      <c r="Y81" s="28">
        <f>'在宅(歯科)'!$F$8</f>
        <v>2.0444720198542952E-2</v>
      </c>
      <c r="Z81" s="28">
        <f>'在宅(歯科)'!$G$8</f>
        <v>2.0412697141942198E-2</v>
      </c>
      <c r="AA81" s="27">
        <f>'在宅(歯科)'!$H$8</f>
        <v>1364282740</v>
      </c>
      <c r="AB81" s="27">
        <f>'在宅(歯科)'!$I$8</f>
        <v>1360578530</v>
      </c>
      <c r="AC81" s="27">
        <f>'在宅(歯科)'!$J$8</f>
        <v>133556.80274106705</v>
      </c>
      <c r="AD81" s="27">
        <f>'在宅(歯科)'!$K$8</f>
        <v>133403.13069908816</v>
      </c>
      <c r="AE81" s="27">
        <f>'在宅(歯科)'!$C$9</f>
        <v>354778</v>
      </c>
      <c r="AF81" s="27">
        <f>'在宅(歯科)'!$D$9</f>
        <v>18826</v>
      </c>
      <c r="AG81" s="27">
        <f>'在宅(歯科)'!$E$9</f>
        <v>18795</v>
      </c>
      <c r="AH81" s="28">
        <f>'在宅(歯科)'!$F$9</f>
        <v>5.3064169706126083E-2</v>
      </c>
      <c r="AI81" s="28">
        <f>'在宅(歯科)'!$G$9</f>
        <v>5.2976791120080725E-2</v>
      </c>
      <c r="AJ81" s="27">
        <f>'在宅(歯科)'!$H$9</f>
        <v>2518101830</v>
      </c>
      <c r="AK81" s="27">
        <f>'在宅(歯科)'!$I$9</f>
        <v>2513305400</v>
      </c>
      <c r="AL81" s="27">
        <f>'在宅(歯科)'!$J$9</f>
        <v>133756.60416445343</v>
      </c>
      <c r="AM81" s="27">
        <f>'在宅(歯科)'!$K$9</f>
        <v>133722.02181431232</v>
      </c>
      <c r="AN81" s="164">
        <f>'在宅(歯科)'!$C$10</f>
        <v>216572</v>
      </c>
      <c r="AO81" s="164">
        <f>'在宅(歯科)'!$D$10</f>
        <v>25715</v>
      </c>
      <c r="AP81" s="164">
        <f>'在宅(歯科)'!$E$10</f>
        <v>25661</v>
      </c>
      <c r="AQ81" s="165">
        <f>'在宅(歯科)'!$F$10</f>
        <v>0.11873649409896016</v>
      </c>
      <c r="AR81" s="165">
        <f>'在宅(歯科)'!$G$10</f>
        <v>0.11848715438745544</v>
      </c>
      <c r="AS81" s="164">
        <f>'在宅(歯科)'!$H$10</f>
        <v>3347864640</v>
      </c>
      <c r="AT81" s="164">
        <f>'在宅(歯科)'!$I$10</f>
        <v>3340940830</v>
      </c>
      <c r="AU81" s="164">
        <f>'在宅(歯科)'!$J$10</f>
        <v>130191.11958001167</v>
      </c>
      <c r="AV81" s="164">
        <f>'在宅(歯科)'!$K$10</f>
        <v>130195.27025447176</v>
      </c>
      <c r="AW81" s="27">
        <f>'在宅(歯科)'!$C$11</f>
        <v>99193</v>
      </c>
      <c r="AX81" s="27">
        <f>'在宅(歯科)'!$D$11</f>
        <v>20576</v>
      </c>
      <c r="AY81" s="27">
        <f>'在宅(歯科)'!$E$11</f>
        <v>20545</v>
      </c>
      <c r="AZ81" s="28">
        <f>'在宅(歯科)'!$F$11</f>
        <v>0.2074339923180063</v>
      </c>
      <c r="BA81" s="28">
        <f>'在宅(歯科)'!$G$11</f>
        <v>0.20712147026503885</v>
      </c>
      <c r="BB81" s="27">
        <f>'在宅(歯科)'!$H$11</f>
        <v>2591242770</v>
      </c>
      <c r="BC81" s="27">
        <f>'在宅(歯科)'!$I$11</f>
        <v>2586515140</v>
      </c>
      <c r="BD81" s="27">
        <f>'在宅(歯科)'!$J$11</f>
        <v>125935.20460730948</v>
      </c>
      <c r="BE81" s="27">
        <f>'在宅(歯科)'!$K$11</f>
        <v>125895.11511316622</v>
      </c>
      <c r="BF81" s="27">
        <f>'在宅(歯科)'!$C$12</f>
        <v>35318</v>
      </c>
      <c r="BG81" s="27">
        <f>'在宅(歯科)'!$D$12</f>
        <v>10225</v>
      </c>
      <c r="BH81" s="27">
        <f>'在宅(歯科)'!$E$12</f>
        <v>10198</v>
      </c>
      <c r="BI81" s="28">
        <f>'在宅(歯科)'!$F$12</f>
        <v>0.28951242992241916</v>
      </c>
      <c r="BJ81" s="28">
        <f>'在宅(歯科)'!$G$12</f>
        <v>0.28874794722237951</v>
      </c>
      <c r="BK81" s="27">
        <f>'在宅(歯科)'!$H$12</f>
        <v>1269614850</v>
      </c>
      <c r="BL81" s="27">
        <f>'在宅(歯科)'!$I$12</f>
        <v>1266285110</v>
      </c>
      <c r="BM81" s="27">
        <f>'在宅(歯科)'!$J$12</f>
        <v>124167.71149144255</v>
      </c>
      <c r="BN81" s="27">
        <f>'在宅(歯科)'!$K$12</f>
        <v>124169.94606785644</v>
      </c>
      <c r="BO81" s="27">
        <f>'在宅(歯科)'!$C$13</f>
        <v>1218804</v>
      </c>
      <c r="BP81" s="27">
        <f>'在宅(歯科)'!$D$13</f>
        <v>86976</v>
      </c>
      <c r="BQ81" s="27">
        <f>'在宅(歯科)'!$E$13</f>
        <v>86816</v>
      </c>
      <c r="BR81" s="28">
        <f>'在宅(歯科)'!$F$13</f>
        <v>7.1361761201965204E-2</v>
      </c>
      <c r="BS81" s="28">
        <f>'在宅(歯科)'!$G$13</f>
        <v>7.1230484967230168E-2</v>
      </c>
      <c r="BT81" s="27">
        <f>'在宅(歯科)'!$H$13</f>
        <v>11329510420</v>
      </c>
      <c r="BU81" s="27">
        <f>'在宅(歯科)'!$I$13</f>
        <v>11305592960</v>
      </c>
      <c r="BV81" s="27">
        <f>'在宅(歯科)'!$J$13</f>
        <v>130260.19154709345</v>
      </c>
      <c r="BW81" s="27">
        <f>'在宅(歯科)'!$K$13</f>
        <v>130224.76225580538</v>
      </c>
      <c r="BY81" s="19"/>
      <c r="BZ81" s="19"/>
      <c r="CA81" s="19"/>
      <c r="CB81" s="19"/>
      <c r="CC81" s="113"/>
    </row>
    <row r="82" spans="2:81">
      <c r="B82" s="21"/>
    </row>
  </sheetData>
  <mergeCells count="56">
    <mergeCell ref="CD5:CD6"/>
    <mergeCell ref="CE5:CE6"/>
    <mergeCell ref="CF5:CF6"/>
    <mergeCell ref="B81:C81"/>
    <mergeCell ref="BM4:BN4"/>
    <mergeCell ref="BO4:BO6"/>
    <mergeCell ref="BP4:BQ4"/>
    <mergeCell ref="BR4:BS4"/>
    <mergeCell ref="AQ4:AR4"/>
    <mergeCell ref="AS4:AT4"/>
    <mergeCell ref="AU4:AV4"/>
    <mergeCell ref="AW4:AW6"/>
    <mergeCell ref="AX4:AY4"/>
    <mergeCell ref="AZ4:BA4"/>
    <mergeCell ref="AF4:AG4"/>
    <mergeCell ref="AH4:AI4"/>
    <mergeCell ref="BT4:BU4"/>
    <mergeCell ref="BV4:BW4"/>
    <mergeCell ref="BB4:BC4"/>
    <mergeCell ref="BD4:BE4"/>
    <mergeCell ref="BF4:BF6"/>
    <mergeCell ref="BG4:BH4"/>
    <mergeCell ref="BI4:BJ4"/>
    <mergeCell ref="BK4:BL4"/>
    <mergeCell ref="M4:M6"/>
    <mergeCell ref="AE3:AM3"/>
    <mergeCell ref="AO4:AP4"/>
    <mergeCell ref="V4:V6"/>
    <mergeCell ref="W4:X4"/>
    <mergeCell ref="Y4:Z4"/>
    <mergeCell ref="AA4:AB4"/>
    <mergeCell ref="AE4:AE6"/>
    <mergeCell ref="AJ4:AK4"/>
    <mergeCell ref="AL4:AM4"/>
    <mergeCell ref="AN4:AN6"/>
    <mergeCell ref="D4:D6"/>
    <mergeCell ref="E4:F4"/>
    <mergeCell ref="G4:H4"/>
    <mergeCell ref="I4:J4"/>
    <mergeCell ref="K4:L4"/>
    <mergeCell ref="BY5:BZ6"/>
    <mergeCell ref="CA5:CB6"/>
    <mergeCell ref="B3:B6"/>
    <mergeCell ref="C3:C6"/>
    <mergeCell ref="D3:L3"/>
    <mergeCell ref="M3:U3"/>
    <mergeCell ref="V3:AD3"/>
    <mergeCell ref="N4:O4"/>
    <mergeCell ref="P4:Q4"/>
    <mergeCell ref="R4:S4"/>
    <mergeCell ref="T4:U4"/>
    <mergeCell ref="AC4:AD4"/>
    <mergeCell ref="AN3:AV3"/>
    <mergeCell ref="AW3:BE3"/>
    <mergeCell ref="BF3:BN3"/>
    <mergeCell ref="BO3:BW3"/>
  </mergeCells>
  <phoneticPr fontId="3"/>
  <pageMargins left="0.47244094488188981" right="0.23622047244094491" top="0.43307086614173229" bottom="0.31496062992125984" header="0.31496062992125984" footer="0.19685039370078741"/>
  <pageSetup paperSize="8" scale="75" fitToHeight="0" orientation="landscape" r:id="rId1"/>
  <headerFooter>
    <oddHeader>&amp;R&amp;"ＭＳ 明朝,標準"&amp;12 2-13.在宅医療に係る分析</oddHeader>
  </headerFooter>
  <colBreaks count="2" manualBreakCount="2">
    <brk id="30" max="80" man="1"/>
    <brk id="57" max="80" man="1"/>
  </colBreaks>
  <ignoredErrors>
    <ignoredError sqref="BZ7:BZ11 CB7:CB11" emptyCellReferenc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260</v>
      </c>
    </row>
    <row r="2" spans="1:1" ht="16.5" customHeight="1">
      <c r="A2" s="18" t="s">
        <v>255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3" customWidth="1"/>
    <col min="2" max="2" width="2.125" style="113" customWidth="1"/>
    <col min="3" max="3" width="8.375" style="113" customWidth="1"/>
    <col min="4" max="4" width="11.625" style="113" customWidth="1"/>
    <col min="5" max="5" width="5.5" style="113" bestFit="1" customWidth="1"/>
    <col min="6" max="6" width="11.625" style="113" customWidth="1"/>
    <col min="7" max="7" width="5.5" style="113" customWidth="1"/>
    <col min="8" max="16" width="8.875" style="113" customWidth="1"/>
    <col min="17" max="17" width="2" style="19" customWidth="1"/>
    <col min="18" max="16384" width="9" style="19"/>
  </cols>
  <sheetData>
    <row r="1" spans="1:16">
      <c r="A1" s="113" t="s">
        <v>300</v>
      </c>
    </row>
    <row r="2" spans="1:16">
      <c r="A2" s="113" t="s">
        <v>299</v>
      </c>
    </row>
    <row r="4" spans="1:16" ht="13.5" customHeight="1">
      <c r="B4" s="207"/>
      <c r="C4" s="208"/>
      <c r="D4" s="208"/>
      <c r="E4" s="208"/>
      <c r="F4" s="208"/>
      <c r="G4" s="209"/>
    </row>
    <row r="5" spans="1:16" ht="13.5" customHeight="1">
      <c r="B5" s="210"/>
      <c r="C5" s="211"/>
      <c r="D5" s="212">
        <v>8.9999999999999983E-2</v>
      </c>
      <c r="E5" s="213" t="s">
        <v>297</v>
      </c>
      <c r="F5" s="214">
        <v>9.9999999999999992E-2</v>
      </c>
      <c r="G5" s="215" t="s">
        <v>303</v>
      </c>
    </row>
    <row r="6" spans="1:16">
      <c r="B6" s="210"/>
      <c r="D6" s="212"/>
      <c r="E6" s="213"/>
      <c r="F6" s="214"/>
      <c r="G6" s="215"/>
    </row>
    <row r="7" spans="1:16">
      <c r="B7" s="210"/>
      <c r="C7" s="216"/>
      <c r="D7" s="212">
        <v>7.9999999999999988E-2</v>
      </c>
      <c r="E7" s="213" t="s">
        <v>297</v>
      </c>
      <c r="F7" s="214">
        <v>8.9999999999999983E-2</v>
      </c>
      <c r="G7" s="215" t="s">
        <v>298</v>
      </c>
    </row>
    <row r="8" spans="1:16">
      <c r="B8" s="210"/>
      <c r="D8" s="212"/>
      <c r="E8" s="213"/>
      <c r="F8" s="214"/>
      <c r="G8" s="215"/>
    </row>
    <row r="9" spans="1:16">
      <c r="B9" s="210"/>
      <c r="C9" s="217"/>
      <c r="D9" s="212">
        <v>6.9999999999999993E-2</v>
      </c>
      <c r="E9" s="213" t="s">
        <v>297</v>
      </c>
      <c r="F9" s="214">
        <v>7.9999999999999988E-2</v>
      </c>
      <c r="G9" s="215" t="s">
        <v>298</v>
      </c>
    </row>
    <row r="10" spans="1:16">
      <c r="B10" s="210"/>
      <c r="D10" s="212"/>
      <c r="E10" s="213"/>
      <c r="F10" s="214"/>
      <c r="G10" s="215"/>
    </row>
    <row r="11" spans="1:16">
      <c r="B11" s="210"/>
      <c r="C11" s="218"/>
      <c r="D11" s="212">
        <v>0.06</v>
      </c>
      <c r="E11" s="213" t="s">
        <v>297</v>
      </c>
      <c r="F11" s="214">
        <v>6.9999999999999993E-2</v>
      </c>
      <c r="G11" s="215" t="s">
        <v>298</v>
      </c>
    </row>
    <row r="12" spans="1:16">
      <c r="B12" s="210"/>
      <c r="D12" s="212"/>
      <c r="E12" s="213"/>
      <c r="F12" s="214"/>
      <c r="G12" s="215"/>
    </row>
    <row r="13" spans="1:16">
      <c r="B13" s="210"/>
      <c r="C13" s="219"/>
      <c r="D13" s="212">
        <v>0.05</v>
      </c>
      <c r="E13" s="213" t="s">
        <v>297</v>
      </c>
      <c r="F13" s="214">
        <v>0.06</v>
      </c>
      <c r="G13" s="215" t="s">
        <v>298</v>
      </c>
    </row>
    <row r="14" spans="1:16">
      <c r="B14" s="220"/>
      <c r="C14" s="221"/>
      <c r="D14" s="221"/>
      <c r="E14" s="221"/>
      <c r="F14" s="221"/>
      <c r="G14" s="222"/>
    </row>
    <row r="16" spans="1:16">
      <c r="B16" s="207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>
      <c r="B17" s="210"/>
      <c r="P17" s="223"/>
    </row>
    <row r="18" spans="2:16">
      <c r="B18" s="210"/>
      <c r="P18" s="223"/>
    </row>
    <row r="19" spans="2:16">
      <c r="B19" s="210"/>
      <c r="P19" s="223"/>
    </row>
    <row r="20" spans="2:16">
      <c r="B20" s="210"/>
      <c r="P20" s="223"/>
    </row>
    <row r="21" spans="2:16">
      <c r="B21" s="210"/>
      <c r="P21" s="223"/>
    </row>
    <row r="22" spans="2:16">
      <c r="B22" s="210"/>
      <c r="P22" s="223"/>
    </row>
    <row r="23" spans="2:16">
      <c r="B23" s="210"/>
      <c r="P23" s="223"/>
    </row>
    <row r="24" spans="2:16">
      <c r="B24" s="210"/>
      <c r="P24" s="223"/>
    </row>
    <row r="25" spans="2:16">
      <c r="B25" s="210"/>
      <c r="P25" s="223"/>
    </row>
    <row r="26" spans="2:16">
      <c r="B26" s="210"/>
      <c r="P26" s="223"/>
    </row>
    <row r="27" spans="2:16">
      <c r="B27" s="210"/>
      <c r="P27" s="223"/>
    </row>
    <row r="28" spans="2:16">
      <c r="B28" s="210"/>
      <c r="P28" s="223"/>
    </row>
    <row r="29" spans="2:16">
      <c r="B29" s="210"/>
      <c r="P29" s="223"/>
    </row>
    <row r="30" spans="2:16">
      <c r="B30" s="210"/>
      <c r="P30" s="223"/>
    </row>
    <row r="31" spans="2:16">
      <c r="B31" s="210"/>
      <c r="P31" s="223"/>
    </row>
    <row r="32" spans="2:16">
      <c r="B32" s="210"/>
      <c r="P32" s="223"/>
    </row>
    <row r="33" spans="2:16">
      <c r="B33" s="210"/>
      <c r="P33" s="223"/>
    </row>
    <row r="34" spans="2:16">
      <c r="B34" s="210"/>
      <c r="P34" s="223"/>
    </row>
    <row r="35" spans="2:16">
      <c r="B35" s="210"/>
      <c r="P35" s="223"/>
    </row>
    <row r="36" spans="2:16">
      <c r="B36" s="210"/>
      <c r="P36" s="223"/>
    </row>
    <row r="37" spans="2:16">
      <c r="B37" s="210"/>
      <c r="P37" s="223"/>
    </row>
    <row r="38" spans="2:16">
      <c r="B38" s="210"/>
      <c r="P38" s="223"/>
    </row>
    <row r="39" spans="2:16">
      <c r="B39" s="210"/>
      <c r="P39" s="223"/>
    </row>
    <row r="40" spans="2:16">
      <c r="B40" s="210"/>
      <c r="P40" s="223"/>
    </row>
    <row r="41" spans="2:16">
      <c r="B41" s="210"/>
      <c r="P41" s="223"/>
    </row>
    <row r="42" spans="2:16">
      <c r="B42" s="210"/>
      <c r="P42" s="223"/>
    </row>
    <row r="43" spans="2:16">
      <c r="B43" s="210"/>
      <c r="P43" s="223"/>
    </row>
    <row r="44" spans="2:16">
      <c r="B44" s="210"/>
      <c r="P44" s="223"/>
    </row>
    <row r="45" spans="2:16">
      <c r="B45" s="210"/>
      <c r="P45" s="223"/>
    </row>
    <row r="46" spans="2:16">
      <c r="B46" s="210"/>
      <c r="P46" s="223"/>
    </row>
    <row r="47" spans="2:16">
      <c r="B47" s="210"/>
      <c r="P47" s="223"/>
    </row>
    <row r="48" spans="2:16">
      <c r="B48" s="210"/>
      <c r="P48" s="223"/>
    </row>
    <row r="49" spans="2:16">
      <c r="B49" s="210"/>
      <c r="P49" s="223"/>
    </row>
    <row r="50" spans="2:16">
      <c r="B50" s="210"/>
      <c r="P50" s="223"/>
    </row>
    <row r="51" spans="2:16">
      <c r="B51" s="210"/>
      <c r="P51" s="223"/>
    </row>
    <row r="52" spans="2:16">
      <c r="B52" s="210"/>
      <c r="P52" s="223"/>
    </row>
    <row r="53" spans="2:16">
      <c r="B53" s="210"/>
      <c r="P53" s="223"/>
    </row>
    <row r="54" spans="2:16">
      <c r="B54" s="210"/>
      <c r="P54" s="223"/>
    </row>
    <row r="55" spans="2:16">
      <c r="B55" s="210"/>
      <c r="P55" s="223"/>
    </row>
    <row r="56" spans="2:16">
      <c r="B56" s="210"/>
      <c r="P56" s="223"/>
    </row>
    <row r="57" spans="2:16">
      <c r="B57" s="210"/>
      <c r="P57" s="223"/>
    </row>
    <row r="58" spans="2:16">
      <c r="B58" s="210"/>
      <c r="P58" s="223"/>
    </row>
    <row r="59" spans="2:16">
      <c r="B59" s="210"/>
      <c r="P59" s="223"/>
    </row>
    <row r="60" spans="2:16">
      <c r="B60" s="210"/>
      <c r="P60" s="223"/>
    </row>
    <row r="61" spans="2:16">
      <c r="B61" s="210"/>
      <c r="P61" s="223"/>
    </row>
    <row r="62" spans="2:16">
      <c r="B62" s="210"/>
      <c r="P62" s="223"/>
    </row>
    <row r="63" spans="2:16">
      <c r="B63" s="210"/>
      <c r="P63" s="223"/>
    </row>
    <row r="64" spans="2:16">
      <c r="B64" s="210"/>
      <c r="P64" s="223"/>
    </row>
    <row r="65" spans="2:16">
      <c r="B65" s="210"/>
      <c r="P65" s="223"/>
    </row>
    <row r="66" spans="2:16">
      <c r="B66" s="210"/>
      <c r="P66" s="223"/>
    </row>
    <row r="67" spans="2:16">
      <c r="B67" s="210"/>
      <c r="P67" s="223"/>
    </row>
    <row r="68" spans="2:16">
      <c r="B68" s="210"/>
      <c r="P68" s="223"/>
    </row>
    <row r="69" spans="2:16">
      <c r="B69" s="210"/>
      <c r="P69" s="223"/>
    </row>
    <row r="70" spans="2:16">
      <c r="B70" s="210"/>
      <c r="P70" s="223"/>
    </row>
    <row r="71" spans="2:16">
      <c r="B71" s="210"/>
      <c r="P71" s="223"/>
    </row>
    <row r="72" spans="2:16">
      <c r="B72" s="210"/>
      <c r="P72" s="223"/>
    </row>
    <row r="73" spans="2:16">
      <c r="B73" s="210"/>
      <c r="P73" s="223"/>
    </row>
    <row r="74" spans="2:16">
      <c r="B74" s="210"/>
      <c r="P74" s="223"/>
    </row>
    <row r="75" spans="2:16">
      <c r="B75" s="210"/>
      <c r="P75" s="223"/>
    </row>
    <row r="76" spans="2:16">
      <c r="B76" s="210"/>
      <c r="P76" s="223"/>
    </row>
    <row r="77" spans="2:16">
      <c r="B77" s="210"/>
      <c r="P77" s="223"/>
    </row>
    <row r="78" spans="2:16">
      <c r="B78" s="210"/>
      <c r="P78" s="223"/>
    </row>
    <row r="79" spans="2:16">
      <c r="B79" s="210"/>
      <c r="P79" s="223"/>
    </row>
    <row r="80" spans="2:16">
      <c r="B80" s="210"/>
      <c r="P80" s="223"/>
    </row>
    <row r="81" spans="2:16">
      <c r="B81" s="210"/>
      <c r="P81" s="223"/>
    </row>
    <row r="82" spans="2:16">
      <c r="B82" s="210"/>
      <c r="P82" s="223"/>
    </row>
    <row r="83" spans="2:16">
      <c r="B83" s="210"/>
      <c r="P83" s="223"/>
    </row>
    <row r="84" spans="2:16">
      <c r="B84" s="220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4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2-13.在宅医療に係る分析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261</v>
      </c>
    </row>
    <row r="2" spans="1:1" ht="16.5" customHeight="1">
      <c r="A2" s="18" t="s">
        <v>255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showGridLines="0" zoomScaleNormal="100" zoomScaleSheetLayoutView="100" workbookViewId="0"/>
  </sheetViews>
  <sheetFormatPr defaultRowHeight="13.5"/>
  <cols>
    <col min="1" max="1" width="4.625" style="19" customWidth="1"/>
    <col min="2" max="2" width="3.25" style="19" customWidth="1"/>
    <col min="3" max="3" width="7.5" style="19" customWidth="1"/>
    <col min="4" max="4" width="23.375" style="19" customWidth="1"/>
    <col min="5" max="9" width="13.375" style="19" customWidth="1"/>
    <col min="10" max="12" width="9" style="19"/>
    <col min="13" max="13" width="13" style="19" bestFit="1" customWidth="1"/>
    <col min="14" max="14" width="17.25" style="19" bestFit="1" customWidth="1"/>
    <col min="15" max="16384" width="9" style="19"/>
  </cols>
  <sheetData>
    <row r="1" spans="1:14" ht="16.5" customHeight="1">
      <c r="A1" s="31" t="s">
        <v>270</v>
      </c>
    </row>
    <row r="2" spans="1:14" ht="16.5" customHeight="1">
      <c r="A2" s="19" t="s">
        <v>144</v>
      </c>
    </row>
    <row r="3" spans="1:14" ht="49.5" customHeight="1">
      <c r="B3" s="23" t="s">
        <v>86</v>
      </c>
      <c r="C3" s="285" t="s">
        <v>93</v>
      </c>
      <c r="D3" s="286"/>
      <c r="E3" s="24" t="s">
        <v>266</v>
      </c>
      <c r="F3" s="228" t="s">
        <v>309</v>
      </c>
      <c r="G3" s="26" t="s">
        <v>94</v>
      </c>
      <c r="H3" s="26" t="s">
        <v>310</v>
      </c>
      <c r="I3" s="118" t="s">
        <v>265</v>
      </c>
    </row>
    <row r="4" spans="1:14">
      <c r="B4" s="137">
        <v>1</v>
      </c>
      <c r="C4" s="100" t="str">
        <f>'地区別_在宅患者の疾病傾向(一人当たり医療費)'!E52</f>
        <v>0601</v>
      </c>
      <c r="D4" s="40" t="str">
        <f>'地区別_在宅患者の疾病傾向(一人当たり医療費)'!F52</f>
        <v>パーキンソン病</v>
      </c>
      <c r="E4" s="114">
        <f>'地区別_在宅患者の疾病傾向(一人当たり医療費)'!G52</f>
        <v>1078265876</v>
      </c>
      <c r="F4" s="71">
        <f>'地区別_在宅患者の疾病傾向(一人当たり医療費)'!H52</f>
        <v>2.9186129850832094E-2</v>
      </c>
      <c r="G4" s="56">
        <f>'地区別_在宅患者の疾病傾向(一人当たり医療費)'!I52</f>
        <v>6664</v>
      </c>
      <c r="H4" s="57">
        <f>'地区別_在宅患者の疾病傾向(一人当たり医療費)'!J52</f>
        <v>5.2855329949238576E-2</v>
      </c>
      <c r="I4" s="72">
        <f>'地区別_在宅患者の疾病傾向(一人当たり医療費)'!K52</f>
        <v>161804.60324129651</v>
      </c>
      <c r="N4" s="68"/>
    </row>
    <row r="5" spans="1:14">
      <c r="B5" s="138">
        <v>2</v>
      </c>
      <c r="C5" s="88" t="str">
        <f>'地区別_在宅患者の疾病傾向(一人当たり医療費)'!E53</f>
        <v>0602</v>
      </c>
      <c r="D5" s="41" t="str">
        <f>'地区別_在宅患者の疾病傾向(一人当たり医療費)'!F53</f>
        <v>アルツハイマー病</v>
      </c>
      <c r="E5" s="115">
        <f>'地区別_在宅患者の疾病傾向(一人当たり医療費)'!G53</f>
        <v>4058092982</v>
      </c>
      <c r="F5" s="74">
        <f>'地区別_在宅患者の疾病傾向(一人当たり医療費)'!H53</f>
        <v>0.10984306501358894</v>
      </c>
      <c r="G5" s="58">
        <f>'地区別_在宅患者の疾病傾向(一人当たり医療費)'!I53</f>
        <v>29006</v>
      </c>
      <c r="H5" s="59">
        <f>'地区別_在宅患者の疾病傾向(一人当たり医療費)'!J53</f>
        <v>0.23006027918781727</v>
      </c>
      <c r="I5" s="75">
        <f>'地区別_在宅患者の疾病傾向(一人当たり医療費)'!K53</f>
        <v>139905.29483555126</v>
      </c>
      <c r="N5" s="68"/>
    </row>
    <row r="6" spans="1:14">
      <c r="B6" s="138">
        <v>3</v>
      </c>
      <c r="C6" s="88" t="str">
        <f>'地区別_在宅患者の疾病傾向(一人当たり医療費)'!E54</f>
        <v>1402</v>
      </c>
      <c r="D6" s="44" t="str">
        <f>'地区別_在宅患者の疾病傾向(一人当たり医療費)'!F54</f>
        <v>腎不全</v>
      </c>
      <c r="E6" s="115">
        <f>'地区別_在宅患者の疾病傾向(一人当たり医療費)'!G54</f>
        <v>1483911045</v>
      </c>
      <c r="F6" s="74">
        <f>'地区別_在宅患者の疾病傾向(一人当たり医療費)'!H54</f>
        <v>4.0165993759459326E-2</v>
      </c>
      <c r="G6" s="58">
        <f>'地区別_在宅患者の疾病傾向(一人当たり医療費)'!I54</f>
        <v>11850</v>
      </c>
      <c r="H6" s="59">
        <f>'地区別_在宅患者の疾病傾向(一人当たり医療費)'!J54</f>
        <v>9.3987944162436554E-2</v>
      </c>
      <c r="I6" s="75">
        <f>'地区別_在宅患者の疾病傾向(一人当たり医療費)'!K54</f>
        <v>125224.56075949367</v>
      </c>
      <c r="N6" s="68"/>
    </row>
    <row r="7" spans="1:14">
      <c r="B7" s="138">
        <v>4</v>
      </c>
      <c r="C7" s="88" t="str">
        <f>'地区別_在宅患者の疾病傾向(一人当たり医療費)'!E55</f>
        <v>0209</v>
      </c>
      <c r="D7" s="44" t="str">
        <f>'地区別_在宅患者の疾病傾向(一人当たり医療費)'!F55</f>
        <v>白血病</v>
      </c>
      <c r="E7" s="115">
        <f>'地区別_在宅患者の疾病傾向(一人当たり医療費)'!G55</f>
        <v>20690275</v>
      </c>
      <c r="F7" s="74">
        <f>'地区別_在宅患者の疾病傾向(一人当たり医療費)'!H55</f>
        <v>5.6003724706523588E-4</v>
      </c>
      <c r="G7" s="58">
        <f>'地区別_在宅患者の疾病傾向(一人当たり医療費)'!I55</f>
        <v>195</v>
      </c>
      <c r="H7" s="59">
        <f>'地区別_在宅患者の疾病傾向(一人当たり医療費)'!J55</f>
        <v>1.5466370558375635E-3</v>
      </c>
      <c r="I7" s="75">
        <f>'地区別_在宅患者の疾病傾向(一人当たり医療費)'!K55</f>
        <v>106103.97435897436</v>
      </c>
      <c r="N7" s="68"/>
    </row>
    <row r="8" spans="1:14">
      <c r="B8" s="139">
        <v>5</v>
      </c>
      <c r="C8" s="92" t="str">
        <f>'地区別_在宅患者の疾病傾向(一人当たり医療費)'!E56</f>
        <v>1009</v>
      </c>
      <c r="D8" s="45" t="str">
        <f>'地区別_在宅患者の疾病傾向(一人当たり医療費)'!F56</f>
        <v>慢性閉塞性肺疾患</v>
      </c>
      <c r="E8" s="116">
        <f>'地区別_在宅患者の疾病傾向(一人当たり医療費)'!G56</f>
        <v>1709234066</v>
      </c>
      <c r="F8" s="77">
        <f>'地区別_在宅患者の疾病傾向(一人当たり医療費)'!H56</f>
        <v>4.6264959789696351E-2</v>
      </c>
      <c r="G8" s="60">
        <f>'地区別_在宅患者の疾病傾向(一人当たり医療費)'!I56</f>
        <v>16271</v>
      </c>
      <c r="H8" s="61">
        <f>'地区別_在宅患者の疾病傾向(一人当たり医療費)'!J56</f>
        <v>0.12905298223350253</v>
      </c>
      <c r="I8" s="78">
        <f>'地区別_在宅患者の疾病傾向(一人当たり医療費)'!K56</f>
        <v>105047.88064654908</v>
      </c>
      <c r="N8" s="68"/>
    </row>
    <row r="9" spans="1:14">
      <c r="B9" s="79" t="s">
        <v>164</v>
      </c>
      <c r="C9" s="96"/>
      <c r="D9" s="97"/>
      <c r="E9" s="117">
        <f>'地区別_在宅患者の疾病傾向(一人当たり医療費)'!G57</f>
        <v>36944462370</v>
      </c>
      <c r="F9" s="80" t="str">
        <f>'地区別_在宅患者の疾病傾向(一人当たり医療費)'!H57</f>
        <v>-</v>
      </c>
      <c r="G9" s="63">
        <f>'地区別_在宅患者の疾病傾向(一人当たり医療費)'!I57</f>
        <v>126080</v>
      </c>
      <c r="H9" s="80" t="str">
        <f>'地区別_在宅患者の疾病傾向(一人当たり医療費)'!J57</f>
        <v>-</v>
      </c>
      <c r="I9" s="81">
        <f>'地区別_在宅患者の疾病傾向(一人当たり医療費)'!K57</f>
        <v>293023.97184327414</v>
      </c>
      <c r="N9" s="68"/>
    </row>
    <row r="10" spans="1:14" s="2" customFormat="1" ht="15" customHeight="1">
      <c r="B10" s="106" t="s">
        <v>109</v>
      </c>
      <c r="C10" s="5"/>
      <c r="D10" s="5"/>
      <c r="E10" s="5"/>
      <c r="F10" s="5"/>
      <c r="G10" s="6"/>
      <c r="H10" s="1"/>
    </row>
    <row r="11" spans="1:14" s="2" customFormat="1" ht="15" customHeight="1">
      <c r="B11" s="107" t="s">
        <v>84</v>
      </c>
    </row>
    <row r="12" spans="1:14" s="2" customFormat="1" ht="15" customHeight="1">
      <c r="B12" s="108" t="s">
        <v>315</v>
      </c>
    </row>
    <row r="14" spans="1:14" ht="16.5" customHeight="1">
      <c r="A14" s="31" t="s">
        <v>264</v>
      </c>
    </row>
    <row r="15" spans="1:14" ht="16.5" customHeight="1">
      <c r="A15" s="19" t="s">
        <v>144</v>
      </c>
    </row>
    <row r="38" spans="2:8" s="2" customFormat="1" ht="15" customHeight="1">
      <c r="B38" s="106"/>
      <c r="C38" s="5"/>
      <c r="D38" s="5"/>
      <c r="E38" s="5"/>
      <c r="F38" s="5"/>
      <c r="G38" s="6"/>
      <c r="H38" s="1"/>
    </row>
    <row r="39" spans="2:8" s="2" customFormat="1" ht="15" customHeight="1">
      <c r="B39" s="106"/>
      <c r="C39" s="5"/>
      <c r="D39" s="5"/>
      <c r="E39" s="5"/>
      <c r="F39" s="5"/>
      <c r="G39" s="6"/>
      <c r="H39" s="1"/>
    </row>
    <row r="40" spans="2:8" s="2" customFormat="1" ht="15" customHeight="1">
      <c r="B40" s="106"/>
      <c r="C40" s="5"/>
      <c r="D40" s="5"/>
      <c r="E40" s="5"/>
      <c r="F40" s="5"/>
      <c r="G40" s="6"/>
      <c r="H40" s="1"/>
    </row>
    <row r="41" spans="2:8" s="2" customFormat="1" ht="15" customHeight="1">
      <c r="B41" s="106"/>
      <c r="C41" s="5"/>
      <c r="D41" s="5"/>
      <c r="E41" s="5"/>
      <c r="F41" s="5"/>
      <c r="G41" s="6"/>
      <c r="H41" s="1"/>
    </row>
    <row r="42" spans="2:8" s="2" customFormat="1" ht="15" customHeight="1">
      <c r="B42" s="106" t="s">
        <v>109</v>
      </c>
      <c r="C42" s="5"/>
      <c r="D42" s="5"/>
      <c r="E42" s="5"/>
      <c r="F42" s="5"/>
      <c r="G42" s="6"/>
      <c r="H42" s="1"/>
    </row>
    <row r="43" spans="2:8" s="2" customFormat="1" ht="15" customHeight="1">
      <c r="B43" s="107" t="s">
        <v>84</v>
      </c>
    </row>
    <row r="44" spans="2:8" s="2" customFormat="1" ht="15" customHeight="1">
      <c r="B44" s="108" t="s">
        <v>315</v>
      </c>
    </row>
  </sheetData>
  <mergeCells count="1">
    <mergeCell ref="C3:D3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7"/>
  <sheetViews>
    <sheetView showGridLines="0" zoomScaleNormal="100" zoomScaleSheetLayoutView="100" workbookViewId="0"/>
  </sheetViews>
  <sheetFormatPr defaultRowHeight="13.5"/>
  <cols>
    <col min="1" max="1" width="4.625" style="8" customWidth="1"/>
    <col min="2" max="2" width="3.25" style="8" customWidth="1"/>
    <col min="3" max="3" width="18.625" style="8" customWidth="1"/>
    <col min="4" max="4" width="9.625" style="8" customWidth="1"/>
    <col min="5" max="12" width="9" style="8" customWidth="1"/>
    <col min="13" max="13" width="9.625" style="8" customWidth="1"/>
    <col min="14" max="21" width="9" style="8" customWidth="1"/>
    <col min="22" max="22" width="9.625" style="8" customWidth="1"/>
    <col min="23" max="30" width="9" style="8" customWidth="1"/>
    <col min="31" max="31" width="9.625" style="8" customWidth="1"/>
    <col min="32" max="39" width="9" style="8" customWidth="1"/>
    <col min="40" max="40" width="9.625" style="8" customWidth="1"/>
    <col min="41" max="48" width="9" style="8" customWidth="1"/>
    <col min="49" max="49" width="9.625" style="8" customWidth="1"/>
    <col min="50" max="57" width="9" style="8" customWidth="1"/>
    <col min="58" max="58" width="9.625" style="8" customWidth="1"/>
    <col min="59" max="66" width="9" style="8" customWidth="1"/>
    <col min="67" max="67" width="9.625" style="8" customWidth="1"/>
    <col min="68" max="75" width="9" style="8" customWidth="1"/>
    <col min="76" max="76" width="9" style="30"/>
    <col min="77" max="77" width="11.375" style="132" bestFit="1" customWidth="1"/>
    <col min="78" max="78" width="9.125" style="132" bestFit="1" customWidth="1"/>
    <col min="79" max="79" width="9.125" style="132" customWidth="1"/>
    <col min="80" max="80" width="11.125" style="132" customWidth="1"/>
    <col min="81" max="81" width="9.125" style="132" customWidth="1"/>
    <col min="82" max="16384" width="9" style="8"/>
  </cols>
  <sheetData>
    <row r="1" spans="1:84" s="19" customFormat="1" ht="16.5" customHeight="1">
      <c r="A1" s="18" t="s">
        <v>247</v>
      </c>
      <c r="BX1" s="132"/>
      <c r="BY1" s="132"/>
      <c r="BZ1" s="132"/>
      <c r="CA1" s="132"/>
      <c r="CB1" s="132"/>
      <c r="CC1" s="132"/>
    </row>
    <row r="2" spans="1:84" s="19" customFormat="1" ht="16.5" customHeight="1">
      <c r="A2" s="18" t="s">
        <v>137</v>
      </c>
      <c r="BX2" s="132"/>
      <c r="BY2" s="132"/>
      <c r="BZ2" s="132"/>
      <c r="CA2" s="132"/>
      <c r="CB2" s="132"/>
      <c r="CC2" s="132"/>
    </row>
    <row r="3" spans="1:84" ht="16.5" customHeight="1">
      <c r="B3" s="267"/>
      <c r="C3" s="270" t="s">
        <v>74</v>
      </c>
      <c r="D3" s="262" t="s">
        <v>66</v>
      </c>
      <c r="E3" s="263"/>
      <c r="F3" s="263"/>
      <c r="G3" s="263"/>
      <c r="H3" s="263"/>
      <c r="I3" s="263"/>
      <c r="J3" s="263"/>
      <c r="K3" s="263"/>
      <c r="L3" s="260"/>
      <c r="M3" s="262" t="s">
        <v>67</v>
      </c>
      <c r="N3" s="263"/>
      <c r="O3" s="263"/>
      <c r="P3" s="263"/>
      <c r="Q3" s="263"/>
      <c r="R3" s="263"/>
      <c r="S3" s="263"/>
      <c r="T3" s="263"/>
      <c r="U3" s="260"/>
      <c r="V3" s="262" t="s">
        <v>68</v>
      </c>
      <c r="W3" s="263"/>
      <c r="X3" s="263"/>
      <c r="Y3" s="263"/>
      <c r="Z3" s="263"/>
      <c r="AA3" s="263"/>
      <c r="AB3" s="263"/>
      <c r="AC3" s="263"/>
      <c r="AD3" s="260"/>
      <c r="AE3" s="262" t="s">
        <v>69</v>
      </c>
      <c r="AF3" s="263"/>
      <c r="AG3" s="263"/>
      <c r="AH3" s="263"/>
      <c r="AI3" s="263"/>
      <c r="AJ3" s="263"/>
      <c r="AK3" s="263"/>
      <c r="AL3" s="263"/>
      <c r="AM3" s="260"/>
      <c r="AN3" s="259" t="s">
        <v>70</v>
      </c>
      <c r="AO3" s="263"/>
      <c r="AP3" s="263"/>
      <c r="AQ3" s="263"/>
      <c r="AR3" s="263"/>
      <c r="AS3" s="263"/>
      <c r="AT3" s="263"/>
      <c r="AU3" s="263"/>
      <c r="AV3" s="260"/>
      <c r="AW3" s="262" t="s">
        <v>71</v>
      </c>
      <c r="AX3" s="263"/>
      <c r="AY3" s="263"/>
      <c r="AZ3" s="263"/>
      <c r="BA3" s="263"/>
      <c r="BB3" s="263"/>
      <c r="BC3" s="263"/>
      <c r="BD3" s="263"/>
      <c r="BE3" s="260"/>
      <c r="BF3" s="262" t="s">
        <v>72</v>
      </c>
      <c r="BG3" s="263"/>
      <c r="BH3" s="263"/>
      <c r="BI3" s="263"/>
      <c r="BJ3" s="263"/>
      <c r="BK3" s="263"/>
      <c r="BL3" s="263"/>
      <c r="BM3" s="263"/>
      <c r="BN3" s="260"/>
      <c r="BO3" s="261" t="s">
        <v>73</v>
      </c>
      <c r="BP3" s="261"/>
      <c r="BQ3" s="261"/>
      <c r="BR3" s="261"/>
      <c r="BS3" s="261"/>
      <c r="BT3" s="261"/>
      <c r="BU3" s="261"/>
      <c r="BV3" s="261"/>
      <c r="BW3" s="261"/>
    </row>
    <row r="4" spans="1:84" ht="38.1" customHeight="1">
      <c r="B4" s="268"/>
      <c r="C4" s="271"/>
      <c r="D4" s="253" t="s">
        <v>92</v>
      </c>
      <c r="E4" s="256" t="s">
        <v>104</v>
      </c>
      <c r="F4" s="257"/>
      <c r="G4" s="236" t="s">
        <v>250</v>
      </c>
      <c r="H4" s="237"/>
      <c r="I4" s="256" t="s">
        <v>105</v>
      </c>
      <c r="J4" s="257"/>
      <c r="K4" s="236" t="s">
        <v>251</v>
      </c>
      <c r="L4" s="237"/>
      <c r="M4" s="253" t="s">
        <v>92</v>
      </c>
      <c r="N4" s="256" t="s">
        <v>104</v>
      </c>
      <c r="O4" s="257"/>
      <c r="P4" s="236" t="s">
        <v>250</v>
      </c>
      <c r="Q4" s="237"/>
      <c r="R4" s="256" t="s">
        <v>105</v>
      </c>
      <c r="S4" s="257"/>
      <c r="T4" s="236" t="s">
        <v>251</v>
      </c>
      <c r="U4" s="237"/>
      <c r="V4" s="253" t="s">
        <v>92</v>
      </c>
      <c r="W4" s="256" t="s">
        <v>104</v>
      </c>
      <c r="X4" s="257"/>
      <c r="Y4" s="236" t="s">
        <v>250</v>
      </c>
      <c r="Z4" s="237"/>
      <c r="AA4" s="256" t="s">
        <v>105</v>
      </c>
      <c r="AB4" s="257"/>
      <c r="AC4" s="236" t="s">
        <v>251</v>
      </c>
      <c r="AD4" s="237"/>
      <c r="AE4" s="253" t="s">
        <v>92</v>
      </c>
      <c r="AF4" s="256" t="s">
        <v>104</v>
      </c>
      <c r="AG4" s="257"/>
      <c r="AH4" s="236" t="s">
        <v>250</v>
      </c>
      <c r="AI4" s="237"/>
      <c r="AJ4" s="256" t="s">
        <v>105</v>
      </c>
      <c r="AK4" s="257"/>
      <c r="AL4" s="236" t="s">
        <v>251</v>
      </c>
      <c r="AM4" s="237"/>
      <c r="AN4" s="264" t="s">
        <v>92</v>
      </c>
      <c r="AO4" s="259" t="s">
        <v>104</v>
      </c>
      <c r="AP4" s="260"/>
      <c r="AQ4" s="258" t="s">
        <v>250</v>
      </c>
      <c r="AR4" s="245"/>
      <c r="AS4" s="259" t="s">
        <v>105</v>
      </c>
      <c r="AT4" s="260"/>
      <c r="AU4" s="258" t="s">
        <v>251</v>
      </c>
      <c r="AV4" s="245"/>
      <c r="AW4" s="253" t="s">
        <v>92</v>
      </c>
      <c r="AX4" s="256" t="s">
        <v>104</v>
      </c>
      <c r="AY4" s="257"/>
      <c r="AZ4" s="236" t="s">
        <v>250</v>
      </c>
      <c r="BA4" s="237"/>
      <c r="BB4" s="256" t="s">
        <v>105</v>
      </c>
      <c r="BC4" s="257"/>
      <c r="BD4" s="236" t="s">
        <v>251</v>
      </c>
      <c r="BE4" s="237"/>
      <c r="BF4" s="253" t="s">
        <v>92</v>
      </c>
      <c r="BG4" s="256" t="s">
        <v>104</v>
      </c>
      <c r="BH4" s="257"/>
      <c r="BI4" s="236" t="s">
        <v>250</v>
      </c>
      <c r="BJ4" s="237"/>
      <c r="BK4" s="256" t="s">
        <v>105</v>
      </c>
      <c r="BL4" s="257"/>
      <c r="BM4" s="236" t="s">
        <v>251</v>
      </c>
      <c r="BN4" s="237"/>
      <c r="BO4" s="253" t="s">
        <v>92</v>
      </c>
      <c r="BP4" s="256" t="s">
        <v>104</v>
      </c>
      <c r="BQ4" s="257"/>
      <c r="BR4" s="236" t="s">
        <v>250</v>
      </c>
      <c r="BS4" s="237"/>
      <c r="BT4" s="256" t="s">
        <v>105</v>
      </c>
      <c r="BU4" s="257"/>
      <c r="BV4" s="236" t="s">
        <v>251</v>
      </c>
      <c r="BW4" s="237"/>
      <c r="BY4" s="132" t="s">
        <v>141</v>
      </c>
    </row>
    <row r="5" spans="1:84" ht="13.5" customHeight="1">
      <c r="B5" s="268"/>
      <c r="C5" s="271"/>
      <c r="D5" s="254"/>
      <c r="E5" s="35"/>
      <c r="F5" s="36"/>
      <c r="G5" s="35"/>
      <c r="H5" s="36"/>
      <c r="I5" s="35"/>
      <c r="J5" s="36"/>
      <c r="K5" s="35"/>
      <c r="L5" s="36"/>
      <c r="M5" s="254"/>
      <c r="N5" s="35"/>
      <c r="O5" s="36"/>
      <c r="P5" s="35"/>
      <c r="Q5" s="36"/>
      <c r="R5" s="35"/>
      <c r="S5" s="36"/>
      <c r="T5" s="35"/>
      <c r="U5" s="36"/>
      <c r="V5" s="254"/>
      <c r="W5" s="35"/>
      <c r="X5" s="36"/>
      <c r="Y5" s="35"/>
      <c r="Z5" s="36"/>
      <c r="AA5" s="35"/>
      <c r="AB5" s="36"/>
      <c r="AC5" s="35"/>
      <c r="AD5" s="36"/>
      <c r="AE5" s="254"/>
      <c r="AF5" s="35"/>
      <c r="AG5" s="36"/>
      <c r="AH5" s="35"/>
      <c r="AI5" s="36"/>
      <c r="AJ5" s="35"/>
      <c r="AK5" s="36"/>
      <c r="AL5" s="35"/>
      <c r="AM5" s="36"/>
      <c r="AN5" s="254"/>
      <c r="AO5" s="156"/>
      <c r="AP5" s="157"/>
      <c r="AQ5" s="156"/>
      <c r="AR5" s="157"/>
      <c r="AS5" s="156"/>
      <c r="AT5" s="157"/>
      <c r="AU5" s="156"/>
      <c r="AV5" s="157"/>
      <c r="AW5" s="254"/>
      <c r="AX5" s="35"/>
      <c r="AY5" s="36"/>
      <c r="AZ5" s="35"/>
      <c r="BA5" s="36"/>
      <c r="BB5" s="35"/>
      <c r="BC5" s="36"/>
      <c r="BD5" s="35"/>
      <c r="BE5" s="36"/>
      <c r="BF5" s="254"/>
      <c r="BG5" s="35"/>
      <c r="BH5" s="36"/>
      <c r="BI5" s="35"/>
      <c r="BJ5" s="36"/>
      <c r="BK5" s="35"/>
      <c r="BL5" s="36"/>
      <c r="BM5" s="35"/>
      <c r="BN5" s="36"/>
      <c r="BO5" s="254"/>
      <c r="BP5" s="35"/>
      <c r="BQ5" s="36"/>
      <c r="BR5" s="35"/>
      <c r="BS5" s="36"/>
      <c r="BT5" s="35"/>
      <c r="BU5" s="36"/>
      <c r="BV5" s="35"/>
      <c r="BW5" s="36"/>
      <c r="BY5" s="246" t="s">
        <v>278</v>
      </c>
      <c r="BZ5" s="246"/>
      <c r="CA5" s="247" t="s">
        <v>253</v>
      </c>
      <c r="CB5" s="248"/>
      <c r="CC5" s="104"/>
      <c r="CD5" s="265" t="s">
        <v>278</v>
      </c>
      <c r="CE5" s="265" t="s">
        <v>253</v>
      </c>
      <c r="CF5" s="266"/>
    </row>
    <row r="6" spans="1:84" ht="27" customHeight="1">
      <c r="B6" s="269"/>
      <c r="C6" s="272"/>
      <c r="D6" s="255"/>
      <c r="E6" s="37" t="s">
        <v>277</v>
      </c>
      <c r="F6" s="110" t="s">
        <v>142</v>
      </c>
      <c r="G6" s="37" t="s">
        <v>277</v>
      </c>
      <c r="H6" s="110" t="s">
        <v>142</v>
      </c>
      <c r="I6" s="37" t="s">
        <v>277</v>
      </c>
      <c r="J6" s="110" t="s">
        <v>142</v>
      </c>
      <c r="K6" s="37" t="s">
        <v>277</v>
      </c>
      <c r="L6" s="110" t="s">
        <v>142</v>
      </c>
      <c r="M6" s="255"/>
      <c r="N6" s="37" t="s">
        <v>277</v>
      </c>
      <c r="O6" s="110" t="s">
        <v>142</v>
      </c>
      <c r="P6" s="37" t="s">
        <v>277</v>
      </c>
      <c r="Q6" s="110" t="s">
        <v>142</v>
      </c>
      <c r="R6" s="37" t="s">
        <v>277</v>
      </c>
      <c r="S6" s="110" t="s">
        <v>142</v>
      </c>
      <c r="T6" s="37" t="s">
        <v>277</v>
      </c>
      <c r="U6" s="110" t="s">
        <v>142</v>
      </c>
      <c r="V6" s="255"/>
      <c r="W6" s="37" t="s">
        <v>277</v>
      </c>
      <c r="X6" s="110" t="s">
        <v>142</v>
      </c>
      <c r="Y6" s="37" t="s">
        <v>277</v>
      </c>
      <c r="Z6" s="110" t="s">
        <v>142</v>
      </c>
      <c r="AA6" s="37" t="s">
        <v>277</v>
      </c>
      <c r="AB6" s="110" t="s">
        <v>142</v>
      </c>
      <c r="AC6" s="37" t="s">
        <v>277</v>
      </c>
      <c r="AD6" s="110" t="s">
        <v>142</v>
      </c>
      <c r="AE6" s="255"/>
      <c r="AF6" s="37" t="s">
        <v>277</v>
      </c>
      <c r="AG6" s="110" t="s">
        <v>142</v>
      </c>
      <c r="AH6" s="37" t="s">
        <v>277</v>
      </c>
      <c r="AI6" s="110" t="s">
        <v>142</v>
      </c>
      <c r="AJ6" s="37" t="s">
        <v>277</v>
      </c>
      <c r="AK6" s="110" t="s">
        <v>142</v>
      </c>
      <c r="AL6" s="37" t="s">
        <v>277</v>
      </c>
      <c r="AM6" s="110" t="s">
        <v>142</v>
      </c>
      <c r="AN6" s="255"/>
      <c r="AO6" s="159" t="s">
        <v>277</v>
      </c>
      <c r="AP6" s="160" t="s">
        <v>142</v>
      </c>
      <c r="AQ6" s="159" t="s">
        <v>277</v>
      </c>
      <c r="AR6" s="160" t="s">
        <v>142</v>
      </c>
      <c r="AS6" s="159" t="s">
        <v>277</v>
      </c>
      <c r="AT6" s="160" t="s">
        <v>142</v>
      </c>
      <c r="AU6" s="159" t="s">
        <v>277</v>
      </c>
      <c r="AV6" s="160" t="s">
        <v>142</v>
      </c>
      <c r="AW6" s="255"/>
      <c r="AX6" s="37" t="s">
        <v>277</v>
      </c>
      <c r="AY6" s="110" t="s">
        <v>142</v>
      </c>
      <c r="AZ6" s="37" t="s">
        <v>277</v>
      </c>
      <c r="BA6" s="110" t="s">
        <v>142</v>
      </c>
      <c r="BB6" s="37" t="s">
        <v>277</v>
      </c>
      <c r="BC6" s="110" t="s">
        <v>142</v>
      </c>
      <c r="BD6" s="37" t="s">
        <v>277</v>
      </c>
      <c r="BE6" s="110" t="s">
        <v>142</v>
      </c>
      <c r="BF6" s="255"/>
      <c r="BG6" s="37" t="s">
        <v>277</v>
      </c>
      <c r="BH6" s="110" t="s">
        <v>142</v>
      </c>
      <c r="BI6" s="37" t="s">
        <v>277</v>
      </c>
      <c r="BJ6" s="110" t="s">
        <v>142</v>
      </c>
      <c r="BK6" s="37" t="s">
        <v>277</v>
      </c>
      <c r="BL6" s="110" t="s">
        <v>142</v>
      </c>
      <c r="BM6" s="37" t="s">
        <v>277</v>
      </c>
      <c r="BN6" s="110" t="s">
        <v>142</v>
      </c>
      <c r="BO6" s="255"/>
      <c r="BP6" s="37" t="s">
        <v>277</v>
      </c>
      <c r="BQ6" s="110" t="s">
        <v>142</v>
      </c>
      <c r="BR6" s="37" t="s">
        <v>277</v>
      </c>
      <c r="BS6" s="110" t="s">
        <v>142</v>
      </c>
      <c r="BT6" s="37" t="s">
        <v>277</v>
      </c>
      <c r="BU6" s="110" t="s">
        <v>142</v>
      </c>
      <c r="BV6" s="37" t="s">
        <v>277</v>
      </c>
      <c r="BW6" s="110" t="s">
        <v>142</v>
      </c>
      <c r="BY6" s="246"/>
      <c r="BZ6" s="246"/>
      <c r="CA6" s="249"/>
      <c r="CB6" s="250"/>
      <c r="CC6" s="104"/>
      <c r="CD6" s="265"/>
      <c r="CE6" s="265"/>
      <c r="CF6" s="266"/>
    </row>
    <row r="7" spans="1:84" ht="12">
      <c r="B7" s="177">
        <v>1</v>
      </c>
      <c r="C7" s="69" t="s">
        <v>2</v>
      </c>
      <c r="D7" s="178">
        <v>162</v>
      </c>
      <c r="E7" s="178">
        <v>21</v>
      </c>
      <c r="F7" s="178">
        <v>12</v>
      </c>
      <c r="G7" s="179">
        <f>IFERROR(E7/D7,"-")</f>
        <v>0.12962962962962962</v>
      </c>
      <c r="H7" s="179">
        <f>IFERROR(F7/D7,"-")</f>
        <v>7.407407407407407E-2</v>
      </c>
      <c r="I7" s="180">
        <v>5916720</v>
      </c>
      <c r="J7" s="180">
        <v>4965140</v>
      </c>
      <c r="K7" s="180">
        <f>IFERROR(I7/E7,"-")</f>
        <v>281748.57142857142</v>
      </c>
      <c r="L7" s="180">
        <f>IFERROR(J7/F7,"-")</f>
        <v>413761.66666666669</v>
      </c>
      <c r="M7" s="178">
        <v>348</v>
      </c>
      <c r="N7" s="178">
        <v>54</v>
      </c>
      <c r="O7" s="178">
        <v>24</v>
      </c>
      <c r="P7" s="179">
        <f>IFERROR(N7/M7,"-")</f>
        <v>0.15517241379310345</v>
      </c>
      <c r="Q7" s="179">
        <f>IFERROR(O7/M7,"-")</f>
        <v>6.8965517241379309E-2</v>
      </c>
      <c r="R7" s="180">
        <v>16193490</v>
      </c>
      <c r="S7" s="180">
        <v>11266260</v>
      </c>
      <c r="T7" s="180">
        <f>IFERROR(R7/N7,"-")</f>
        <v>299879.44444444444</v>
      </c>
      <c r="U7" s="180">
        <f>IFERROR(S7/O7,"-")</f>
        <v>469427.5</v>
      </c>
      <c r="V7" s="178">
        <v>56417</v>
      </c>
      <c r="W7" s="178">
        <v>2128</v>
      </c>
      <c r="X7" s="178">
        <v>1126</v>
      </c>
      <c r="Y7" s="179">
        <f>IFERROR(W7/V7,"-")</f>
        <v>3.7719127213428578E-2</v>
      </c>
      <c r="Z7" s="179">
        <f>IFERROR(X7/V7,"-")</f>
        <v>1.9958523140188242E-2</v>
      </c>
      <c r="AA7" s="180">
        <v>535267750</v>
      </c>
      <c r="AB7" s="180">
        <v>406772560</v>
      </c>
      <c r="AC7" s="180">
        <f>IFERROR(AA7/W7,"-")</f>
        <v>251535.59680451127</v>
      </c>
      <c r="AD7" s="180">
        <f>IFERROR(AB7/X7,"-")</f>
        <v>361254.49378330371</v>
      </c>
      <c r="AE7" s="178">
        <v>41880</v>
      </c>
      <c r="AF7" s="178">
        <v>3605</v>
      </c>
      <c r="AG7" s="178">
        <v>2117</v>
      </c>
      <c r="AH7" s="179">
        <f>IFERROR(AF7/AE7,"-")</f>
        <v>8.6079274116523399E-2</v>
      </c>
      <c r="AI7" s="20">
        <f>IFERROR(AG7/AE7,"-")</f>
        <v>5.054918815663801E-2</v>
      </c>
      <c r="AJ7" s="180">
        <v>976608300</v>
      </c>
      <c r="AK7" s="180">
        <v>766442100</v>
      </c>
      <c r="AL7" s="180">
        <f>IFERROR(AJ7/AF7,"-")</f>
        <v>270903.82801664353</v>
      </c>
      <c r="AM7" s="180">
        <f>IFERROR(AK7/AG7,"-")</f>
        <v>362041.61549362307</v>
      </c>
      <c r="AN7" s="178">
        <v>26399</v>
      </c>
      <c r="AO7" s="178">
        <v>4867</v>
      </c>
      <c r="AP7" s="178">
        <v>3201</v>
      </c>
      <c r="AQ7" s="179">
        <f>IFERROR(AO7/AN7,"-")</f>
        <v>0.18436304405469905</v>
      </c>
      <c r="AR7" s="179">
        <f>IFERROR(AP7/AN7,"-")</f>
        <v>0.12125459297700671</v>
      </c>
      <c r="AS7" s="180">
        <v>1300420740</v>
      </c>
      <c r="AT7" s="180">
        <v>1092749350</v>
      </c>
      <c r="AU7" s="180">
        <f>IFERROR(AS7/AO7,"-")</f>
        <v>267191.44031230739</v>
      </c>
      <c r="AV7" s="180">
        <f>IFERROR(AT7/AP7,"-")</f>
        <v>341377.4914089347</v>
      </c>
      <c r="AW7" s="178">
        <v>12464</v>
      </c>
      <c r="AX7" s="178">
        <v>3806</v>
      </c>
      <c r="AY7" s="178">
        <v>2824</v>
      </c>
      <c r="AZ7" s="179">
        <f>IFERROR(AX7/AW7,"-")</f>
        <v>0.30535943517329911</v>
      </c>
      <c r="BA7" s="179">
        <f>IFERROR(AY7/AW7,"-")</f>
        <v>0.22657252888318358</v>
      </c>
      <c r="BB7" s="180">
        <v>1088849180</v>
      </c>
      <c r="BC7" s="180">
        <v>959691330</v>
      </c>
      <c r="BD7" s="180">
        <f>IFERROR(BB7/AX7,"-")</f>
        <v>286087.54072517081</v>
      </c>
      <c r="BE7" s="180">
        <f>IFERROR(BC7/AY7,"-")</f>
        <v>339834.04036827193</v>
      </c>
      <c r="BF7" s="178">
        <v>4630</v>
      </c>
      <c r="BG7" s="178">
        <v>1933</v>
      </c>
      <c r="BH7" s="178">
        <v>1516</v>
      </c>
      <c r="BI7" s="179">
        <f>IFERROR(BG7/BF7,"-")</f>
        <v>0.41749460043196546</v>
      </c>
      <c r="BJ7" s="179">
        <f>IFERROR(BH7/BF7,"-")</f>
        <v>0.32742980561555074</v>
      </c>
      <c r="BK7" s="180">
        <v>618021170</v>
      </c>
      <c r="BL7" s="180">
        <v>553760170</v>
      </c>
      <c r="BM7" s="180">
        <f>IFERROR(BK7/BG7,"-")</f>
        <v>319721.24676668394</v>
      </c>
      <c r="BN7" s="180">
        <f>IFERROR(BL7/BH7,"-")</f>
        <v>365277.1569920844</v>
      </c>
      <c r="BO7" s="178">
        <f>SUM(D7,M7,V7,AE7,AN7,AW7,BF7)</f>
        <v>142300</v>
      </c>
      <c r="BP7" s="178">
        <f t="shared" ref="BP7:BQ14" si="0">SUM(E7,N7,W7,AF7,AO7,AX7,BG7)</f>
        <v>16414</v>
      </c>
      <c r="BQ7" s="178">
        <f t="shared" si="0"/>
        <v>10820</v>
      </c>
      <c r="BR7" s="179">
        <f>IFERROR(BP7/BO7,"-")</f>
        <v>0.11534785664089951</v>
      </c>
      <c r="BS7" s="179">
        <f t="shared" ref="BS7:BS14" si="1">IFERROR(BQ7/BO7,"-")</f>
        <v>7.603654251581167E-2</v>
      </c>
      <c r="BT7" s="178">
        <f>SUM(I7,R7,AA7,AJ7,AS7,BB7,BK7)</f>
        <v>4541277350</v>
      </c>
      <c r="BU7" s="178">
        <f>SUM(J7,S7,AB7,AK7,AT7,BC7,BL7)</f>
        <v>3795646910</v>
      </c>
      <c r="BV7" s="180">
        <f>IFERROR(BT7/BP7,"-")</f>
        <v>276670.9729499208</v>
      </c>
      <c r="BW7" s="180">
        <f>IFERROR(BU7/BQ7,"-")</f>
        <v>350799.1598890943</v>
      </c>
      <c r="BY7" s="133" t="str">
        <f>INDEX($C$7:$C$14,MATCH(BZ7,BR$7:BR$14,0))</f>
        <v>豊能医療圏</v>
      </c>
      <c r="BZ7" s="134">
        <f>LARGE(BR$7:BR$14,ROW(BH1))</f>
        <v>0.11534785664089951</v>
      </c>
      <c r="CA7" s="133" t="str">
        <f>INDEX($C$7:$C$14,MATCH(CB7,BS$7:BS$14,0))</f>
        <v>豊能医療圏</v>
      </c>
      <c r="CB7" s="134">
        <f>LARGE(BS$7:BS$14,ROW(BJ1))</f>
        <v>7.603654251581167E-2</v>
      </c>
      <c r="CC7" s="135"/>
      <c r="CD7" s="112">
        <f>$BR$15</f>
        <v>0.10344567297120784</v>
      </c>
      <c r="CE7" s="112">
        <f>$BS$15</f>
        <v>6.7616286129681222E-2</v>
      </c>
      <c r="CF7" s="111">
        <v>0</v>
      </c>
    </row>
    <row r="8" spans="1:84" ht="12">
      <c r="B8" s="177">
        <v>2</v>
      </c>
      <c r="C8" s="69" t="s">
        <v>9</v>
      </c>
      <c r="D8" s="178">
        <v>351</v>
      </c>
      <c r="E8" s="178">
        <v>52</v>
      </c>
      <c r="F8" s="178">
        <v>25</v>
      </c>
      <c r="G8" s="179">
        <f t="shared" ref="G8:G14" si="2">IFERROR(E8/D8,"-")</f>
        <v>0.14814814814814814</v>
      </c>
      <c r="H8" s="179">
        <f t="shared" ref="H8:H14" si="3">IFERROR(F8/D8,"-")</f>
        <v>7.1225071225071226E-2</v>
      </c>
      <c r="I8" s="180">
        <v>19147840</v>
      </c>
      <c r="J8" s="180">
        <v>16869770</v>
      </c>
      <c r="K8" s="180">
        <f t="shared" ref="K8:K14" si="4">IFERROR(I8/E8,"-")</f>
        <v>368227.69230769231</v>
      </c>
      <c r="L8" s="180">
        <f t="shared" ref="L8:L14" si="5">IFERROR(J8/F8,"-")</f>
        <v>674790.8</v>
      </c>
      <c r="M8" s="178">
        <v>462</v>
      </c>
      <c r="N8" s="178">
        <v>70</v>
      </c>
      <c r="O8" s="178">
        <v>40</v>
      </c>
      <c r="P8" s="179">
        <f t="shared" ref="P8:P14" si="6">IFERROR(N8/M8,"-")</f>
        <v>0.15151515151515152</v>
      </c>
      <c r="Q8" s="179">
        <f t="shared" ref="Q8:Q14" si="7">IFERROR(O8/M8,"-")</f>
        <v>8.6580086580086577E-2</v>
      </c>
      <c r="R8" s="180">
        <v>25238740</v>
      </c>
      <c r="S8" s="180">
        <v>23276490</v>
      </c>
      <c r="T8" s="180">
        <f t="shared" ref="T8:T14" si="8">IFERROR(R8/N8,"-")</f>
        <v>360553.42857142858</v>
      </c>
      <c r="U8" s="180">
        <f t="shared" ref="U8:U14" si="9">IFERROR(S8/O8,"-")</f>
        <v>581912.25</v>
      </c>
      <c r="V8" s="178">
        <v>45202</v>
      </c>
      <c r="W8" s="178">
        <v>1364</v>
      </c>
      <c r="X8" s="178">
        <v>729</v>
      </c>
      <c r="Y8" s="179">
        <f t="shared" ref="Y8:Y14" si="10">IFERROR(W8/V8,"-")</f>
        <v>3.0175655944427237E-2</v>
      </c>
      <c r="Z8" s="179">
        <f t="shared" ref="Z8:Z14" si="11">IFERROR(X8/V8,"-")</f>
        <v>1.6127604973231274E-2</v>
      </c>
      <c r="AA8" s="180">
        <v>385530350</v>
      </c>
      <c r="AB8" s="180">
        <v>287760470</v>
      </c>
      <c r="AC8" s="180">
        <f t="shared" ref="AC8:AC14" si="12">IFERROR(AA8/W8,"-")</f>
        <v>282646.88416422287</v>
      </c>
      <c r="AD8" s="180">
        <f t="shared" ref="AD8:AD14" si="13">IFERROR(AB8/X8,"-")</f>
        <v>394733.15500685869</v>
      </c>
      <c r="AE8" s="178">
        <v>30268</v>
      </c>
      <c r="AF8" s="178">
        <v>2213</v>
      </c>
      <c r="AG8" s="178">
        <v>1309</v>
      </c>
      <c r="AH8" s="179">
        <f t="shared" ref="AH8:AH14" si="14">IFERROR(AF8/AE8,"-")</f>
        <v>7.3113519228227827E-2</v>
      </c>
      <c r="AI8" s="20">
        <f t="shared" ref="AI8:AI14" si="15">IFERROR(AG8/AE8,"-")</f>
        <v>4.3246993524514339E-2</v>
      </c>
      <c r="AJ8" s="180">
        <v>589143270</v>
      </c>
      <c r="AK8" s="180">
        <v>466514510</v>
      </c>
      <c r="AL8" s="180">
        <f t="shared" ref="AL8:AL14" si="16">IFERROR(AJ8/AF8,"-")</f>
        <v>266219.28151830094</v>
      </c>
      <c r="AM8" s="180">
        <f t="shared" ref="AM8:AM14" si="17">IFERROR(AK8/AG8,"-")</f>
        <v>356390</v>
      </c>
      <c r="AN8" s="178">
        <v>18162</v>
      </c>
      <c r="AO8" s="178">
        <v>2882</v>
      </c>
      <c r="AP8" s="178">
        <v>1984</v>
      </c>
      <c r="AQ8" s="179">
        <f t="shared" ref="AQ8:AQ14" si="18">IFERROR(AO8/AN8,"-")</f>
        <v>0.15868296443123003</v>
      </c>
      <c r="AR8" s="179">
        <f t="shared" ref="AR8:AR14" si="19">IFERROR(AP8/AN8,"-")</f>
        <v>0.10923907058693977</v>
      </c>
      <c r="AS8" s="180">
        <v>802703020</v>
      </c>
      <c r="AT8" s="180">
        <v>692147320</v>
      </c>
      <c r="AU8" s="180">
        <f t="shared" ref="AU8:AU14" si="20">IFERROR(AS8/AO8,"-")</f>
        <v>278522.90770298406</v>
      </c>
      <c r="AV8" s="180">
        <f t="shared" ref="AV8:AV14" si="21">IFERROR(AT8/AP8,"-")</f>
        <v>348864.57661290321</v>
      </c>
      <c r="AW8" s="178">
        <v>8240</v>
      </c>
      <c r="AX8" s="178">
        <v>2229</v>
      </c>
      <c r="AY8" s="178">
        <v>1638</v>
      </c>
      <c r="AZ8" s="179">
        <f t="shared" ref="AZ8:AZ14" si="22">IFERROR(AX8/AW8,"-")</f>
        <v>0.27050970873786406</v>
      </c>
      <c r="BA8" s="179">
        <f t="shared" ref="BA8:BA14" si="23">IFERROR(AY8/AW8,"-")</f>
        <v>0.1987864077669903</v>
      </c>
      <c r="BB8" s="180">
        <v>652250360</v>
      </c>
      <c r="BC8" s="180">
        <v>573066180</v>
      </c>
      <c r="BD8" s="180">
        <f t="shared" ref="BD8:BD14" si="24">IFERROR(BB8/AX8,"-")</f>
        <v>292620.17048003589</v>
      </c>
      <c r="BE8" s="180">
        <f t="shared" ref="BE8:BE14" si="25">IFERROR(BC8/AY8,"-")</f>
        <v>349857.25274725276</v>
      </c>
      <c r="BF8" s="178">
        <v>2910</v>
      </c>
      <c r="BG8" s="178">
        <v>1074</v>
      </c>
      <c r="BH8" s="178">
        <v>834</v>
      </c>
      <c r="BI8" s="179">
        <f t="shared" ref="BI8:BI14" si="26">IFERROR(BG8/BF8,"-")</f>
        <v>0.36907216494845363</v>
      </c>
      <c r="BJ8" s="179">
        <f t="shared" ref="BJ8:BJ14" si="27">IFERROR(BH8/BF8,"-")</f>
        <v>0.28659793814432988</v>
      </c>
      <c r="BK8" s="180">
        <v>335610330</v>
      </c>
      <c r="BL8" s="180">
        <v>312192480</v>
      </c>
      <c r="BM8" s="180">
        <f t="shared" ref="BM8:BM14" si="28">IFERROR(BK8/BG8,"-")</f>
        <v>312486.34078212292</v>
      </c>
      <c r="BN8" s="180">
        <f t="shared" ref="BN8:BN14" si="29">IFERROR(BL8/BH8,"-")</f>
        <v>374331.51079136692</v>
      </c>
      <c r="BO8" s="178">
        <f t="shared" ref="BO8:BO14" si="30">SUM(D8,M8,V8,AE8,AN8,AW8,BF8)</f>
        <v>105595</v>
      </c>
      <c r="BP8" s="178">
        <f t="shared" si="0"/>
        <v>9884</v>
      </c>
      <c r="BQ8" s="178">
        <f t="shared" si="0"/>
        <v>6559</v>
      </c>
      <c r="BR8" s="179">
        <f t="shared" ref="BR8:BR14" si="31">IFERROR(BP8/BO8,"-")</f>
        <v>9.3602916804772951E-2</v>
      </c>
      <c r="BS8" s="179">
        <f t="shared" si="1"/>
        <v>6.2114683460391118E-2</v>
      </c>
      <c r="BT8" s="178">
        <f t="shared" ref="BT8:BT14" si="32">SUM(I8,R8,AA8,AJ8,AS8,BB8,BK8)</f>
        <v>2809623910</v>
      </c>
      <c r="BU8" s="178">
        <f t="shared" ref="BU8:BU14" si="33">SUM(J8,S8,AB8,AK8,AT8,BC8,BL8)</f>
        <v>2371827220</v>
      </c>
      <c r="BV8" s="180">
        <f t="shared" ref="BV8:BV14" si="34">IFERROR(BT8/BP8,"-")</f>
        <v>284259.80473492516</v>
      </c>
      <c r="BW8" s="180">
        <f t="shared" ref="BW8:BW14" si="35">IFERROR(BU8/BQ8,"-")</f>
        <v>361614.15154749202</v>
      </c>
      <c r="BY8" s="133" t="str">
        <f t="shared" ref="BY8:BY14" si="36">INDEX($C$7:$C$14,MATCH(BZ8,BR$7:BR$14,0))</f>
        <v>大阪市医療圏</v>
      </c>
      <c r="BZ8" s="134">
        <f t="shared" ref="BZ8:BZ14" si="37">LARGE(BR$7:BR$14,ROW(BH2))</f>
        <v>0.10857313127873319</v>
      </c>
      <c r="CA8" s="133" t="str">
        <f t="shared" ref="CA8:CA14" si="38">INDEX($C$7:$C$14,MATCH(CB8,BS$7:BS$14,0))</f>
        <v>中河内医療圏</v>
      </c>
      <c r="CB8" s="134">
        <f t="shared" ref="CB8:CB14" si="39">LARGE(BS$7:BS$14,ROW(BJ2))</f>
        <v>7.346908576736845E-2</v>
      </c>
      <c r="CC8" s="135"/>
      <c r="CD8" s="112">
        <f t="shared" ref="CD8:CD14" si="40">$BR$15</f>
        <v>0.10344567297120784</v>
      </c>
      <c r="CE8" s="112">
        <f t="shared" ref="CE8:CE14" si="41">$BS$15</f>
        <v>6.7616286129681222E-2</v>
      </c>
      <c r="CF8" s="111">
        <v>0</v>
      </c>
    </row>
    <row r="9" spans="1:84" ht="12">
      <c r="B9" s="177">
        <v>3</v>
      </c>
      <c r="C9" s="69" t="s">
        <v>14</v>
      </c>
      <c r="D9" s="178">
        <v>585</v>
      </c>
      <c r="E9" s="178">
        <v>68</v>
      </c>
      <c r="F9" s="178">
        <v>46</v>
      </c>
      <c r="G9" s="179">
        <f t="shared" si="2"/>
        <v>0.11623931623931624</v>
      </c>
      <c r="H9" s="179">
        <f t="shared" si="3"/>
        <v>7.8632478632478631E-2</v>
      </c>
      <c r="I9" s="180">
        <v>22379730</v>
      </c>
      <c r="J9" s="180">
        <v>16602160</v>
      </c>
      <c r="K9" s="180">
        <f t="shared" si="4"/>
        <v>329113.67647058825</v>
      </c>
      <c r="L9" s="180">
        <f t="shared" si="5"/>
        <v>360916.52173913043</v>
      </c>
      <c r="M9" s="178">
        <v>1174</v>
      </c>
      <c r="N9" s="178">
        <v>143</v>
      </c>
      <c r="O9" s="178">
        <v>70</v>
      </c>
      <c r="P9" s="179">
        <f t="shared" si="6"/>
        <v>0.12180579216354344</v>
      </c>
      <c r="Q9" s="179">
        <f t="shared" si="7"/>
        <v>5.9625212947189095E-2</v>
      </c>
      <c r="R9" s="180">
        <v>51529900</v>
      </c>
      <c r="S9" s="180">
        <v>36622610</v>
      </c>
      <c r="T9" s="180">
        <f t="shared" si="8"/>
        <v>360348.95104895107</v>
      </c>
      <c r="U9" s="180">
        <f t="shared" si="9"/>
        <v>523180.14285714284</v>
      </c>
      <c r="V9" s="178">
        <v>74646</v>
      </c>
      <c r="W9" s="178">
        <v>2486</v>
      </c>
      <c r="X9" s="178">
        <v>1233</v>
      </c>
      <c r="Y9" s="179">
        <f t="shared" si="10"/>
        <v>3.3303860890067788E-2</v>
      </c>
      <c r="Z9" s="179">
        <f t="shared" si="11"/>
        <v>1.6517964793826861E-2</v>
      </c>
      <c r="AA9" s="180">
        <v>582808320</v>
      </c>
      <c r="AB9" s="180">
        <v>433174180</v>
      </c>
      <c r="AC9" s="180">
        <f t="shared" si="12"/>
        <v>234436.17055510861</v>
      </c>
      <c r="AD9" s="180">
        <f t="shared" si="13"/>
        <v>351317.25871857262</v>
      </c>
      <c r="AE9" s="178">
        <v>48952</v>
      </c>
      <c r="AF9" s="178">
        <v>3749</v>
      </c>
      <c r="AG9" s="178">
        <v>2184</v>
      </c>
      <c r="AH9" s="179">
        <f t="shared" si="14"/>
        <v>7.658522634417389E-2</v>
      </c>
      <c r="AI9" s="20">
        <f t="shared" si="15"/>
        <v>4.4615133191697992E-2</v>
      </c>
      <c r="AJ9" s="180">
        <v>917225120</v>
      </c>
      <c r="AK9" s="180">
        <v>737377370</v>
      </c>
      <c r="AL9" s="180">
        <f t="shared" si="16"/>
        <v>244658.60762870099</v>
      </c>
      <c r="AM9" s="180">
        <f t="shared" si="17"/>
        <v>337627.00091575092</v>
      </c>
      <c r="AN9" s="178">
        <v>27146</v>
      </c>
      <c r="AO9" s="178">
        <v>4445</v>
      </c>
      <c r="AP9" s="178">
        <v>3001</v>
      </c>
      <c r="AQ9" s="179">
        <f t="shared" si="18"/>
        <v>0.16374419804022691</v>
      </c>
      <c r="AR9" s="179">
        <f t="shared" si="19"/>
        <v>0.11055035732704634</v>
      </c>
      <c r="AS9" s="180">
        <v>1184793440</v>
      </c>
      <c r="AT9" s="180">
        <v>990368680</v>
      </c>
      <c r="AU9" s="180">
        <f t="shared" si="20"/>
        <v>266545.20584926882</v>
      </c>
      <c r="AV9" s="180">
        <f t="shared" si="21"/>
        <v>330012.88903698768</v>
      </c>
      <c r="AW9" s="178">
        <v>11784</v>
      </c>
      <c r="AX9" s="178">
        <v>3181</v>
      </c>
      <c r="AY9" s="178">
        <v>2380</v>
      </c>
      <c r="AZ9" s="179">
        <f t="shared" si="22"/>
        <v>0.26994229463679564</v>
      </c>
      <c r="BA9" s="179">
        <f t="shared" si="23"/>
        <v>0.20196877121520707</v>
      </c>
      <c r="BB9" s="180">
        <v>899979750</v>
      </c>
      <c r="BC9" s="180">
        <v>788014110</v>
      </c>
      <c r="BD9" s="180">
        <f t="shared" si="24"/>
        <v>282923.53033637221</v>
      </c>
      <c r="BE9" s="180">
        <f t="shared" si="25"/>
        <v>331098.36554621847</v>
      </c>
      <c r="BF9" s="178">
        <v>4080</v>
      </c>
      <c r="BG9" s="178">
        <v>1376</v>
      </c>
      <c r="BH9" s="178">
        <v>1104</v>
      </c>
      <c r="BI9" s="179">
        <f t="shared" si="26"/>
        <v>0.33725490196078434</v>
      </c>
      <c r="BJ9" s="179">
        <f t="shared" si="27"/>
        <v>0.27058823529411763</v>
      </c>
      <c r="BK9" s="180">
        <v>417255040</v>
      </c>
      <c r="BL9" s="180">
        <v>378800160</v>
      </c>
      <c r="BM9" s="180">
        <f t="shared" si="28"/>
        <v>303237.67441860464</v>
      </c>
      <c r="BN9" s="180">
        <f t="shared" si="29"/>
        <v>343116.08695652173</v>
      </c>
      <c r="BO9" s="178">
        <f t="shared" si="30"/>
        <v>168367</v>
      </c>
      <c r="BP9" s="178">
        <f t="shared" si="0"/>
        <v>15448</v>
      </c>
      <c r="BQ9" s="178">
        <f t="shared" si="0"/>
        <v>10018</v>
      </c>
      <c r="BR9" s="179">
        <f t="shared" si="31"/>
        <v>9.1751946640374893E-2</v>
      </c>
      <c r="BS9" s="179">
        <f t="shared" si="1"/>
        <v>5.9500971092910131E-2</v>
      </c>
      <c r="BT9" s="178">
        <f t="shared" si="32"/>
        <v>4075971300</v>
      </c>
      <c r="BU9" s="178">
        <f t="shared" si="33"/>
        <v>3380959270</v>
      </c>
      <c r="BV9" s="180">
        <f t="shared" si="34"/>
        <v>263851.06809943035</v>
      </c>
      <c r="BW9" s="180">
        <f t="shared" si="35"/>
        <v>337488.44779397087</v>
      </c>
      <c r="BY9" s="133" t="str">
        <f t="shared" si="36"/>
        <v>中河内医療圏</v>
      </c>
      <c r="BZ9" s="134">
        <f t="shared" si="37"/>
        <v>0.1060726881119341</v>
      </c>
      <c r="CA9" s="133" t="str">
        <f t="shared" si="38"/>
        <v>大阪市医療圏</v>
      </c>
      <c r="CB9" s="134">
        <f t="shared" si="39"/>
        <v>7.0719110051648784E-2</v>
      </c>
      <c r="CC9" s="135"/>
      <c r="CD9" s="112">
        <f t="shared" si="40"/>
        <v>0.10344567297120784</v>
      </c>
      <c r="CE9" s="112">
        <f t="shared" si="41"/>
        <v>6.7616286129681222E-2</v>
      </c>
      <c r="CF9" s="111">
        <v>0</v>
      </c>
    </row>
    <row r="10" spans="1:84" ht="12">
      <c r="B10" s="177">
        <v>4</v>
      </c>
      <c r="C10" s="69" t="s">
        <v>22</v>
      </c>
      <c r="D10" s="178">
        <v>188</v>
      </c>
      <c r="E10" s="178">
        <v>35</v>
      </c>
      <c r="F10" s="178">
        <v>22</v>
      </c>
      <c r="G10" s="179">
        <f t="shared" si="2"/>
        <v>0.18617021276595744</v>
      </c>
      <c r="H10" s="179">
        <f t="shared" si="3"/>
        <v>0.11702127659574468</v>
      </c>
      <c r="I10" s="180">
        <v>12945710</v>
      </c>
      <c r="J10" s="180">
        <v>11568700</v>
      </c>
      <c r="K10" s="180">
        <f t="shared" si="4"/>
        <v>369877.42857142858</v>
      </c>
      <c r="L10" s="180">
        <f t="shared" si="5"/>
        <v>525850</v>
      </c>
      <c r="M10" s="178">
        <v>327</v>
      </c>
      <c r="N10" s="178">
        <v>45</v>
      </c>
      <c r="O10" s="178">
        <v>29</v>
      </c>
      <c r="P10" s="179">
        <f t="shared" si="6"/>
        <v>0.13761467889908258</v>
      </c>
      <c r="Q10" s="179">
        <f t="shared" si="7"/>
        <v>8.8685015290519878E-2</v>
      </c>
      <c r="R10" s="180">
        <v>14534980</v>
      </c>
      <c r="S10" s="180">
        <v>13456070</v>
      </c>
      <c r="T10" s="180">
        <f t="shared" si="8"/>
        <v>322999.55555555556</v>
      </c>
      <c r="U10" s="180">
        <f t="shared" si="9"/>
        <v>464002.41379310342</v>
      </c>
      <c r="V10" s="178">
        <v>51970</v>
      </c>
      <c r="W10" s="178">
        <v>2037</v>
      </c>
      <c r="X10" s="178">
        <v>1209</v>
      </c>
      <c r="Y10" s="179">
        <f t="shared" si="10"/>
        <v>3.9195689821050608E-2</v>
      </c>
      <c r="Z10" s="179">
        <f t="shared" si="11"/>
        <v>2.3263421204541081E-2</v>
      </c>
      <c r="AA10" s="180">
        <v>598873740</v>
      </c>
      <c r="AB10" s="180">
        <v>456817770</v>
      </c>
      <c r="AC10" s="180">
        <f t="shared" si="12"/>
        <v>293997.9086892489</v>
      </c>
      <c r="AD10" s="180">
        <f t="shared" si="13"/>
        <v>377847.61786600499</v>
      </c>
      <c r="AE10" s="178">
        <v>36230</v>
      </c>
      <c r="AF10" s="178">
        <v>3258</v>
      </c>
      <c r="AG10" s="178">
        <v>2088</v>
      </c>
      <c r="AH10" s="179">
        <f t="shared" si="14"/>
        <v>8.9925476124758486E-2</v>
      </c>
      <c r="AI10" s="20">
        <f t="shared" si="15"/>
        <v>5.7631796853436376E-2</v>
      </c>
      <c r="AJ10" s="180">
        <v>966214330</v>
      </c>
      <c r="AK10" s="180">
        <v>781327800</v>
      </c>
      <c r="AL10" s="180">
        <f t="shared" si="16"/>
        <v>296566.70656844688</v>
      </c>
      <c r="AM10" s="180">
        <f t="shared" si="17"/>
        <v>374199.13793103449</v>
      </c>
      <c r="AN10" s="178">
        <v>20757</v>
      </c>
      <c r="AO10" s="178">
        <v>3749</v>
      </c>
      <c r="AP10" s="178">
        <v>2676</v>
      </c>
      <c r="AQ10" s="179">
        <f t="shared" si="18"/>
        <v>0.18061376884906297</v>
      </c>
      <c r="AR10" s="179">
        <f t="shared" si="19"/>
        <v>0.12892036421448186</v>
      </c>
      <c r="AS10" s="180">
        <v>1173162330</v>
      </c>
      <c r="AT10" s="180">
        <v>984253570</v>
      </c>
      <c r="AU10" s="180">
        <f t="shared" si="20"/>
        <v>312926.73512936785</v>
      </c>
      <c r="AV10" s="180">
        <f t="shared" si="21"/>
        <v>367807.76158445439</v>
      </c>
      <c r="AW10" s="178">
        <v>8988</v>
      </c>
      <c r="AX10" s="178">
        <v>2659</v>
      </c>
      <c r="AY10" s="178">
        <v>2012</v>
      </c>
      <c r="AZ10" s="179">
        <f t="shared" si="22"/>
        <v>0.29583889630618604</v>
      </c>
      <c r="BA10" s="179">
        <f t="shared" si="23"/>
        <v>0.22385402759234535</v>
      </c>
      <c r="BB10" s="180">
        <v>876107850</v>
      </c>
      <c r="BC10" s="180">
        <v>774953930</v>
      </c>
      <c r="BD10" s="180">
        <f t="shared" si="24"/>
        <v>329487.72094772471</v>
      </c>
      <c r="BE10" s="180">
        <f t="shared" si="25"/>
        <v>385165.96918489068</v>
      </c>
      <c r="BF10" s="178">
        <v>3183</v>
      </c>
      <c r="BG10" s="178">
        <v>1120</v>
      </c>
      <c r="BH10" s="178">
        <v>901</v>
      </c>
      <c r="BI10" s="179">
        <f t="shared" si="26"/>
        <v>0.3518693056864593</v>
      </c>
      <c r="BJ10" s="179">
        <f t="shared" si="27"/>
        <v>0.28306628966383912</v>
      </c>
      <c r="BK10" s="180">
        <v>420294840</v>
      </c>
      <c r="BL10" s="180">
        <v>382219010</v>
      </c>
      <c r="BM10" s="180">
        <f t="shared" si="28"/>
        <v>375263.25</v>
      </c>
      <c r="BN10" s="180">
        <f t="shared" si="29"/>
        <v>424216.43729189789</v>
      </c>
      <c r="BO10" s="178">
        <f t="shared" si="30"/>
        <v>121643</v>
      </c>
      <c r="BP10" s="178">
        <f t="shared" si="0"/>
        <v>12903</v>
      </c>
      <c r="BQ10" s="178">
        <f t="shared" si="0"/>
        <v>8937</v>
      </c>
      <c r="BR10" s="179">
        <f t="shared" si="31"/>
        <v>0.1060726881119341</v>
      </c>
      <c r="BS10" s="179">
        <f t="shared" si="1"/>
        <v>7.346908576736845E-2</v>
      </c>
      <c r="BT10" s="178">
        <f t="shared" si="32"/>
        <v>4062133780</v>
      </c>
      <c r="BU10" s="178">
        <f t="shared" si="33"/>
        <v>3404596850</v>
      </c>
      <c r="BV10" s="180">
        <f t="shared" si="34"/>
        <v>314820.87731535302</v>
      </c>
      <c r="BW10" s="180">
        <f t="shared" si="35"/>
        <v>380955.22546715901</v>
      </c>
      <c r="BY10" s="133" t="str">
        <f t="shared" si="36"/>
        <v>堺市医療圏</v>
      </c>
      <c r="BZ10" s="134">
        <f t="shared" si="37"/>
        <v>0.10176769953205543</v>
      </c>
      <c r="CA10" s="133" t="str">
        <f t="shared" si="38"/>
        <v>堺市医療圏</v>
      </c>
      <c r="CB10" s="134">
        <f t="shared" si="39"/>
        <v>6.627439089352008E-2</v>
      </c>
      <c r="CC10" s="135"/>
      <c r="CD10" s="112">
        <f t="shared" si="40"/>
        <v>0.10344567297120784</v>
      </c>
      <c r="CE10" s="112">
        <f t="shared" si="41"/>
        <v>6.7616286129681222E-2</v>
      </c>
      <c r="CF10" s="111">
        <v>0</v>
      </c>
    </row>
    <row r="11" spans="1:84" ht="12">
      <c r="B11" s="177">
        <v>5</v>
      </c>
      <c r="C11" s="69" t="s">
        <v>26</v>
      </c>
      <c r="D11" s="178">
        <v>375</v>
      </c>
      <c r="E11" s="178">
        <v>50</v>
      </c>
      <c r="F11" s="178">
        <v>27</v>
      </c>
      <c r="G11" s="179">
        <f t="shared" si="2"/>
        <v>0.13333333333333333</v>
      </c>
      <c r="H11" s="179">
        <f t="shared" si="3"/>
        <v>7.1999999999999995E-2</v>
      </c>
      <c r="I11" s="180">
        <v>11767860</v>
      </c>
      <c r="J11" s="180">
        <v>9659970</v>
      </c>
      <c r="K11" s="180">
        <f t="shared" si="4"/>
        <v>235357.2</v>
      </c>
      <c r="L11" s="180">
        <f t="shared" si="5"/>
        <v>357776.66666666669</v>
      </c>
      <c r="M11" s="178">
        <v>543</v>
      </c>
      <c r="N11" s="178">
        <v>82</v>
      </c>
      <c r="O11" s="178">
        <v>46</v>
      </c>
      <c r="P11" s="179">
        <f t="shared" si="6"/>
        <v>0.15101289134438306</v>
      </c>
      <c r="Q11" s="179">
        <f t="shared" si="7"/>
        <v>8.4714548802946599E-2</v>
      </c>
      <c r="R11" s="180">
        <v>25346580</v>
      </c>
      <c r="S11" s="180">
        <v>20054740</v>
      </c>
      <c r="T11" s="180">
        <f t="shared" si="8"/>
        <v>309104.63414634147</v>
      </c>
      <c r="U11" s="180">
        <f t="shared" si="9"/>
        <v>435972.60869565216</v>
      </c>
      <c r="V11" s="178">
        <v>40518</v>
      </c>
      <c r="W11" s="178">
        <v>1480</v>
      </c>
      <c r="X11" s="178">
        <v>667</v>
      </c>
      <c r="Y11" s="179">
        <f t="shared" si="10"/>
        <v>3.6526975665136484E-2</v>
      </c>
      <c r="Z11" s="179">
        <f t="shared" si="11"/>
        <v>1.6461819438274346E-2</v>
      </c>
      <c r="AA11" s="180">
        <v>343756420</v>
      </c>
      <c r="AB11" s="180">
        <v>231179570</v>
      </c>
      <c r="AC11" s="180">
        <f t="shared" si="12"/>
        <v>232267.85135135136</v>
      </c>
      <c r="AD11" s="180">
        <f t="shared" si="13"/>
        <v>346596.05697151425</v>
      </c>
      <c r="AE11" s="178">
        <v>27845</v>
      </c>
      <c r="AF11" s="178">
        <v>2380</v>
      </c>
      <c r="AG11" s="178">
        <v>1274</v>
      </c>
      <c r="AH11" s="179">
        <f t="shared" si="14"/>
        <v>8.5473154964984741E-2</v>
      </c>
      <c r="AI11" s="20">
        <f t="shared" si="15"/>
        <v>4.5753277069491831E-2</v>
      </c>
      <c r="AJ11" s="180">
        <v>641131770</v>
      </c>
      <c r="AK11" s="180">
        <v>461673160</v>
      </c>
      <c r="AL11" s="180">
        <f t="shared" si="16"/>
        <v>269383.09663865546</v>
      </c>
      <c r="AM11" s="180">
        <f t="shared" si="17"/>
        <v>362380.81632653059</v>
      </c>
      <c r="AN11" s="178">
        <v>17152</v>
      </c>
      <c r="AO11" s="178">
        <v>2780</v>
      </c>
      <c r="AP11" s="178">
        <v>1710</v>
      </c>
      <c r="AQ11" s="179">
        <f t="shared" si="18"/>
        <v>0.16208022388059701</v>
      </c>
      <c r="AR11" s="179">
        <f t="shared" si="19"/>
        <v>9.969682835820895E-2</v>
      </c>
      <c r="AS11" s="180">
        <v>714289000</v>
      </c>
      <c r="AT11" s="180">
        <v>581491580</v>
      </c>
      <c r="AU11" s="180">
        <f t="shared" si="20"/>
        <v>256938.48920863308</v>
      </c>
      <c r="AV11" s="180">
        <f t="shared" si="21"/>
        <v>340053.55555555556</v>
      </c>
      <c r="AW11" s="178">
        <v>8194</v>
      </c>
      <c r="AX11" s="178">
        <v>2097</v>
      </c>
      <c r="AY11" s="178">
        <v>1426</v>
      </c>
      <c r="AZ11" s="179">
        <f t="shared" si="22"/>
        <v>0.25591896509641199</v>
      </c>
      <c r="BA11" s="179">
        <f t="shared" si="23"/>
        <v>0.17402977788625823</v>
      </c>
      <c r="BB11" s="180">
        <v>564961820</v>
      </c>
      <c r="BC11" s="180">
        <v>470445370</v>
      </c>
      <c r="BD11" s="180">
        <f t="shared" si="24"/>
        <v>269414.31568907964</v>
      </c>
      <c r="BE11" s="180">
        <f t="shared" si="25"/>
        <v>329905.58906030853</v>
      </c>
      <c r="BF11" s="178">
        <v>2883</v>
      </c>
      <c r="BG11" s="178">
        <v>870</v>
      </c>
      <c r="BH11" s="178">
        <v>652</v>
      </c>
      <c r="BI11" s="179">
        <f t="shared" si="26"/>
        <v>0.30176899063475549</v>
      </c>
      <c r="BJ11" s="179">
        <f t="shared" si="27"/>
        <v>0.22615331252167881</v>
      </c>
      <c r="BK11" s="180">
        <v>260587610</v>
      </c>
      <c r="BL11" s="180">
        <v>235182860</v>
      </c>
      <c r="BM11" s="180">
        <f t="shared" si="28"/>
        <v>299525.98850574711</v>
      </c>
      <c r="BN11" s="180">
        <f t="shared" si="29"/>
        <v>360709.90797546011</v>
      </c>
      <c r="BO11" s="178">
        <f t="shared" si="30"/>
        <v>97510</v>
      </c>
      <c r="BP11" s="178">
        <f t="shared" si="0"/>
        <v>9739</v>
      </c>
      <c r="BQ11" s="178">
        <f t="shared" si="0"/>
        <v>5802</v>
      </c>
      <c r="BR11" s="179">
        <f t="shared" si="31"/>
        <v>9.9876935698902672E-2</v>
      </c>
      <c r="BS11" s="179">
        <f t="shared" si="1"/>
        <v>5.950158958055584E-2</v>
      </c>
      <c r="BT11" s="178">
        <f t="shared" si="32"/>
        <v>2561841060</v>
      </c>
      <c r="BU11" s="178">
        <f t="shared" si="33"/>
        <v>2009687250</v>
      </c>
      <c r="BV11" s="180">
        <f t="shared" si="34"/>
        <v>263049.70325495431</v>
      </c>
      <c r="BW11" s="180">
        <f t="shared" si="35"/>
        <v>346378.36091003101</v>
      </c>
      <c r="BY11" s="133" t="str">
        <f t="shared" si="36"/>
        <v>南河内医療圏</v>
      </c>
      <c r="BZ11" s="134">
        <f t="shared" si="37"/>
        <v>9.9876935698902672E-2</v>
      </c>
      <c r="CA11" s="133" t="str">
        <f t="shared" si="38"/>
        <v>三島医療圏</v>
      </c>
      <c r="CB11" s="134">
        <f t="shared" si="39"/>
        <v>6.2114683460391118E-2</v>
      </c>
      <c r="CC11" s="135"/>
      <c r="CD11" s="112">
        <f t="shared" si="40"/>
        <v>0.10344567297120784</v>
      </c>
      <c r="CE11" s="112">
        <f t="shared" si="41"/>
        <v>6.7616286129681222E-2</v>
      </c>
      <c r="CF11" s="111">
        <v>0</v>
      </c>
    </row>
    <row r="12" spans="1:84" ht="12">
      <c r="B12" s="177">
        <v>6</v>
      </c>
      <c r="C12" s="69" t="s">
        <v>36</v>
      </c>
      <c r="D12" s="178">
        <v>767</v>
      </c>
      <c r="E12" s="178">
        <v>97</v>
      </c>
      <c r="F12" s="178">
        <v>54</v>
      </c>
      <c r="G12" s="179">
        <f t="shared" si="2"/>
        <v>0.12646675358539766</v>
      </c>
      <c r="H12" s="179">
        <f t="shared" si="3"/>
        <v>7.040417209908735E-2</v>
      </c>
      <c r="I12" s="180">
        <v>48523460</v>
      </c>
      <c r="J12" s="180">
        <v>40608390</v>
      </c>
      <c r="K12" s="180">
        <f t="shared" si="4"/>
        <v>500241.8556701031</v>
      </c>
      <c r="L12" s="180">
        <f t="shared" si="5"/>
        <v>752007.22222222225</v>
      </c>
      <c r="M12" s="178">
        <v>1199</v>
      </c>
      <c r="N12" s="178">
        <v>155</v>
      </c>
      <c r="O12" s="178">
        <v>88</v>
      </c>
      <c r="P12" s="179">
        <f t="shared" si="6"/>
        <v>0.12927439532944121</v>
      </c>
      <c r="Q12" s="179">
        <f t="shared" si="7"/>
        <v>7.3394495412844041E-2</v>
      </c>
      <c r="R12" s="180">
        <v>72759690</v>
      </c>
      <c r="S12" s="180">
        <v>57895490</v>
      </c>
      <c r="T12" s="180">
        <f t="shared" si="8"/>
        <v>469417.3548387097</v>
      </c>
      <c r="U12" s="180">
        <f t="shared" si="9"/>
        <v>657903.29545454541</v>
      </c>
      <c r="V12" s="178">
        <v>50942</v>
      </c>
      <c r="W12" s="178">
        <v>1840</v>
      </c>
      <c r="X12" s="178">
        <v>963</v>
      </c>
      <c r="Y12" s="179">
        <f t="shared" si="10"/>
        <v>3.6119508460602252E-2</v>
      </c>
      <c r="Z12" s="179">
        <f t="shared" si="11"/>
        <v>1.8903851438891287E-2</v>
      </c>
      <c r="AA12" s="180">
        <v>485647760</v>
      </c>
      <c r="AB12" s="180">
        <v>357721380</v>
      </c>
      <c r="AC12" s="180">
        <f t="shared" si="12"/>
        <v>263939</v>
      </c>
      <c r="AD12" s="180">
        <f t="shared" si="13"/>
        <v>371465.60747663549</v>
      </c>
      <c r="AE12" s="178">
        <v>34918</v>
      </c>
      <c r="AF12" s="178">
        <v>3029</v>
      </c>
      <c r="AG12" s="178">
        <v>1798</v>
      </c>
      <c r="AH12" s="179">
        <f t="shared" si="14"/>
        <v>8.674609084139985E-2</v>
      </c>
      <c r="AI12" s="20">
        <f t="shared" si="15"/>
        <v>5.1492067128701531E-2</v>
      </c>
      <c r="AJ12" s="180">
        <v>849231860</v>
      </c>
      <c r="AK12" s="180">
        <v>659997550</v>
      </c>
      <c r="AL12" s="180">
        <f t="shared" si="16"/>
        <v>280367.07164080557</v>
      </c>
      <c r="AM12" s="180">
        <f t="shared" si="17"/>
        <v>367073.16462736373</v>
      </c>
      <c r="AN12" s="178">
        <v>20847</v>
      </c>
      <c r="AO12" s="178">
        <v>3520</v>
      </c>
      <c r="AP12" s="178">
        <v>2329</v>
      </c>
      <c r="AQ12" s="179">
        <f t="shared" si="18"/>
        <v>0.16884923490190434</v>
      </c>
      <c r="AR12" s="179">
        <f t="shared" si="19"/>
        <v>0.11171871252458387</v>
      </c>
      <c r="AS12" s="180">
        <v>990936150</v>
      </c>
      <c r="AT12" s="180">
        <v>827633100</v>
      </c>
      <c r="AU12" s="180">
        <f t="shared" si="20"/>
        <v>281515.95170454547</v>
      </c>
      <c r="AV12" s="180">
        <f t="shared" si="21"/>
        <v>355359.85401459853</v>
      </c>
      <c r="AW12" s="178">
        <v>9828</v>
      </c>
      <c r="AX12" s="178">
        <v>2666</v>
      </c>
      <c r="AY12" s="178">
        <v>1982</v>
      </c>
      <c r="AZ12" s="179">
        <f t="shared" si="22"/>
        <v>0.27126577126577128</v>
      </c>
      <c r="BA12" s="179">
        <f t="shared" si="23"/>
        <v>0.20166870166870166</v>
      </c>
      <c r="BB12" s="180">
        <v>795590400</v>
      </c>
      <c r="BC12" s="180">
        <v>692994240</v>
      </c>
      <c r="BD12" s="180">
        <f t="shared" si="24"/>
        <v>298421.0052513128</v>
      </c>
      <c r="BE12" s="180">
        <f t="shared" si="25"/>
        <v>349643.91523713421</v>
      </c>
      <c r="BF12" s="178">
        <v>3522</v>
      </c>
      <c r="BG12" s="178">
        <v>1111</v>
      </c>
      <c r="BH12" s="178">
        <v>873</v>
      </c>
      <c r="BI12" s="179">
        <f t="shared" si="26"/>
        <v>0.31544576944917663</v>
      </c>
      <c r="BJ12" s="179">
        <f t="shared" si="27"/>
        <v>0.24787052810902896</v>
      </c>
      <c r="BK12" s="180">
        <v>360942750</v>
      </c>
      <c r="BL12" s="180">
        <v>333486520</v>
      </c>
      <c r="BM12" s="180">
        <f t="shared" si="28"/>
        <v>324880.96309630963</v>
      </c>
      <c r="BN12" s="180">
        <f t="shared" si="29"/>
        <v>382000.59564719361</v>
      </c>
      <c r="BO12" s="178">
        <f t="shared" si="30"/>
        <v>122023</v>
      </c>
      <c r="BP12" s="178">
        <f t="shared" si="0"/>
        <v>12418</v>
      </c>
      <c r="BQ12" s="178">
        <f t="shared" si="0"/>
        <v>8087</v>
      </c>
      <c r="BR12" s="179">
        <f t="shared" si="31"/>
        <v>0.10176769953205543</v>
      </c>
      <c r="BS12" s="179">
        <f t="shared" si="1"/>
        <v>6.627439089352008E-2</v>
      </c>
      <c r="BT12" s="178">
        <f t="shared" si="32"/>
        <v>3603632070</v>
      </c>
      <c r="BU12" s="178">
        <f t="shared" si="33"/>
        <v>2970336670</v>
      </c>
      <c r="BV12" s="180">
        <f t="shared" si="34"/>
        <v>290194.23981317441</v>
      </c>
      <c r="BW12" s="180">
        <f t="shared" si="35"/>
        <v>367297.7210337579</v>
      </c>
      <c r="BY12" s="133" t="str">
        <f t="shared" si="36"/>
        <v>三島医療圏</v>
      </c>
      <c r="BZ12" s="134">
        <f t="shared" si="37"/>
        <v>9.3602916804772951E-2</v>
      </c>
      <c r="CA12" s="133" t="str">
        <f t="shared" si="38"/>
        <v>南河内医療圏</v>
      </c>
      <c r="CB12" s="134">
        <f t="shared" si="39"/>
        <v>5.950158958055584E-2</v>
      </c>
      <c r="CC12" s="135"/>
      <c r="CD12" s="112">
        <f t="shared" si="40"/>
        <v>0.10344567297120784</v>
      </c>
      <c r="CE12" s="112">
        <f t="shared" si="41"/>
        <v>6.7616286129681222E-2</v>
      </c>
      <c r="CF12" s="111">
        <v>0</v>
      </c>
    </row>
    <row r="13" spans="1:84" ht="12">
      <c r="B13" s="177">
        <v>7</v>
      </c>
      <c r="C13" s="69" t="s">
        <v>45</v>
      </c>
      <c r="D13" s="178">
        <v>780</v>
      </c>
      <c r="E13" s="178">
        <v>91</v>
      </c>
      <c r="F13" s="178">
        <v>52</v>
      </c>
      <c r="G13" s="179">
        <f t="shared" si="2"/>
        <v>0.11666666666666667</v>
      </c>
      <c r="H13" s="179">
        <f t="shared" si="3"/>
        <v>6.6666666666666666E-2</v>
      </c>
      <c r="I13" s="180">
        <v>41737880</v>
      </c>
      <c r="J13" s="180">
        <v>26205560</v>
      </c>
      <c r="K13" s="180">
        <f t="shared" si="4"/>
        <v>458658.02197802201</v>
      </c>
      <c r="L13" s="180">
        <f t="shared" si="5"/>
        <v>503953.07692307694</v>
      </c>
      <c r="M13" s="178">
        <v>1273</v>
      </c>
      <c r="N13" s="178">
        <v>140</v>
      </c>
      <c r="O13" s="178">
        <v>66</v>
      </c>
      <c r="P13" s="179">
        <f t="shared" si="6"/>
        <v>0.10997643362136685</v>
      </c>
      <c r="Q13" s="179">
        <f t="shared" si="7"/>
        <v>5.1846032992930086E-2</v>
      </c>
      <c r="R13" s="180">
        <v>61953260</v>
      </c>
      <c r="S13" s="180">
        <v>41353360</v>
      </c>
      <c r="T13" s="180">
        <f t="shared" si="8"/>
        <v>442523.28571428574</v>
      </c>
      <c r="U13" s="180">
        <f t="shared" si="9"/>
        <v>626566.06060606055</v>
      </c>
      <c r="V13" s="178">
        <v>51304</v>
      </c>
      <c r="W13" s="178">
        <v>1597</v>
      </c>
      <c r="X13" s="178">
        <v>883</v>
      </c>
      <c r="Y13" s="179">
        <f t="shared" si="10"/>
        <v>3.1128177140184E-2</v>
      </c>
      <c r="Z13" s="179">
        <f t="shared" si="11"/>
        <v>1.7211133634804303E-2</v>
      </c>
      <c r="AA13" s="180">
        <v>467568810</v>
      </c>
      <c r="AB13" s="180">
        <v>348432760</v>
      </c>
      <c r="AC13" s="180">
        <f t="shared" si="12"/>
        <v>292779.46775203507</v>
      </c>
      <c r="AD13" s="180">
        <f t="shared" si="13"/>
        <v>394601.08720271802</v>
      </c>
      <c r="AE13" s="178">
        <v>35867</v>
      </c>
      <c r="AF13" s="178">
        <v>2553</v>
      </c>
      <c r="AG13" s="178">
        <v>1483</v>
      </c>
      <c r="AH13" s="179">
        <f t="shared" si="14"/>
        <v>7.1179635876989986E-2</v>
      </c>
      <c r="AI13" s="20">
        <f t="shared" si="15"/>
        <v>4.1347199375470489E-2</v>
      </c>
      <c r="AJ13" s="180">
        <v>711420720</v>
      </c>
      <c r="AK13" s="180">
        <v>541128070</v>
      </c>
      <c r="AL13" s="180">
        <f t="shared" si="16"/>
        <v>278660.68155111634</v>
      </c>
      <c r="AM13" s="180">
        <f t="shared" si="17"/>
        <v>364887.43762643292</v>
      </c>
      <c r="AN13" s="178">
        <v>22363</v>
      </c>
      <c r="AO13" s="178">
        <v>3185</v>
      </c>
      <c r="AP13" s="178">
        <v>2178</v>
      </c>
      <c r="AQ13" s="179">
        <f t="shared" si="18"/>
        <v>0.14242275186692305</v>
      </c>
      <c r="AR13" s="179">
        <f t="shared" si="19"/>
        <v>9.7393015248401382E-2</v>
      </c>
      <c r="AS13" s="180">
        <v>1002176280</v>
      </c>
      <c r="AT13" s="180">
        <v>815130650</v>
      </c>
      <c r="AU13" s="180">
        <f t="shared" si="20"/>
        <v>314655.03296703298</v>
      </c>
      <c r="AV13" s="180">
        <f t="shared" si="21"/>
        <v>374256.49678604223</v>
      </c>
      <c r="AW13" s="178">
        <v>10266</v>
      </c>
      <c r="AX13" s="178">
        <v>2418</v>
      </c>
      <c r="AY13" s="178">
        <v>1784</v>
      </c>
      <c r="AZ13" s="179">
        <f t="shared" si="22"/>
        <v>0.23553477498538866</v>
      </c>
      <c r="BA13" s="179">
        <f t="shared" si="23"/>
        <v>0.1737775180206507</v>
      </c>
      <c r="BB13" s="180">
        <v>768072760</v>
      </c>
      <c r="BC13" s="180">
        <v>671280140</v>
      </c>
      <c r="BD13" s="180">
        <f t="shared" si="24"/>
        <v>317647.95698924729</v>
      </c>
      <c r="BE13" s="180">
        <f t="shared" si="25"/>
        <v>376278.10538116592</v>
      </c>
      <c r="BF13" s="178">
        <v>3576</v>
      </c>
      <c r="BG13" s="178">
        <v>1043</v>
      </c>
      <c r="BH13" s="178">
        <v>832</v>
      </c>
      <c r="BI13" s="179">
        <f t="shared" si="26"/>
        <v>0.29166666666666669</v>
      </c>
      <c r="BJ13" s="179">
        <f t="shared" si="27"/>
        <v>0.23266219239373601</v>
      </c>
      <c r="BK13" s="180">
        <v>372939580</v>
      </c>
      <c r="BL13" s="180">
        <v>338112570</v>
      </c>
      <c r="BM13" s="180">
        <f t="shared" si="28"/>
        <v>357564.31447746884</v>
      </c>
      <c r="BN13" s="180">
        <f t="shared" si="29"/>
        <v>406385.30048076925</v>
      </c>
      <c r="BO13" s="178">
        <f t="shared" si="30"/>
        <v>125429</v>
      </c>
      <c r="BP13" s="178">
        <f t="shared" si="0"/>
        <v>11027</v>
      </c>
      <c r="BQ13" s="178">
        <f t="shared" si="0"/>
        <v>7278</v>
      </c>
      <c r="BR13" s="179">
        <f t="shared" si="31"/>
        <v>8.7914278197227122E-2</v>
      </c>
      <c r="BS13" s="179">
        <f t="shared" si="1"/>
        <v>5.8024858684993103E-2</v>
      </c>
      <c r="BT13" s="178">
        <f t="shared" si="32"/>
        <v>3425869290</v>
      </c>
      <c r="BU13" s="178">
        <f t="shared" si="33"/>
        <v>2781643110</v>
      </c>
      <c r="BV13" s="180">
        <f t="shared" si="34"/>
        <v>310680.08433844201</v>
      </c>
      <c r="BW13" s="180">
        <f t="shared" si="35"/>
        <v>382198.83347073372</v>
      </c>
      <c r="BY13" s="133" t="str">
        <f t="shared" si="36"/>
        <v>北河内医療圏</v>
      </c>
      <c r="BZ13" s="134">
        <f t="shared" si="37"/>
        <v>9.1751946640374893E-2</v>
      </c>
      <c r="CA13" s="133" t="str">
        <f t="shared" si="38"/>
        <v>北河内医療圏</v>
      </c>
      <c r="CB13" s="134">
        <f t="shared" si="39"/>
        <v>5.9500971092910131E-2</v>
      </c>
      <c r="CC13" s="135"/>
      <c r="CD13" s="112">
        <f t="shared" si="40"/>
        <v>0.10344567297120784</v>
      </c>
      <c r="CE13" s="112">
        <f t="shared" si="41"/>
        <v>6.7616286129681222E-2</v>
      </c>
      <c r="CF13" s="111">
        <v>0</v>
      </c>
    </row>
    <row r="14" spans="1:84" ht="12.75" thickBot="1">
      <c r="B14" s="177">
        <v>8</v>
      </c>
      <c r="C14" s="69" t="s">
        <v>58</v>
      </c>
      <c r="D14" s="178">
        <v>1899</v>
      </c>
      <c r="E14" s="178">
        <v>236</v>
      </c>
      <c r="F14" s="178">
        <v>139</v>
      </c>
      <c r="G14" s="179">
        <f t="shared" si="2"/>
        <v>0.12427593470247499</v>
      </c>
      <c r="H14" s="179">
        <f t="shared" si="3"/>
        <v>7.3196419167983154E-2</v>
      </c>
      <c r="I14" s="180">
        <v>111123960</v>
      </c>
      <c r="J14" s="180">
        <v>77994950</v>
      </c>
      <c r="K14" s="180">
        <f t="shared" si="4"/>
        <v>470864.23728813557</v>
      </c>
      <c r="L14" s="180">
        <f t="shared" si="5"/>
        <v>561114.74820143881</v>
      </c>
      <c r="M14" s="178">
        <v>3068</v>
      </c>
      <c r="N14" s="178">
        <v>454</v>
      </c>
      <c r="O14" s="178">
        <v>261</v>
      </c>
      <c r="P14" s="179">
        <f t="shared" si="6"/>
        <v>0.14797913950456323</v>
      </c>
      <c r="Q14" s="179">
        <f t="shared" si="7"/>
        <v>8.5071707953063888E-2</v>
      </c>
      <c r="R14" s="180">
        <v>184155380</v>
      </c>
      <c r="S14" s="180">
        <v>147113320</v>
      </c>
      <c r="T14" s="180">
        <f t="shared" si="8"/>
        <v>405628.59030837007</v>
      </c>
      <c r="U14" s="180">
        <f t="shared" si="9"/>
        <v>563652.56704980845</v>
      </c>
      <c r="V14" s="178">
        <v>132226</v>
      </c>
      <c r="W14" s="178">
        <v>4943</v>
      </c>
      <c r="X14" s="178">
        <v>2697</v>
      </c>
      <c r="Y14" s="179">
        <f t="shared" si="10"/>
        <v>3.7382965528715985E-2</v>
      </c>
      <c r="Z14" s="179">
        <f t="shared" si="11"/>
        <v>2.0396896223133121E-2</v>
      </c>
      <c r="AA14" s="180">
        <v>1426229370</v>
      </c>
      <c r="AB14" s="180">
        <v>1116003700</v>
      </c>
      <c r="AC14" s="180">
        <f t="shared" si="12"/>
        <v>288535.17499494232</v>
      </c>
      <c r="AD14" s="180">
        <f t="shared" si="13"/>
        <v>413794.47534297366</v>
      </c>
      <c r="AE14" s="178">
        <v>103615</v>
      </c>
      <c r="AF14" s="178">
        <v>8902</v>
      </c>
      <c r="AG14" s="178">
        <v>5220</v>
      </c>
      <c r="AH14" s="179">
        <f t="shared" si="14"/>
        <v>8.5914201611735755E-2</v>
      </c>
      <c r="AI14" s="20">
        <f t="shared" si="15"/>
        <v>5.0378806157409639E-2</v>
      </c>
      <c r="AJ14" s="180">
        <v>2592097290</v>
      </c>
      <c r="AK14" s="180">
        <v>2064757750</v>
      </c>
      <c r="AL14" s="180">
        <f t="shared" si="16"/>
        <v>291181.45248258818</v>
      </c>
      <c r="AM14" s="180">
        <f t="shared" si="17"/>
        <v>395547.46168582374</v>
      </c>
      <c r="AN14" s="178">
        <v>68181</v>
      </c>
      <c r="AO14" s="178">
        <v>11450</v>
      </c>
      <c r="AP14" s="178">
        <v>7501</v>
      </c>
      <c r="AQ14" s="179">
        <f t="shared" si="18"/>
        <v>0.16793534855751602</v>
      </c>
      <c r="AR14" s="179">
        <f t="shared" si="19"/>
        <v>0.11001598685850897</v>
      </c>
      <c r="AS14" s="180">
        <v>3447459530</v>
      </c>
      <c r="AT14" s="180">
        <v>2890158360</v>
      </c>
      <c r="AU14" s="180">
        <f t="shared" si="20"/>
        <v>301088.16855895199</v>
      </c>
      <c r="AV14" s="180">
        <f t="shared" si="21"/>
        <v>385303.07425676577</v>
      </c>
      <c r="AW14" s="178">
        <v>32038</v>
      </c>
      <c r="AX14" s="178">
        <v>8456</v>
      </c>
      <c r="AY14" s="178">
        <v>6194</v>
      </c>
      <c r="AZ14" s="179">
        <f t="shared" si="22"/>
        <v>0.26393657531681131</v>
      </c>
      <c r="BA14" s="179">
        <f t="shared" si="23"/>
        <v>0.19333291716087148</v>
      </c>
      <c r="BB14" s="180">
        <v>2740774750</v>
      </c>
      <c r="BC14" s="180">
        <v>2385157970</v>
      </c>
      <c r="BD14" s="180">
        <f t="shared" si="24"/>
        <v>324121.89569536422</v>
      </c>
      <c r="BE14" s="180">
        <f t="shared" si="25"/>
        <v>385075.55214723927</v>
      </c>
      <c r="BF14" s="178">
        <v>11353</v>
      </c>
      <c r="BG14" s="178">
        <v>3818</v>
      </c>
      <c r="BH14" s="178">
        <v>2908</v>
      </c>
      <c r="BI14" s="179">
        <f t="shared" si="26"/>
        <v>0.33629877565401217</v>
      </c>
      <c r="BJ14" s="179">
        <f t="shared" si="27"/>
        <v>0.2561437505505153</v>
      </c>
      <c r="BK14" s="180">
        <v>1362273330</v>
      </c>
      <c r="BL14" s="180">
        <v>1194864340</v>
      </c>
      <c r="BM14" s="180">
        <f t="shared" si="28"/>
        <v>356802.86275536928</v>
      </c>
      <c r="BN14" s="180">
        <f t="shared" si="29"/>
        <v>410888.70013755158</v>
      </c>
      <c r="BO14" s="178">
        <f t="shared" si="30"/>
        <v>352380</v>
      </c>
      <c r="BP14" s="178">
        <f t="shared" si="0"/>
        <v>38259</v>
      </c>
      <c r="BQ14" s="178">
        <f t="shared" si="0"/>
        <v>24920</v>
      </c>
      <c r="BR14" s="179">
        <f t="shared" si="31"/>
        <v>0.10857313127873319</v>
      </c>
      <c r="BS14" s="179">
        <f t="shared" si="1"/>
        <v>7.0719110051648784E-2</v>
      </c>
      <c r="BT14" s="178">
        <f t="shared" si="32"/>
        <v>11864113610</v>
      </c>
      <c r="BU14" s="178">
        <f t="shared" si="33"/>
        <v>9876050390</v>
      </c>
      <c r="BV14" s="180">
        <f t="shared" si="34"/>
        <v>310099.9401448025</v>
      </c>
      <c r="BW14" s="180">
        <f t="shared" si="35"/>
        <v>396310.20826645265</v>
      </c>
      <c r="BY14" s="133" t="str">
        <f t="shared" si="36"/>
        <v>泉州医療圏</v>
      </c>
      <c r="BZ14" s="134">
        <f t="shared" si="37"/>
        <v>8.7914278197227122E-2</v>
      </c>
      <c r="CA14" s="133" t="str">
        <f t="shared" si="38"/>
        <v>泉州医療圏</v>
      </c>
      <c r="CB14" s="134">
        <f t="shared" si="39"/>
        <v>5.8024858684993103E-2</v>
      </c>
      <c r="CC14" s="135"/>
      <c r="CD14" s="112">
        <f t="shared" si="40"/>
        <v>0.10344567297120784</v>
      </c>
      <c r="CE14" s="112">
        <f t="shared" si="41"/>
        <v>6.7616286129681222E-2</v>
      </c>
      <c r="CF14" s="111">
        <v>999</v>
      </c>
    </row>
    <row r="15" spans="1:84" s="30" customFormat="1" ht="14.25" thickTop="1">
      <c r="B15" s="251" t="s">
        <v>1</v>
      </c>
      <c r="C15" s="252"/>
      <c r="D15" s="27">
        <f>'在宅(医科)'!$C$6</f>
        <v>5031</v>
      </c>
      <c r="E15" s="27">
        <f>'在宅(医科)'!$D$6</f>
        <v>650</v>
      </c>
      <c r="F15" s="27">
        <f>'在宅(医科)'!$E$6</f>
        <v>377</v>
      </c>
      <c r="G15" s="28">
        <f>'在宅(医科)'!$F$6</f>
        <v>0.12919896640826872</v>
      </c>
      <c r="H15" s="28">
        <f>'在宅(医科)'!$G$6</f>
        <v>7.4935400516795869E-2</v>
      </c>
      <c r="I15" s="27">
        <f>'在宅(医科)'!$H$6</f>
        <v>273543160</v>
      </c>
      <c r="J15" s="27">
        <f>'在宅(医科)'!$I$6</f>
        <v>204474640</v>
      </c>
      <c r="K15" s="29">
        <f>'在宅(医科)'!$J$6</f>
        <v>420835.63076923077</v>
      </c>
      <c r="L15" s="29">
        <f>'在宅(医科)'!$K$6</f>
        <v>542373.05039787793</v>
      </c>
      <c r="M15" s="27">
        <f>'在宅(医科)'!$C$7</f>
        <v>8272</v>
      </c>
      <c r="N15" s="27">
        <f>'在宅(医科)'!$D$7</f>
        <v>1143</v>
      </c>
      <c r="O15" s="27">
        <f>'在宅(医科)'!$E$7</f>
        <v>624</v>
      </c>
      <c r="P15" s="28">
        <f>'在宅(医科)'!$F$7</f>
        <v>0.13817698259187622</v>
      </c>
      <c r="Q15" s="28">
        <f>'在宅(医科)'!$G$7</f>
        <v>7.5435203094777567E-2</v>
      </c>
      <c r="R15" s="27">
        <f>'在宅(医科)'!$H$7</f>
        <v>451712020</v>
      </c>
      <c r="S15" s="27">
        <f>'在宅(医科)'!$I$7</f>
        <v>351038340</v>
      </c>
      <c r="T15" s="29">
        <f>'在宅(医科)'!J7</f>
        <v>395198.61767279089</v>
      </c>
      <c r="U15" s="29">
        <f>'在宅(医科)'!K7</f>
        <v>562561.44230769225</v>
      </c>
      <c r="V15" s="27">
        <f>'在宅(医科)'!$C$8</f>
        <v>499640</v>
      </c>
      <c r="W15" s="27">
        <f>'在宅(医科)'!$D$8</f>
        <v>17873</v>
      </c>
      <c r="X15" s="27">
        <f>'在宅(医科)'!$E$8</f>
        <v>9505</v>
      </c>
      <c r="Y15" s="28">
        <f>'在宅(医科)'!$F$8</f>
        <v>3.5771755664078135E-2</v>
      </c>
      <c r="Z15" s="28">
        <f>'在宅(医科)'!$G$8</f>
        <v>1.9023697061884556E-2</v>
      </c>
      <c r="AA15" s="27">
        <f>'在宅(医科)'!$H$8</f>
        <v>4825682520</v>
      </c>
      <c r="AB15" s="27">
        <f>'在宅(医科)'!$I$8</f>
        <v>3637862390</v>
      </c>
      <c r="AC15" s="29">
        <f>'在宅(医科)'!J8</f>
        <v>269998.46248531307</v>
      </c>
      <c r="AD15" s="29">
        <f>'在宅(医科)'!K8</f>
        <v>382731.44555497105</v>
      </c>
      <c r="AE15" s="27">
        <f>'在宅(医科)'!$C$9</f>
        <v>354778</v>
      </c>
      <c r="AF15" s="27">
        <f>'在宅(医科)'!$D$9</f>
        <v>29685</v>
      </c>
      <c r="AG15" s="27">
        <f>'在宅(医科)'!$E$9</f>
        <v>17469</v>
      </c>
      <c r="AH15" s="28">
        <f>'在宅(医科)'!$F$9</f>
        <v>8.3672042798595178E-2</v>
      </c>
      <c r="AI15" s="28">
        <f>'在宅(医科)'!$G$9</f>
        <v>4.923924256859219E-2</v>
      </c>
      <c r="AJ15" s="27">
        <f>'在宅(医科)'!$H$9</f>
        <v>8243072660</v>
      </c>
      <c r="AK15" s="27">
        <f>'在宅(医科)'!$I$9</f>
        <v>6479218310</v>
      </c>
      <c r="AL15" s="29">
        <f>'在宅(医科)'!J9</f>
        <v>277684.7788445343</v>
      </c>
      <c r="AM15" s="29">
        <f>'在宅(医科)'!K9</f>
        <v>370898.06571641192</v>
      </c>
      <c r="AN15" s="164">
        <f>'在宅(医科)'!$C$10</f>
        <v>216572</v>
      </c>
      <c r="AO15" s="164">
        <f>'在宅(医科)'!$D$10</f>
        <v>36876</v>
      </c>
      <c r="AP15" s="164">
        <f>'在宅(医科)'!$E$10</f>
        <v>24578</v>
      </c>
      <c r="AQ15" s="165">
        <f>'在宅(医科)'!$F$10</f>
        <v>0.17027131854533364</v>
      </c>
      <c r="AR15" s="165">
        <f>'在宅(医科)'!$G$10</f>
        <v>0.11348650795116635</v>
      </c>
      <c r="AS15" s="164">
        <f>'在宅(医科)'!$H$10</f>
        <v>10615940490</v>
      </c>
      <c r="AT15" s="164">
        <f>'在宅(医科)'!$I$10</f>
        <v>8873932610</v>
      </c>
      <c r="AU15" s="166">
        <f>'在宅(医科)'!J10</f>
        <v>287882.10462089162</v>
      </c>
      <c r="AV15" s="166">
        <f>'在宅(医科)'!K10</f>
        <v>361051.8597933111</v>
      </c>
      <c r="AW15" s="27">
        <f>'在宅(医科)'!$C$11</f>
        <v>99193</v>
      </c>
      <c r="AX15" s="27">
        <f>'在宅(医科)'!$D$11</f>
        <v>27508</v>
      </c>
      <c r="AY15" s="27">
        <f>'在宅(医科)'!$E$11</f>
        <v>20238</v>
      </c>
      <c r="AZ15" s="28">
        <f>'在宅(医科)'!$F$11</f>
        <v>0.27731795590414648</v>
      </c>
      <c r="BA15" s="28">
        <f>'在宅(医科)'!$G$11</f>
        <v>0.2040264938050064</v>
      </c>
      <c r="BB15" s="27">
        <f>'在宅(医科)'!$H$11</f>
        <v>8386586870</v>
      </c>
      <c r="BC15" s="27">
        <f>'在宅(医科)'!$I$11</f>
        <v>7315603270</v>
      </c>
      <c r="BD15" s="29">
        <f>'在宅(医科)'!J11</f>
        <v>304878.10346081143</v>
      </c>
      <c r="BE15" s="29">
        <f>'在宅(医科)'!K11</f>
        <v>361478.56853444019</v>
      </c>
      <c r="BF15" s="27">
        <f>'在宅(医科)'!$C$12</f>
        <v>35318</v>
      </c>
      <c r="BG15" s="27">
        <f>'在宅(医科)'!$D$12</f>
        <v>12345</v>
      </c>
      <c r="BH15" s="27">
        <f>'在宅(医科)'!$E$12</f>
        <v>9620</v>
      </c>
      <c r="BI15" s="28">
        <f>'在宅(医科)'!$F$12</f>
        <v>0.34953847896256868</v>
      </c>
      <c r="BJ15" s="28">
        <f>'在宅(医科)'!$G$12</f>
        <v>0.27238235460671611</v>
      </c>
      <c r="BK15" s="27">
        <f>'在宅(医科)'!$H$12</f>
        <v>4147924650</v>
      </c>
      <c r="BL15" s="27">
        <f>'在宅(医科)'!$I$12</f>
        <v>3728618110</v>
      </c>
      <c r="BM15" s="29">
        <f>'在宅(医科)'!J12</f>
        <v>336000.37667071691</v>
      </c>
      <c r="BN15" s="29">
        <f>'在宅(医科)'!K12</f>
        <v>387590.24012474011</v>
      </c>
      <c r="BO15" s="27">
        <f>'在宅(医科)'!$C$13</f>
        <v>1218804</v>
      </c>
      <c r="BP15" s="27">
        <f>'在宅(医科)'!$D$13</f>
        <v>126080</v>
      </c>
      <c r="BQ15" s="27">
        <f>'在宅(医科)'!$E$13</f>
        <v>82411</v>
      </c>
      <c r="BR15" s="28">
        <f>'在宅(医科)'!$F$13</f>
        <v>0.10344567297120784</v>
      </c>
      <c r="BS15" s="28">
        <f>'在宅(医科)'!$G$13</f>
        <v>6.7616286129681222E-2</v>
      </c>
      <c r="BT15" s="27">
        <f>'在宅(医科)'!$H$13</f>
        <v>36944462370</v>
      </c>
      <c r="BU15" s="27">
        <f>'在宅(医科)'!$I$13</f>
        <v>30590747670</v>
      </c>
      <c r="BV15" s="29">
        <f>'在宅(医科)'!J13</f>
        <v>293023.97184327414</v>
      </c>
      <c r="BW15" s="29">
        <f>'在宅(医科)'!K13</f>
        <v>371197.38469379087</v>
      </c>
      <c r="BY15" s="132"/>
      <c r="BZ15" s="132"/>
      <c r="CA15" s="132"/>
      <c r="CB15" s="132"/>
      <c r="CC15" s="132"/>
    </row>
    <row r="16" spans="1:84"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</row>
    <row r="17" spans="4:64">
      <c r="D17" s="105"/>
      <c r="E17" s="105"/>
      <c r="F17" s="105"/>
      <c r="I17" s="105"/>
      <c r="J17" s="105"/>
      <c r="M17" s="105"/>
      <c r="N17" s="105"/>
      <c r="O17" s="105"/>
      <c r="R17" s="105"/>
      <c r="S17" s="105"/>
      <c r="V17" s="105"/>
      <c r="W17" s="105"/>
      <c r="X17" s="105"/>
      <c r="AA17" s="105"/>
      <c r="AB17" s="105"/>
      <c r="AE17" s="105"/>
      <c r="AF17" s="105"/>
      <c r="AG17" s="105"/>
      <c r="AJ17" s="105"/>
      <c r="AK17" s="105"/>
      <c r="AN17" s="105"/>
      <c r="AO17" s="105"/>
      <c r="AP17" s="105"/>
      <c r="AS17" s="105"/>
      <c r="AT17" s="105"/>
      <c r="AU17" s="105"/>
      <c r="AW17" s="105"/>
      <c r="AX17" s="105"/>
      <c r="AY17" s="105"/>
      <c r="BB17" s="105"/>
      <c r="BC17" s="105"/>
      <c r="BF17" s="105"/>
      <c r="BG17" s="105"/>
      <c r="BH17" s="105"/>
      <c r="BK17" s="105"/>
      <c r="BL17" s="105"/>
    </row>
  </sheetData>
  <mergeCells count="56">
    <mergeCell ref="CD5:CD6"/>
    <mergeCell ref="CE5:CE6"/>
    <mergeCell ref="CF5:CF6"/>
    <mergeCell ref="B3:B6"/>
    <mergeCell ref="C3:C6"/>
    <mergeCell ref="D3:L3"/>
    <mergeCell ref="M3:U3"/>
    <mergeCell ref="V3:AD3"/>
    <mergeCell ref="N4:O4"/>
    <mergeCell ref="P4:Q4"/>
    <mergeCell ref="R4:S4"/>
    <mergeCell ref="T4:U4"/>
    <mergeCell ref="AC4:AD4"/>
    <mergeCell ref="AN3:AV3"/>
    <mergeCell ref="AW3:BE3"/>
    <mergeCell ref="BF3:BN3"/>
    <mergeCell ref="BO3:BW3"/>
    <mergeCell ref="D4:D6"/>
    <mergeCell ref="E4:F4"/>
    <mergeCell ref="G4:H4"/>
    <mergeCell ref="I4:J4"/>
    <mergeCell ref="K4:L4"/>
    <mergeCell ref="M4:M6"/>
    <mergeCell ref="AE3:AM3"/>
    <mergeCell ref="AO4:AP4"/>
    <mergeCell ref="V4:V6"/>
    <mergeCell ref="W4:X4"/>
    <mergeCell ref="Y4:Z4"/>
    <mergeCell ref="AA4:AB4"/>
    <mergeCell ref="AL4:AM4"/>
    <mergeCell ref="AN4:AN6"/>
    <mergeCell ref="AE4:AE6"/>
    <mergeCell ref="BT4:BU4"/>
    <mergeCell ref="BV4:BW4"/>
    <mergeCell ref="BB4:BC4"/>
    <mergeCell ref="BD4:BE4"/>
    <mergeCell ref="BF4:BF6"/>
    <mergeCell ref="BG4:BH4"/>
    <mergeCell ref="BI4:BJ4"/>
    <mergeCell ref="BK4:BL4"/>
    <mergeCell ref="BY5:BZ6"/>
    <mergeCell ref="CA5:CB6"/>
    <mergeCell ref="B15:C15"/>
    <mergeCell ref="BM4:BN4"/>
    <mergeCell ref="BO4:BO6"/>
    <mergeCell ref="BP4:BQ4"/>
    <mergeCell ref="BR4:BS4"/>
    <mergeCell ref="AQ4:AR4"/>
    <mergeCell ref="AS4:AT4"/>
    <mergeCell ref="AU4:AV4"/>
    <mergeCell ref="AW4:AW6"/>
    <mergeCell ref="AX4:AY4"/>
    <mergeCell ref="AZ4:BA4"/>
    <mergeCell ref="AF4:AG4"/>
    <mergeCell ref="AH4:AI4"/>
    <mergeCell ref="AJ4:AK4"/>
  </mergeCells>
  <phoneticPr fontId="3"/>
  <conditionalFormatting sqref="BR7:BR14">
    <cfRule type="duplicateValues" dxfId="1" priority="1"/>
  </conditionalFormatting>
  <pageMargins left="0.47244094488188981" right="0.23622047244094491" top="0.43307086614173229" bottom="0.31496062992125984" header="0.31496062992125984" footer="0.19685039370078741"/>
  <pageSetup paperSize="8" scale="75" fitToHeight="0" orientation="landscape" r:id="rId1"/>
  <headerFooter>
    <oddHeader>&amp;R&amp;"ＭＳ 明朝,標準"&amp;12 2-13.在宅医療に係る分析</oddHeader>
  </headerFooter>
  <colBreaks count="2" manualBreakCount="2">
    <brk id="30" max="80" man="1"/>
    <brk id="57" max="80" man="1"/>
  </colBreaks>
  <ignoredErrors>
    <ignoredError sqref="BZ7:BZ11 CB7:CB11" emptyCellReferenc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showGridLines="0" zoomScaleNormal="100" workbookViewId="0"/>
  </sheetViews>
  <sheetFormatPr defaultRowHeight="12"/>
  <cols>
    <col min="1" max="1" width="4.625" style="8" customWidth="1"/>
    <col min="2" max="2" width="3.25" style="8" bestFit="1" customWidth="1"/>
    <col min="3" max="3" width="13.25" style="8" customWidth="1"/>
    <col min="4" max="4" width="4.75" style="8" bestFit="1" customWidth="1"/>
    <col min="5" max="5" width="7.5" style="8" customWidth="1"/>
    <col min="6" max="6" width="23.25" style="8" bestFit="1" customWidth="1"/>
    <col min="7" max="7" width="16" style="8" customWidth="1"/>
    <col min="8" max="11" width="12.375" style="8" customWidth="1"/>
    <col min="12" max="16384" width="9" style="8"/>
  </cols>
  <sheetData>
    <row r="1" spans="1:12" ht="16.5" customHeight="1">
      <c r="A1" s="31" t="s">
        <v>271</v>
      </c>
      <c r="C1" s="230"/>
    </row>
    <row r="2" spans="1:12" ht="16.5" customHeight="1">
      <c r="A2" s="31" t="s">
        <v>263</v>
      </c>
      <c r="C2" s="230"/>
      <c r="E2" s="8" t="s">
        <v>317</v>
      </c>
    </row>
    <row r="3" spans="1:12" ht="45">
      <c r="B3" s="22"/>
      <c r="C3" s="229" t="s">
        <v>74</v>
      </c>
      <c r="D3" s="23" t="s">
        <v>86</v>
      </c>
      <c r="E3" s="285" t="s">
        <v>93</v>
      </c>
      <c r="F3" s="286"/>
      <c r="G3" s="24" t="s">
        <v>266</v>
      </c>
      <c r="H3" s="168" t="s">
        <v>311</v>
      </c>
      <c r="I3" s="158" t="s">
        <v>94</v>
      </c>
      <c r="J3" s="168" t="s">
        <v>312</v>
      </c>
      <c r="K3" s="118" t="s">
        <v>265</v>
      </c>
    </row>
    <row r="4" spans="1:12">
      <c r="B4" s="287">
        <v>1</v>
      </c>
      <c r="C4" s="290" t="s">
        <v>135</v>
      </c>
      <c r="D4" s="70">
        <v>1</v>
      </c>
      <c r="E4" s="100" t="s">
        <v>165</v>
      </c>
      <c r="F4" s="40" t="s">
        <v>166</v>
      </c>
      <c r="G4" s="188">
        <v>641090284</v>
      </c>
      <c r="H4" s="71">
        <f>IFERROR(G4/G9,"-")</f>
        <v>0.1411695949378648</v>
      </c>
      <c r="I4" s="56">
        <v>11524</v>
      </c>
      <c r="J4" s="71">
        <f>IFERROR(I4/I9,"-")</f>
        <v>0.70208358718167418</v>
      </c>
      <c r="K4" s="120">
        <f>IFERROR(G4/I4,"-")</f>
        <v>55630.881985421729</v>
      </c>
      <c r="L4" s="30"/>
    </row>
    <row r="5" spans="1:12">
      <c r="B5" s="288"/>
      <c r="C5" s="291"/>
      <c r="D5" s="73">
        <v>2</v>
      </c>
      <c r="E5" s="88" t="s">
        <v>167</v>
      </c>
      <c r="F5" s="41" t="s">
        <v>168</v>
      </c>
      <c r="G5" s="90">
        <v>637887974</v>
      </c>
      <c r="H5" s="74">
        <f>IFERROR(G5/G9,"-")</f>
        <v>0.1404644387112802</v>
      </c>
      <c r="I5" s="58">
        <v>7576</v>
      </c>
      <c r="J5" s="74">
        <f>IFERROR(I5/I9,"-")</f>
        <v>0.46155720726209332</v>
      </c>
      <c r="K5" s="121">
        <f t="shared" ref="K5:K57" si="0">IFERROR(G5/I5,"-")</f>
        <v>84198.518215417105</v>
      </c>
      <c r="L5" s="30"/>
    </row>
    <row r="6" spans="1:12">
      <c r="B6" s="288"/>
      <c r="C6" s="291"/>
      <c r="D6" s="73">
        <v>3</v>
      </c>
      <c r="E6" s="88" t="s">
        <v>169</v>
      </c>
      <c r="F6" s="44" t="s">
        <v>170</v>
      </c>
      <c r="G6" s="90">
        <v>528787169</v>
      </c>
      <c r="H6" s="74">
        <f>IFERROR(G6/G9,"-")</f>
        <v>0.11644018372936417</v>
      </c>
      <c r="I6" s="58">
        <v>3604</v>
      </c>
      <c r="J6" s="74">
        <f>IFERROR(I6/I9,"-")</f>
        <v>0.21956866089923235</v>
      </c>
      <c r="K6" s="121">
        <f t="shared" si="0"/>
        <v>146722.29994450611</v>
      </c>
      <c r="L6" s="30"/>
    </row>
    <row r="7" spans="1:12">
      <c r="B7" s="288"/>
      <c r="C7" s="291"/>
      <c r="D7" s="73">
        <v>4</v>
      </c>
      <c r="E7" s="88" t="s">
        <v>97</v>
      </c>
      <c r="F7" s="44" t="s">
        <v>98</v>
      </c>
      <c r="G7" s="90">
        <v>452431085</v>
      </c>
      <c r="H7" s="74">
        <f>IFERROR(G7/G9,"-")</f>
        <v>9.9626393662126805E-2</v>
      </c>
      <c r="I7" s="58">
        <v>9580</v>
      </c>
      <c r="J7" s="74">
        <f>IFERROR(I7/I9,"-")</f>
        <v>0.58364810527598388</v>
      </c>
      <c r="K7" s="121">
        <f t="shared" si="0"/>
        <v>47226.626826722335</v>
      </c>
      <c r="L7" s="30"/>
    </row>
    <row r="8" spans="1:12">
      <c r="B8" s="288"/>
      <c r="C8" s="291"/>
      <c r="D8" s="76">
        <v>5</v>
      </c>
      <c r="E8" s="92" t="s">
        <v>171</v>
      </c>
      <c r="F8" s="45" t="s">
        <v>172</v>
      </c>
      <c r="G8" s="94">
        <v>308741498</v>
      </c>
      <c r="H8" s="119">
        <f>IFERROR(G8/G9,"-")</f>
        <v>6.7985607177240559E-2</v>
      </c>
      <c r="I8" s="60">
        <v>6108</v>
      </c>
      <c r="J8" s="119">
        <f>IFERROR(I8/I9,"-")</f>
        <v>0.37212135981479227</v>
      </c>
      <c r="K8" s="122">
        <f t="shared" si="0"/>
        <v>50547.069089718403</v>
      </c>
      <c r="L8" s="30"/>
    </row>
    <row r="9" spans="1:12" ht="14.25" customHeight="1">
      <c r="B9" s="289"/>
      <c r="C9" s="292"/>
      <c r="D9" s="79" t="s">
        <v>164</v>
      </c>
      <c r="E9" s="96"/>
      <c r="F9" s="97"/>
      <c r="G9" s="98">
        <v>4541277350</v>
      </c>
      <c r="H9" s="80" t="s">
        <v>145</v>
      </c>
      <c r="I9" s="63">
        <v>16414</v>
      </c>
      <c r="J9" s="80" t="s">
        <v>154</v>
      </c>
      <c r="K9" s="124">
        <f t="shared" si="0"/>
        <v>276670.9729499208</v>
      </c>
      <c r="L9" s="30"/>
    </row>
    <row r="10" spans="1:12">
      <c r="B10" s="287">
        <v>2</v>
      </c>
      <c r="C10" s="290" t="s">
        <v>148</v>
      </c>
      <c r="D10" s="70">
        <v>1</v>
      </c>
      <c r="E10" s="100" t="s">
        <v>167</v>
      </c>
      <c r="F10" s="40" t="s">
        <v>168</v>
      </c>
      <c r="G10" s="188">
        <v>376763393</v>
      </c>
      <c r="H10" s="71">
        <f t="shared" ref="H10" si="1">IFERROR(G10/G15,"-")</f>
        <v>0.13409744687145689</v>
      </c>
      <c r="I10" s="56">
        <v>4558</v>
      </c>
      <c r="J10" s="71">
        <f t="shared" ref="J10" si="2">IFERROR(I10/I15,"-")</f>
        <v>0.46114933225414811</v>
      </c>
      <c r="K10" s="120">
        <f t="shared" si="0"/>
        <v>82659.805397103992</v>
      </c>
      <c r="L10" s="30"/>
    </row>
    <row r="11" spans="1:12">
      <c r="B11" s="288"/>
      <c r="C11" s="291"/>
      <c r="D11" s="73">
        <v>2</v>
      </c>
      <c r="E11" s="88" t="s">
        <v>165</v>
      </c>
      <c r="F11" s="41" t="s">
        <v>166</v>
      </c>
      <c r="G11" s="90">
        <v>376364923</v>
      </c>
      <c r="H11" s="74">
        <f t="shared" ref="H11" si="3">IFERROR(G11/G15,"-")</f>
        <v>0.1339556236193904</v>
      </c>
      <c r="I11" s="58">
        <v>6751</v>
      </c>
      <c r="J11" s="74">
        <f t="shared" ref="J11" si="4">IFERROR(I11/I15,"-")</f>
        <v>0.68302306758397413</v>
      </c>
      <c r="K11" s="121">
        <f t="shared" si="0"/>
        <v>55749.50718412087</v>
      </c>
      <c r="L11" s="30"/>
    </row>
    <row r="12" spans="1:12">
      <c r="B12" s="288"/>
      <c r="C12" s="291"/>
      <c r="D12" s="73">
        <v>3</v>
      </c>
      <c r="E12" s="88" t="s">
        <v>169</v>
      </c>
      <c r="F12" s="44" t="s">
        <v>170</v>
      </c>
      <c r="G12" s="90">
        <v>333557464</v>
      </c>
      <c r="H12" s="74">
        <f t="shared" ref="H12" si="5">IFERROR(G12/G15,"-")</f>
        <v>0.11871961325955543</v>
      </c>
      <c r="I12" s="58">
        <v>2270</v>
      </c>
      <c r="J12" s="74">
        <f t="shared" ref="J12" si="6">IFERROR(I12/I15,"-")</f>
        <v>0.22966410360178066</v>
      </c>
      <c r="K12" s="121">
        <f t="shared" si="0"/>
        <v>146941.61409691631</v>
      </c>
      <c r="L12" s="30"/>
    </row>
    <row r="13" spans="1:12">
      <c r="B13" s="288"/>
      <c r="C13" s="291"/>
      <c r="D13" s="73">
        <v>4</v>
      </c>
      <c r="E13" s="88" t="s">
        <v>97</v>
      </c>
      <c r="F13" s="44" t="s">
        <v>98</v>
      </c>
      <c r="G13" s="90">
        <v>263146257</v>
      </c>
      <c r="H13" s="74">
        <f t="shared" ref="H13" si="7">IFERROR(G13/G15,"-")</f>
        <v>9.3658890096788794E-2</v>
      </c>
      <c r="I13" s="58">
        <v>5683</v>
      </c>
      <c r="J13" s="74">
        <f t="shared" ref="J13" si="8">IFERROR(I13/I15,"-")</f>
        <v>0.5749696479158235</v>
      </c>
      <c r="K13" s="121">
        <f t="shared" si="0"/>
        <v>46304.109977124761</v>
      </c>
      <c r="L13" s="30"/>
    </row>
    <row r="14" spans="1:12">
      <c r="B14" s="288"/>
      <c r="C14" s="291"/>
      <c r="D14" s="76">
        <v>5</v>
      </c>
      <c r="E14" s="92" t="s">
        <v>95</v>
      </c>
      <c r="F14" s="45" t="s">
        <v>96</v>
      </c>
      <c r="G14" s="94">
        <v>199118188</v>
      </c>
      <c r="H14" s="119">
        <f t="shared" ref="H14" si="9">IFERROR(G14/G15,"-")</f>
        <v>7.0870050362007345E-2</v>
      </c>
      <c r="I14" s="60">
        <v>3524</v>
      </c>
      <c r="J14" s="119">
        <f t="shared" ref="J14" si="10">IFERROR(I14/I15,"-")</f>
        <v>0.35653581545932822</v>
      </c>
      <c r="K14" s="122">
        <f t="shared" si="0"/>
        <v>56503.458569807037</v>
      </c>
      <c r="L14" s="30"/>
    </row>
    <row r="15" spans="1:12">
      <c r="B15" s="289"/>
      <c r="C15" s="292"/>
      <c r="D15" s="79" t="s">
        <v>164</v>
      </c>
      <c r="E15" s="96"/>
      <c r="F15" s="97"/>
      <c r="G15" s="98">
        <v>2809623910</v>
      </c>
      <c r="H15" s="80" t="s">
        <v>145</v>
      </c>
      <c r="I15" s="63">
        <v>9884</v>
      </c>
      <c r="J15" s="80" t="s">
        <v>145</v>
      </c>
      <c r="K15" s="124">
        <f t="shared" si="0"/>
        <v>284259.80473492516</v>
      </c>
      <c r="L15" s="30"/>
    </row>
    <row r="16" spans="1:12" ht="12" customHeight="1">
      <c r="B16" s="287">
        <v>3</v>
      </c>
      <c r="C16" s="290" t="s">
        <v>136</v>
      </c>
      <c r="D16" s="70">
        <v>1</v>
      </c>
      <c r="E16" s="100" t="s">
        <v>165</v>
      </c>
      <c r="F16" s="40" t="s">
        <v>166</v>
      </c>
      <c r="G16" s="188">
        <v>607821788</v>
      </c>
      <c r="H16" s="71">
        <f t="shared" ref="H16" si="11">IFERROR(G16/G21,"-")</f>
        <v>0.14912317660332888</v>
      </c>
      <c r="I16" s="56">
        <v>10885</v>
      </c>
      <c r="J16" s="71">
        <f t="shared" ref="J16" si="12">IFERROR(I16/I21,"-")</f>
        <v>0.70462195753495593</v>
      </c>
      <c r="K16" s="120">
        <f t="shared" si="0"/>
        <v>55840.311254019296</v>
      </c>
      <c r="L16" s="30"/>
    </row>
    <row r="17" spans="2:12" ht="12" customHeight="1">
      <c r="B17" s="288"/>
      <c r="C17" s="291"/>
      <c r="D17" s="73">
        <v>2</v>
      </c>
      <c r="E17" s="88" t="s">
        <v>167</v>
      </c>
      <c r="F17" s="41" t="s">
        <v>168</v>
      </c>
      <c r="G17" s="90">
        <v>517554967</v>
      </c>
      <c r="H17" s="74">
        <f t="shared" ref="H17" si="13">IFERROR(G17/G21,"-")</f>
        <v>0.12697708813602293</v>
      </c>
      <c r="I17" s="58">
        <v>7490</v>
      </c>
      <c r="J17" s="74">
        <f t="shared" ref="J17" si="14">IFERROR(I17/I21,"-")</f>
        <v>0.48485240807871571</v>
      </c>
      <c r="K17" s="121">
        <f t="shared" si="0"/>
        <v>69099.461548731648</v>
      </c>
      <c r="L17" s="30"/>
    </row>
    <row r="18" spans="2:12" ht="12" customHeight="1">
      <c r="B18" s="288"/>
      <c r="C18" s="291"/>
      <c r="D18" s="73">
        <v>3</v>
      </c>
      <c r="E18" s="88" t="s">
        <v>169</v>
      </c>
      <c r="F18" s="44" t="s">
        <v>170</v>
      </c>
      <c r="G18" s="90">
        <v>437501641</v>
      </c>
      <c r="H18" s="74">
        <f t="shared" ref="H18" si="15">IFERROR(G18/G21,"-")</f>
        <v>0.10733678154210752</v>
      </c>
      <c r="I18" s="58">
        <v>3455</v>
      </c>
      <c r="J18" s="74">
        <f t="shared" ref="J18" si="16">IFERROR(I18/I21,"-")</f>
        <v>0.22365354738477472</v>
      </c>
      <c r="K18" s="121">
        <f t="shared" si="0"/>
        <v>126628.5502170767</v>
      </c>
      <c r="L18" s="30"/>
    </row>
    <row r="19" spans="2:12" ht="12" customHeight="1">
      <c r="B19" s="288"/>
      <c r="C19" s="291"/>
      <c r="D19" s="73">
        <v>4</v>
      </c>
      <c r="E19" s="88" t="s">
        <v>97</v>
      </c>
      <c r="F19" s="44" t="s">
        <v>98</v>
      </c>
      <c r="G19" s="90">
        <v>418157746</v>
      </c>
      <c r="H19" s="74">
        <f t="shared" ref="H19" si="17">IFERROR(G19/G21,"-")</f>
        <v>0.10259094464183298</v>
      </c>
      <c r="I19" s="58">
        <v>9360</v>
      </c>
      <c r="J19" s="74">
        <f t="shared" ref="J19" si="18">IFERROR(I19/I21,"-")</f>
        <v>0.60590367685137236</v>
      </c>
      <c r="K19" s="121">
        <f t="shared" si="0"/>
        <v>44674.972863247865</v>
      </c>
      <c r="L19" s="30"/>
    </row>
    <row r="20" spans="2:12" ht="12" customHeight="1">
      <c r="B20" s="288"/>
      <c r="C20" s="291"/>
      <c r="D20" s="76">
        <v>5</v>
      </c>
      <c r="E20" s="92" t="s">
        <v>95</v>
      </c>
      <c r="F20" s="45" t="s">
        <v>96</v>
      </c>
      <c r="G20" s="94">
        <v>311370010</v>
      </c>
      <c r="H20" s="119">
        <f t="shared" ref="H20" si="19">IFERROR(G20/G21,"-")</f>
        <v>7.6391610019432662E-2</v>
      </c>
      <c r="I20" s="60">
        <v>5903</v>
      </c>
      <c r="J20" s="119">
        <f t="shared" ref="J20" si="20">IFERROR(I20/I21,"-")</f>
        <v>0.38212066286897978</v>
      </c>
      <c r="K20" s="122">
        <f t="shared" si="0"/>
        <v>52747.757072674911</v>
      </c>
      <c r="L20" s="30"/>
    </row>
    <row r="21" spans="2:12">
      <c r="B21" s="289"/>
      <c r="C21" s="292"/>
      <c r="D21" s="79" t="s">
        <v>164</v>
      </c>
      <c r="E21" s="96"/>
      <c r="F21" s="97"/>
      <c r="G21" s="98">
        <v>4075971300</v>
      </c>
      <c r="H21" s="80" t="s">
        <v>145</v>
      </c>
      <c r="I21" s="63">
        <v>15448</v>
      </c>
      <c r="J21" s="80" t="s">
        <v>145</v>
      </c>
      <c r="K21" s="124">
        <f t="shared" si="0"/>
        <v>263851.06809943035</v>
      </c>
      <c r="L21" s="30"/>
    </row>
    <row r="22" spans="2:12" ht="12" customHeight="1">
      <c r="B22" s="287">
        <v>4</v>
      </c>
      <c r="C22" s="290" t="s">
        <v>149</v>
      </c>
      <c r="D22" s="70">
        <v>1</v>
      </c>
      <c r="E22" s="100" t="s">
        <v>165</v>
      </c>
      <c r="F22" s="40" t="s">
        <v>166</v>
      </c>
      <c r="G22" s="188">
        <v>516774009</v>
      </c>
      <c r="H22" s="71">
        <f t="shared" ref="H22" si="21">IFERROR(G22/G27,"-")</f>
        <v>0.12721737810417461</v>
      </c>
      <c r="I22" s="56">
        <v>8910</v>
      </c>
      <c r="J22" s="71">
        <f t="shared" ref="J22" si="22">IFERROR(I22/I27,"-")</f>
        <v>0.69053708439897699</v>
      </c>
      <c r="K22" s="120">
        <f t="shared" si="0"/>
        <v>57999.327609427608</v>
      </c>
      <c r="L22" s="30"/>
    </row>
    <row r="23" spans="2:12" ht="12" customHeight="1">
      <c r="B23" s="288"/>
      <c r="C23" s="291"/>
      <c r="D23" s="73">
        <v>2</v>
      </c>
      <c r="E23" s="88" t="s">
        <v>167</v>
      </c>
      <c r="F23" s="41" t="s">
        <v>168</v>
      </c>
      <c r="G23" s="90">
        <v>469487379</v>
      </c>
      <c r="H23" s="74">
        <f t="shared" ref="H23" si="23">IFERROR(G23/G27,"-")</f>
        <v>0.11557654287791576</v>
      </c>
      <c r="I23" s="58">
        <v>5896</v>
      </c>
      <c r="J23" s="74">
        <f t="shared" ref="J23" si="24">IFERROR(I23/I27,"-")</f>
        <v>0.45694799658994034</v>
      </c>
      <c r="K23" s="121">
        <f t="shared" si="0"/>
        <v>79628.117198100401</v>
      </c>
      <c r="L23" s="30"/>
    </row>
    <row r="24" spans="2:12" ht="12" customHeight="1">
      <c r="B24" s="288"/>
      <c r="C24" s="291"/>
      <c r="D24" s="73">
        <v>3</v>
      </c>
      <c r="E24" s="88" t="s">
        <v>169</v>
      </c>
      <c r="F24" s="44" t="s">
        <v>170</v>
      </c>
      <c r="G24" s="90">
        <v>463017051</v>
      </c>
      <c r="H24" s="74">
        <f t="shared" ref="H24" si="25">IFERROR(G24/G27,"-")</f>
        <v>0.113983703165975</v>
      </c>
      <c r="I24" s="58">
        <v>3048</v>
      </c>
      <c r="J24" s="74">
        <f t="shared" ref="J24" si="26">IFERROR(I24/I27,"-")</f>
        <v>0.23622413392234365</v>
      </c>
      <c r="K24" s="121">
        <f t="shared" si="0"/>
        <v>151908.48129921261</v>
      </c>
      <c r="L24" s="30"/>
    </row>
    <row r="25" spans="2:12" ht="12" customHeight="1">
      <c r="B25" s="288"/>
      <c r="C25" s="291"/>
      <c r="D25" s="73">
        <v>4</v>
      </c>
      <c r="E25" s="88" t="s">
        <v>97</v>
      </c>
      <c r="F25" s="44" t="s">
        <v>98</v>
      </c>
      <c r="G25" s="90">
        <v>373143914</v>
      </c>
      <c r="H25" s="74">
        <f t="shared" ref="H25" si="27">IFERROR(G25/G27,"-")</f>
        <v>9.1859090371957178E-2</v>
      </c>
      <c r="I25" s="58">
        <v>7647</v>
      </c>
      <c r="J25" s="74">
        <f t="shared" ref="J25" si="28">IFERROR(I25/I27,"-")</f>
        <v>0.59265287142524992</v>
      </c>
      <c r="K25" s="121">
        <f t="shared" si="0"/>
        <v>48796.117954753499</v>
      </c>
      <c r="L25" s="30"/>
    </row>
    <row r="26" spans="2:12" ht="12" customHeight="1">
      <c r="B26" s="288"/>
      <c r="C26" s="291"/>
      <c r="D26" s="76">
        <v>5</v>
      </c>
      <c r="E26" s="92" t="s">
        <v>95</v>
      </c>
      <c r="F26" s="45" t="s">
        <v>96</v>
      </c>
      <c r="G26" s="94">
        <v>297794933</v>
      </c>
      <c r="H26" s="119">
        <f t="shared" ref="H26" si="29">IFERROR(G26/G27,"-")</f>
        <v>7.3309976758077128E-2</v>
      </c>
      <c r="I26" s="60">
        <v>4970</v>
      </c>
      <c r="J26" s="119">
        <f t="shared" ref="J26" si="30">IFERROR(I26/I27,"-")</f>
        <v>0.3851817406804619</v>
      </c>
      <c r="K26" s="122">
        <f t="shared" si="0"/>
        <v>59918.497585513076</v>
      </c>
      <c r="L26" s="30"/>
    </row>
    <row r="27" spans="2:12">
      <c r="B27" s="289"/>
      <c r="C27" s="292"/>
      <c r="D27" s="79" t="s">
        <v>164</v>
      </c>
      <c r="E27" s="96"/>
      <c r="F27" s="97"/>
      <c r="G27" s="98">
        <v>4062133780</v>
      </c>
      <c r="H27" s="80" t="s">
        <v>145</v>
      </c>
      <c r="I27" s="63">
        <v>12903</v>
      </c>
      <c r="J27" s="80" t="s">
        <v>145</v>
      </c>
      <c r="K27" s="124">
        <f t="shared" si="0"/>
        <v>314820.87731535302</v>
      </c>
      <c r="L27" s="30"/>
    </row>
    <row r="28" spans="2:12" ht="12" customHeight="1">
      <c r="B28" s="287">
        <v>5</v>
      </c>
      <c r="C28" s="290" t="s">
        <v>150</v>
      </c>
      <c r="D28" s="70">
        <v>1</v>
      </c>
      <c r="E28" s="100" t="s">
        <v>165</v>
      </c>
      <c r="F28" s="40" t="s">
        <v>166</v>
      </c>
      <c r="G28" s="188">
        <v>331724557</v>
      </c>
      <c r="H28" s="71">
        <f t="shared" ref="H28" si="31">IFERROR(G28/G33,"-")</f>
        <v>0.12948678283733964</v>
      </c>
      <c r="I28" s="56">
        <v>6558</v>
      </c>
      <c r="J28" s="71">
        <f t="shared" ref="J28" si="32">IFERROR(I28/I33,"-")</f>
        <v>0.67337508984495331</v>
      </c>
      <c r="K28" s="120">
        <f t="shared" si="0"/>
        <v>50583.189539493746</v>
      </c>
      <c r="L28" s="30"/>
    </row>
    <row r="29" spans="2:12" ht="12" customHeight="1">
      <c r="B29" s="288"/>
      <c r="C29" s="291"/>
      <c r="D29" s="73">
        <v>2</v>
      </c>
      <c r="E29" s="88" t="s">
        <v>167</v>
      </c>
      <c r="F29" s="41" t="s">
        <v>168</v>
      </c>
      <c r="G29" s="90">
        <v>301184313</v>
      </c>
      <c r="H29" s="74">
        <f t="shared" ref="H29" si="33">IFERROR(G29/G33,"-")</f>
        <v>0.11756557333029864</v>
      </c>
      <c r="I29" s="58">
        <v>4250</v>
      </c>
      <c r="J29" s="74">
        <f t="shared" ref="J29" si="34">IFERROR(I29/I33,"-")</f>
        <v>0.43638977307731802</v>
      </c>
      <c r="K29" s="121">
        <f t="shared" si="0"/>
        <v>70866.897176470593</v>
      </c>
      <c r="L29" s="30"/>
    </row>
    <row r="30" spans="2:12" ht="12" customHeight="1">
      <c r="B30" s="288"/>
      <c r="C30" s="291"/>
      <c r="D30" s="73">
        <v>3</v>
      </c>
      <c r="E30" s="88" t="s">
        <v>169</v>
      </c>
      <c r="F30" s="44" t="s">
        <v>170</v>
      </c>
      <c r="G30" s="90">
        <v>276122452</v>
      </c>
      <c r="H30" s="74">
        <f t="shared" ref="H30" si="35">IFERROR(G30/G33,"-")</f>
        <v>0.10778281928231723</v>
      </c>
      <c r="I30" s="58">
        <v>2032</v>
      </c>
      <c r="J30" s="74">
        <f t="shared" ref="J30" si="36">IFERROR(I30/I33,"-")</f>
        <v>0.20864565150426123</v>
      </c>
      <c r="K30" s="121">
        <f t="shared" si="0"/>
        <v>135887.03346456692</v>
      </c>
      <c r="L30" s="30"/>
    </row>
    <row r="31" spans="2:12" ht="12" customHeight="1">
      <c r="B31" s="288"/>
      <c r="C31" s="291"/>
      <c r="D31" s="73">
        <v>4</v>
      </c>
      <c r="E31" s="88" t="s">
        <v>97</v>
      </c>
      <c r="F31" s="44" t="s">
        <v>98</v>
      </c>
      <c r="G31" s="90">
        <v>261620086</v>
      </c>
      <c r="H31" s="74">
        <f t="shared" ref="H31" si="37">IFERROR(G31/G33,"-")</f>
        <v>0.10212190369062162</v>
      </c>
      <c r="I31" s="58">
        <v>5793</v>
      </c>
      <c r="J31" s="74">
        <f t="shared" ref="J31" si="38">IFERROR(I31/I33,"-")</f>
        <v>0.59482493069103604</v>
      </c>
      <c r="K31" s="121">
        <f t="shared" si="0"/>
        <v>45161.416537200072</v>
      </c>
      <c r="L31" s="30"/>
    </row>
    <row r="32" spans="2:12" ht="12" customHeight="1">
      <c r="B32" s="288"/>
      <c r="C32" s="291"/>
      <c r="D32" s="76">
        <v>5</v>
      </c>
      <c r="E32" s="92" t="s">
        <v>95</v>
      </c>
      <c r="F32" s="45" t="s">
        <v>96</v>
      </c>
      <c r="G32" s="94">
        <v>182610714</v>
      </c>
      <c r="H32" s="119">
        <f t="shared" ref="H32" si="39">IFERROR(G32/G33,"-")</f>
        <v>7.1281047388630739E-2</v>
      </c>
      <c r="I32" s="60">
        <v>3353</v>
      </c>
      <c r="J32" s="119">
        <f t="shared" ref="J32" si="40">IFERROR(I32/I33,"-")</f>
        <v>0.34428586097135228</v>
      </c>
      <c r="K32" s="122">
        <f t="shared" si="0"/>
        <v>54461.889054577987</v>
      </c>
      <c r="L32" s="30"/>
    </row>
    <row r="33" spans="2:12">
      <c r="B33" s="289"/>
      <c r="C33" s="292"/>
      <c r="D33" s="79" t="s">
        <v>164</v>
      </c>
      <c r="E33" s="96"/>
      <c r="F33" s="97"/>
      <c r="G33" s="98">
        <v>2561841060</v>
      </c>
      <c r="H33" s="80" t="s">
        <v>145</v>
      </c>
      <c r="I33" s="63">
        <v>9739</v>
      </c>
      <c r="J33" s="80" t="s">
        <v>145</v>
      </c>
      <c r="K33" s="124">
        <f t="shared" si="0"/>
        <v>263049.70325495431</v>
      </c>
      <c r="L33" s="30"/>
    </row>
    <row r="34" spans="2:12" ht="12" customHeight="1">
      <c r="B34" s="287">
        <v>6</v>
      </c>
      <c r="C34" s="290" t="s">
        <v>151</v>
      </c>
      <c r="D34" s="70">
        <v>1</v>
      </c>
      <c r="E34" s="100" t="s">
        <v>165</v>
      </c>
      <c r="F34" s="40" t="s">
        <v>166</v>
      </c>
      <c r="G34" s="188">
        <v>445962704</v>
      </c>
      <c r="H34" s="71">
        <f t="shared" ref="H34" si="41">IFERROR(G34/G39,"-")</f>
        <v>0.12375367277714343</v>
      </c>
      <c r="I34" s="56">
        <v>8627</v>
      </c>
      <c r="J34" s="71">
        <f t="shared" ref="J34" si="42">IFERROR(I34/I39,"-")</f>
        <v>0.69471734578837174</v>
      </c>
      <c r="K34" s="120">
        <f t="shared" si="0"/>
        <v>51693.833777674743</v>
      </c>
      <c r="L34" s="30"/>
    </row>
    <row r="35" spans="2:12" ht="12" customHeight="1">
      <c r="B35" s="288"/>
      <c r="C35" s="291"/>
      <c r="D35" s="73">
        <v>2</v>
      </c>
      <c r="E35" s="88" t="s">
        <v>167</v>
      </c>
      <c r="F35" s="41" t="s">
        <v>168</v>
      </c>
      <c r="G35" s="90">
        <v>406084322</v>
      </c>
      <c r="H35" s="74">
        <f t="shared" ref="H35" si="43">IFERROR(G35/G39,"-")</f>
        <v>0.11268750918847273</v>
      </c>
      <c r="I35" s="58">
        <v>5544</v>
      </c>
      <c r="J35" s="74">
        <f t="shared" ref="J35" si="44">IFERROR(I35/I39,"-")</f>
        <v>0.44644870349492671</v>
      </c>
      <c r="K35" s="121">
        <f t="shared" si="0"/>
        <v>73247.532828282827</v>
      </c>
      <c r="L35" s="30"/>
    </row>
    <row r="36" spans="2:12" ht="12" customHeight="1">
      <c r="B36" s="288"/>
      <c r="C36" s="291"/>
      <c r="D36" s="73">
        <v>3</v>
      </c>
      <c r="E36" s="88" t="s">
        <v>169</v>
      </c>
      <c r="F36" s="44" t="s">
        <v>170</v>
      </c>
      <c r="G36" s="90">
        <v>391648590</v>
      </c>
      <c r="H36" s="74">
        <f t="shared" ref="H36" si="45">IFERROR(G36/G39,"-")</f>
        <v>0.10868162520265283</v>
      </c>
      <c r="I36" s="58">
        <v>2743</v>
      </c>
      <c r="J36" s="74">
        <f t="shared" ref="J36" si="46">IFERROR(I36/I39,"-")</f>
        <v>0.22088903205024965</v>
      </c>
      <c r="K36" s="121">
        <f t="shared" si="0"/>
        <v>142781.11192125411</v>
      </c>
      <c r="L36" s="30"/>
    </row>
    <row r="37" spans="2:12" ht="12" customHeight="1">
      <c r="B37" s="288"/>
      <c r="C37" s="291"/>
      <c r="D37" s="73">
        <v>4</v>
      </c>
      <c r="E37" s="88" t="s">
        <v>97</v>
      </c>
      <c r="F37" s="44" t="s">
        <v>98</v>
      </c>
      <c r="G37" s="90">
        <v>371363162</v>
      </c>
      <c r="H37" s="74">
        <f t="shared" ref="H37" si="47">IFERROR(G37/G39,"-")</f>
        <v>0.10305246339979431</v>
      </c>
      <c r="I37" s="58">
        <v>7644</v>
      </c>
      <c r="J37" s="74">
        <f t="shared" ref="J37" si="48">IFERROR(I37/I39,"-")</f>
        <v>0.61555806087936871</v>
      </c>
      <c r="K37" s="121">
        <f t="shared" si="0"/>
        <v>48582.307953950811</v>
      </c>
      <c r="L37" s="30"/>
    </row>
    <row r="38" spans="2:12" ht="12" customHeight="1">
      <c r="B38" s="288"/>
      <c r="C38" s="291"/>
      <c r="D38" s="76">
        <v>5</v>
      </c>
      <c r="E38" s="92" t="s">
        <v>95</v>
      </c>
      <c r="F38" s="45" t="s">
        <v>96</v>
      </c>
      <c r="G38" s="94">
        <v>272104949</v>
      </c>
      <c r="H38" s="119">
        <f t="shared" ref="H38" si="49">IFERROR(G38/G39,"-")</f>
        <v>7.5508526873555096E-2</v>
      </c>
      <c r="I38" s="60">
        <v>4835</v>
      </c>
      <c r="J38" s="119">
        <f t="shared" ref="J38" si="50">IFERROR(I38/I39,"-")</f>
        <v>0.38935416331132228</v>
      </c>
      <c r="K38" s="122">
        <f t="shared" si="0"/>
        <v>56278.169389865565</v>
      </c>
      <c r="L38" s="30"/>
    </row>
    <row r="39" spans="2:12">
      <c r="B39" s="289"/>
      <c r="C39" s="292"/>
      <c r="D39" s="79" t="s">
        <v>164</v>
      </c>
      <c r="E39" s="96"/>
      <c r="F39" s="97"/>
      <c r="G39" s="98">
        <v>3603632070</v>
      </c>
      <c r="H39" s="80" t="s">
        <v>145</v>
      </c>
      <c r="I39" s="63">
        <v>12418</v>
      </c>
      <c r="J39" s="80" t="s">
        <v>145</v>
      </c>
      <c r="K39" s="124">
        <f t="shared" si="0"/>
        <v>290194.23981317441</v>
      </c>
      <c r="L39" s="30"/>
    </row>
    <row r="40" spans="2:12" ht="12" customHeight="1">
      <c r="B40" s="287">
        <v>7</v>
      </c>
      <c r="C40" s="290" t="s">
        <v>152</v>
      </c>
      <c r="D40" s="70">
        <v>1</v>
      </c>
      <c r="E40" s="100" t="s">
        <v>167</v>
      </c>
      <c r="F40" s="40" t="s">
        <v>168</v>
      </c>
      <c r="G40" s="188">
        <v>413688376</v>
      </c>
      <c r="H40" s="71">
        <f t="shared" ref="H40" si="51">IFERROR(G40/G45,"-")</f>
        <v>0.12075427898184639</v>
      </c>
      <c r="I40" s="56">
        <v>5221</v>
      </c>
      <c r="J40" s="71">
        <f t="shared" ref="J40" si="52">IFERROR(I40/I45,"-")</f>
        <v>0.47347419969166593</v>
      </c>
      <c r="K40" s="120">
        <f t="shared" si="0"/>
        <v>79235.467534954994</v>
      </c>
      <c r="L40" s="30"/>
    </row>
    <row r="41" spans="2:12" ht="12" customHeight="1">
      <c r="B41" s="288"/>
      <c r="C41" s="291"/>
      <c r="D41" s="73">
        <v>2</v>
      </c>
      <c r="E41" s="88" t="s">
        <v>165</v>
      </c>
      <c r="F41" s="41" t="s">
        <v>166</v>
      </c>
      <c r="G41" s="90">
        <v>411288541</v>
      </c>
      <c r="H41" s="74">
        <f t="shared" ref="H41" si="53">IFERROR(G41/G45,"-")</f>
        <v>0.12005377502303947</v>
      </c>
      <c r="I41" s="58">
        <v>7705</v>
      </c>
      <c r="J41" s="74">
        <f t="shared" ref="J41" si="54">IFERROR(I41/I45,"-")</f>
        <v>0.69873945769474921</v>
      </c>
      <c r="K41" s="121">
        <f t="shared" si="0"/>
        <v>53379.434263465286</v>
      </c>
      <c r="L41" s="30"/>
    </row>
    <row r="42" spans="2:12" ht="12" customHeight="1">
      <c r="B42" s="288"/>
      <c r="C42" s="291"/>
      <c r="D42" s="73">
        <v>3</v>
      </c>
      <c r="E42" s="88" t="s">
        <v>169</v>
      </c>
      <c r="F42" s="44" t="s">
        <v>170</v>
      </c>
      <c r="G42" s="90">
        <v>338130608</v>
      </c>
      <c r="H42" s="74">
        <f t="shared" ref="H42" si="55">IFERROR(G42/G45,"-")</f>
        <v>9.8699214528409518E-2</v>
      </c>
      <c r="I42" s="58">
        <v>2567</v>
      </c>
      <c r="J42" s="74">
        <f t="shared" ref="J42" si="56">IFERROR(I42/I45,"-")</f>
        <v>0.23279223723587558</v>
      </c>
      <c r="K42" s="121">
        <f t="shared" si="0"/>
        <v>131722.0911569926</v>
      </c>
      <c r="L42" s="30"/>
    </row>
    <row r="43" spans="2:12" ht="12" customHeight="1">
      <c r="B43" s="288"/>
      <c r="C43" s="291"/>
      <c r="D43" s="73">
        <v>4</v>
      </c>
      <c r="E43" s="88" t="s">
        <v>97</v>
      </c>
      <c r="F43" s="44" t="s">
        <v>98</v>
      </c>
      <c r="G43" s="90">
        <v>329751387</v>
      </c>
      <c r="H43" s="74">
        <f t="shared" ref="H43" si="57">IFERROR(G43/G45,"-")</f>
        <v>9.6253347424121949E-2</v>
      </c>
      <c r="I43" s="58">
        <v>6796</v>
      </c>
      <c r="J43" s="74">
        <f t="shared" ref="J43" si="58">IFERROR(I43/I45,"-")</f>
        <v>0.61630543212115718</v>
      </c>
      <c r="K43" s="121">
        <f t="shared" si="0"/>
        <v>48521.393025309007</v>
      </c>
      <c r="L43" s="30"/>
    </row>
    <row r="44" spans="2:12" ht="12" customHeight="1">
      <c r="B44" s="288"/>
      <c r="C44" s="291"/>
      <c r="D44" s="76">
        <v>5</v>
      </c>
      <c r="E44" s="92" t="s">
        <v>171</v>
      </c>
      <c r="F44" s="45" t="s">
        <v>172</v>
      </c>
      <c r="G44" s="94">
        <v>215399972</v>
      </c>
      <c r="H44" s="119">
        <f t="shared" ref="H44" si="59">IFERROR(G44/G45,"-")</f>
        <v>6.2874544755325446E-2</v>
      </c>
      <c r="I44" s="60">
        <v>4148</v>
      </c>
      <c r="J44" s="119">
        <f t="shared" ref="J44" si="60">IFERROR(I44/I45,"-")</f>
        <v>0.3761675886460506</v>
      </c>
      <c r="K44" s="122">
        <f t="shared" si="0"/>
        <v>51928.633558341367</v>
      </c>
      <c r="L44" s="30"/>
    </row>
    <row r="45" spans="2:12">
      <c r="B45" s="289"/>
      <c r="C45" s="292"/>
      <c r="D45" s="79" t="s">
        <v>164</v>
      </c>
      <c r="E45" s="96"/>
      <c r="F45" s="97"/>
      <c r="G45" s="98">
        <v>3425869290</v>
      </c>
      <c r="H45" s="80" t="s">
        <v>145</v>
      </c>
      <c r="I45" s="63">
        <v>11027</v>
      </c>
      <c r="J45" s="80" t="s">
        <v>145</v>
      </c>
      <c r="K45" s="124">
        <f t="shared" si="0"/>
        <v>310680.08433844201</v>
      </c>
      <c r="L45" s="30"/>
    </row>
    <row r="46" spans="2:12" ht="12" customHeight="1">
      <c r="B46" s="287">
        <v>8</v>
      </c>
      <c r="C46" s="290" t="s">
        <v>153</v>
      </c>
      <c r="D46" s="70">
        <v>1</v>
      </c>
      <c r="E46" s="100" t="s">
        <v>165</v>
      </c>
      <c r="F46" s="40" t="s">
        <v>166</v>
      </c>
      <c r="G46" s="188">
        <v>1494800077</v>
      </c>
      <c r="H46" s="71">
        <f t="shared" ref="H46" si="61">IFERROR(G46/G51,"-")</f>
        <v>0.12599340550313559</v>
      </c>
      <c r="I46" s="56">
        <v>26275</v>
      </c>
      <c r="J46" s="71">
        <f t="shared" ref="J46" si="62">IFERROR(I46/I51,"-")</f>
        <v>0.68676651245458586</v>
      </c>
      <c r="K46" s="120">
        <f t="shared" si="0"/>
        <v>56890.583330161753</v>
      </c>
      <c r="L46" s="30"/>
    </row>
    <row r="47" spans="2:12" ht="12" customHeight="1">
      <c r="B47" s="288"/>
      <c r="C47" s="291"/>
      <c r="D47" s="73">
        <v>2</v>
      </c>
      <c r="E47" s="88" t="s">
        <v>167</v>
      </c>
      <c r="F47" s="41" t="s">
        <v>168</v>
      </c>
      <c r="G47" s="90">
        <v>1434973759</v>
      </c>
      <c r="H47" s="74">
        <f t="shared" ref="H47" si="63">IFERROR(G47/G51,"-")</f>
        <v>0.12095077695399784</v>
      </c>
      <c r="I47" s="58">
        <v>18005</v>
      </c>
      <c r="J47" s="74">
        <f t="shared" ref="J47" si="64">IFERROR(I47/I51,"-")</f>
        <v>0.47060822290180088</v>
      </c>
      <c r="K47" s="121">
        <f t="shared" si="0"/>
        <v>79698.625881699525</v>
      </c>
      <c r="L47" s="30"/>
    </row>
    <row r="48" spans="2:12" ht="12" customHeight="1">
      <c r="B48" s="288"/>
      <c r="C48" s="291"/>
      <c r="D48" s="73">
        <v>3</v>
      </c>
      <c r="E48" s="88" t="s">
        <v>169</v>
      </c>
      <c r="F48" s="44" t="s">
        <v>170</v>
      </c>
      <c r="G48" s="90">
        <v>1289328007</v>
      </c>
      <c r="H48" s="74">
        <f t="shared" ref="H48" si="65">IFERROR(G48/G51,"-")</f>
        <v>0.10867461736991914</v>
      </c>
      <c r="I48" s="58">
        <v>9290</v>
      </c>
      <c r="J48" s="74">
        <f t="shared" ref="J48" si="66">IFERROR(I48/I51,"-")</f>
        <v>0.24281868318565566</v>
      </c>
      <c r="K48" s="121">
        <f t="shared" si="0"/>
        <v>138786.65306781486</v>
      </c>
      <c r="L48" s="30"/>
    </row>
    <row r="49" spans="2:12" ht="12" customHeight="1">
      <c r="B49" s="288"/>
      <c r="C49" s="291"/>
      <c r="D49" s="73">
        <v>4</v>
      </c>
      <c r="E49" s="88" t="s">
        <v>97</v>
      </c>
      <c r="F49" s="44" t="s">
        <v>98</v>
      </c>
      <c r="G49" s="90">
        <v>1095974203</v>
      </c>
      <c r="H49" s="74">
        <f t="shared" ref="H49" si="67">IFERROR(G49/G51,"-")</f>
        <v>9.2377251181767803E-2</v>
      </c>
      <c r="I49" s="58">
        <v>23124</v>
      </c>
      <c r="J49" s="74">
        <f t="shared" ref="J49" si="68">IFERROR(I49/I51,"-")</f>
        <v>0.60440680624166865</v>
      </c>
      <c r="K49" s="121">
        <f t="shared" si="0"/>
        <v>47395.528585019892</v>
      </c>
      <c r="L49" s="30"/>
    </row>
    <row r="50" spans="2:12" ht="12" customHeight="1">
      <c r="B50" s="288"/>
      <c r="C50" s="291"/>
      <c r="D50" s="76">
        <v>5</v>
      </c>
      <c r="E50" s="92" t="s">
        <v>173</v>
      </c>
      <c r="F50" s="45" t="s">
        <v>174</v>
      </c>
      <c r="G50" s="94">
        <v>798190542</v>
      </c>
      <c r="H50" s="119">
        <f t="shared" ref="H50" si="69">IFERROR(G50/G51,"-")</f>
        <v>6.7277722402053097E-2</v>
      </c>
      <c r="I50" s="60">
        <v>11039</v>
      </c>
      <c r="J50" s="119">
        <f t="shared" ref="J50" si="70">IFERROR(I50/I51,"-")</f>
        <v>0.28853341697378393</v>
      </c>
      <c r="K50" s="122">
        <f t="shared" si="0"/>
        <v>72306.417429114954</v>
      </c>
      <c r="L50" s="30"/>
    </row>
    <row r="51" spans="2:12" ht="12.75" thickBot="1">
      <c r="B51" s="289"/>
      <c r="C51" s="299"/>
      <c r="D51" s="99" t="s">
        <v>164</v>
      </c>
      <c r="E51" s="189"/>
      <c r="F51" s="190"/>
      <c r="G51" s="191">
        <v>11864113610</v>
      </c>
      <c r="H51" s="82" t="s">
        <v>145</v>
      </c>
      <c r="I51" s="192">
        <v>38259</v>
      </c>
      <c r="J51" s="82" t="s">
        <v>145</v>
      </c>
      <c r="K51" s="125">
        <f t="shared" si="0"/>
        <v>310099.9401448025</v>
      </c>
      <c r="L51" s="30"/>
    </row>
    <row r="52" spans="2:12" ht="12.75" customHeight="1" thickTop="1">
      <c r="B52" s="293" t="s">
        <v>140</v>
      </c>
      <c r="C52" s="294"/>
      <c r="D52" s="83">
        <v>1</v>
      </c>
      <c r="E52" s="84" t="s">
        <v>165</v>
      </c>
      <c r="F52" s="51" t="s">
        <v>166</v>
      </c>
      <c r="G52" s="85">
        <v>4825826883</v>
      </c>
      <c r="H52" s="86">
        <f t="shared" ref="H52" si="71">IFERROR(G52/G57,"-")</f>
        <v>0.13062382217581583</v>
      </c>
      <c r="I52" s="87">
        <v>87233</v>
      </c>
      <c r="J52" s="86">
        <f t="shared" ref="J52" si="72">IFERROR(I52/I57,"-")</f>
        <v>0.69188610406091366</v>
      </c>
      <c r="K52" s="123">
        <f t="shared" si="0"/>
        <v>55321.115667236023</v>
      </c>
      <c r="L52" s="30"/>
    </row>
    <row r="53" spans="2:12" ht="12.75" customHeight="1">
      <c r="B53" s="295"/>
      <c r="C53" s="296"/>
      <c r="D53" s="73">
        <v>2</v>
      </c>
      <c r="E53" s="88" t="s">
        <v>167</v>
      </c>
      <c r="F53" s="41" t="s">
        <v>168</v>
      </c>
      <c r="G53" s="90">
        <v>4557624483</v>
      </c>
      <c r="H53" s="74">
        <f t="shared" ref="H53" si="73">IFERROR(G53/G57,"-")</f>
        <v>0.12336421186361414</v>
      </c>
      <c r="I53" s="58">
        <v>58537</v>
      </c>
      <c r="J53" s="74">
        <f t="shared" ref="J53" si="74">IFERROR(I53/I57,"-")</f>
        <v>0.46428458121827409</v>
      </c>
      <c r="K53" s="121">
        <f t="shared" si="0"/>
        <v>77858.866750943853</v>
      </c>
      <c r="L53" s="30"/>
    </row>
    <row r="54" spans="2:12" ht="12.75" customHeight="1">
      <c r="B54" s="295"/>
      <c r="C54" s="296"/>
      <c r="D54" s="73">
        <v>3</v>
      </c>
      <c r="E54" s="88" t="s">
        <v>169</v>
      </c>
      <c r="F54" s="44" t="s">
        <v>170</v>
      </c>
      <c r="G54" s="90">
        <v>4058092982</v>
      </c>
      <c r="H54" s="74">
        <f t="shared" ref="H54" si="75">IFERROR(G54/G57,"-")</f>
        <v>0.10984306501358894</v>
      </c>
      <c r="I54" s="58">
        <v>29006</v>
      </c>
      <c r="J54" s="74">
        <f t="shared" ref="J54" si="76">IFERROR(I54/I57,"-")</f>
        <v>0.23006027918781727</v>
      </c>
      <c r="K54" s="121">
        <f t="shared" si="0"/>
        <v>139905.29483555126</v>
      </c>
      <c r="L54" s="30"/>
    </row>
    <row r="55" spans="2:12" ht="12.75" customHeight="1">
      <c r="B55" s="295"/>
      <c r="C55" s="296"/>
      <c r="D55" s="73">
        <v>4</v>
      </c>
      <c r="E55" s="88" t="s">
        <v>97</v>
      </c>
      <c r="F55" s="44" t="s">
        <v>98</v>
      </c>
      <c r="G55" s="90">
        <v>3565587840</v>
      </c>
      <c r="H55" s="74">
        <f t="shared" ref="H55" si="77">IFERROR(G55/G57,"-")</f>
        <v>9.651210523218666E-2</v>
      </c>
      <c r="I55" s="58">
        <v>75623</v>
      </c>
      <c r="J55" s="74">
        <f t="shared" ref="J55" si="78">IFERROR(I55/I57,"-")</f>
        <v>0.59980171319796949</v>
      </c>
      <c r="K55" s="121">
        <f t="shared" si="0"/>
        <v>47149.515888023489</v>
      </c>
      <c r="L55" s="30"/>
    </row>
    <row r="56" spans="2:12" ht="12.75" customHeight="1">
      <c r="B56" s="295"/>
      <c r="C56" s="296"/>
      <c r="D56" s="76">
        <v>5</v>
      </c>
      <c r="E56" s="92" t="s">
        <v>95</v>
      </c>
      <c r="F56" s="45" t="s">
        <v>96</v>
      </c>
      <c r="G56" s="94">
        <v>2564343376</v>
      </c>
      <c r="H56" s="119">
        <f t="shared" ref="H56" si="79">IFERROR(G56/G57,"-")</f>
        <v>6.9410764469056752E-2</v>
      </c>
      <c r="I56" s="60">
        <v>46345</v>
      </c>
      <c r="J56" s="119">
        <f t="shared" ref="J56" si="80">IFERROR(I56/I57,"-")</f>
        <v>0.36758407360406092</v>
      </c>
      <c r="K56" s="122">
        <f t="shared" si="0"/>
        <v>55331.608069910457</v>
      </c>
      <c r="L56" s="30"/>
    </row>
    <row r="57" spans="2:12">
      <c r="B57" s="297"/>
      <c r="C57" s="298"/>
      <c r="D57" s="79" t="s">
        <v>164</v>
      </c>
      <c r="E57" s="96"/>
      <c r="F57" s="97"/>
      <c r="G57" s="98">
        <v>36944462370</v>
      </c>
      <c r="H57" s="80" t="s">
        <v>145</v>
      </c>
      <c r="I57" s="63">
        <v>126080</v>
      </c>
      <c r="J57" s="80" t="s">
        <v>145</v>
      </c>
      <c r="K57" s="124">
        <f t="shared" si="0"/>
        <v>293023.97184327414</v>
      </c>
      <c r="L57" s="30"/>
    </row>
    <row r="58" spans="2:12">
      <c r="E58" s="30"/>
      <c r="F58" s="30"/>
      <c r="G58" s="30"/>
      <c r="H58" s="30"/>
      <c r="I58" s="30"/>
      <c r="J58" s="30"/>
      <c r="K58" s="30"/>
      <c r="L58" s="30"/>
    </row>
  </sheetData>
  <mergeCells count="18">
    <mergeCell ref="B10:B15"/>
    <mergeCell ref="C10:C15"/>
    <mergeCell ref="E3:F3"/>
    <mergeCell ref="B4:B9"/>
    <mergeCell ref="C4:C9"/>
    <mergeCell ref="B16:B21"/>
    <mergeCell ref="C16:C21"/>
    <mergeCell ref="B22:B27"/>
    <mergeCell ref="C22:C27"/>
    <mergeCell ref="B28:B33"/>
    <mergeCell ref="C28:C33"/>
    <mergeCell ref="B34:B39"/>
    <mergeCell ref="C34:C39"/>
    <mergeCell ref="B52:C57"/>
    <mergeCell ref="B40:B45"/>
    <mergeCell ref="C40:C45"/>
    <mergeCell ref="B46:B51"/>
    <mergeCell ref="C46:C51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ignoredErrors>
    <ignoredError sqref="E4:E56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2"/>
  <sheetViews>
    <sheetView showGridLines="0" zoomScaleNormal="100" workbookViewId="0"/>
  </sheetViews>
  <sheetFormatPr defaultRowHeight="12"/>
  <cols>
    <col min="1" max="1" width="4.625" style="8" customWidth="1"/>
    <col min="2" max="2" width="3.25" style="8" bestFit="1" customWidth="1"/>
    <col min="3" max="3" width="13.25" style="8" customWidth="1"/>
    <col min="4" max="4" width="4.75" style="8" bestFit="1" customWidth="1"/>
    <col min="5" max="5" width="7.5" style="8" customWidth="1"/>
    <col min="6" max="6" width="23.25" style="8" bestFit="1" customWidth="1"/>
    <col min="7" max="7" width="16" style="8" customWidth="1"/>
    <col min="8" max="11" width="12.375" style="8" customWidth="1"/>
    <col min="12" max="16384" width="9" style="8"/>
  </cols>
  <sheetData>
    <row r="1" spans="1:11" ht="16.5" customHeight="1">
      <c r="A1" s="31" t="s">
        <v>271</v>
      </c>
      <c r="C1" s="230"/>
    </row>
    <row r="2" spans="1:11" ht="16.5" customHeight="1">
      <c r="A2" s="31" t="s">
        <v>269</v>
      </c>
      <c r="C2" s="230"/>
      <c r="E2" s="8" t="s">
        <v>317</v>
      </c>
    </row>
    <row r="3" spans="1:11" ht="45">
      <c r="B3" s="22"/>
      <c r="C3" s="229" t="s">
        <v>134</v>
      </c>
      <c r="D3" s="23" t="s">
        <v>86</v>
      </c>
      <c r="E3" s="285" t="s">
        <v>93</v>
      </c>
      <c r="F3" s="286"/>
      <c r="G3" s="24" t="s">
        <v>266</v>
      </c>
      <c r="H3" s="168" t="s">
        <v>311</v>
      </c>
      <c r="I3" s="158" t="s">
        <v>94</v>
      </c>
      <c r="J3" s="168" t="s">
        <v>312</v>
      </c>
      <c r="K3" s="118" t="s">
        <v>265</v>
      </c>
    </row>
    <row r="4" spans="1:11">
      <c r="B4" s="287">
        <v>1</v>
      </c>
      <c r="C4" s="290" t="s">
        <v>59</v>
      </c>
      <c r="D4" s="70">
        <v>1</v>
      </c>
      <c r="E4" s="100" t="s">
        <v>165</v>
      </c>
      <c r="F4" s="40" t="s">
        <v>166</v>
      </c>
      <c r="G4" s="188">
        <v>1494800077</v>
      </c>
      <c r="H4" s="71">
        <f>IFERROR(G4/G9,"-")</f>
        <v>0.12599340550313559</v>
      </c>
      <c r="I4" s="56">
        <v>26275</v>
      </c>
      <c r="J4" s="71">
        <f>IFERROR(I4/I9,"-")</f>
        <v>0.68676651245458586</v>
      </c>
      <c r="K4" s="120">
        <f>IFERROR(G4/I4,"-")</f>
        <v>56890.583330161753</v>
      </c>
    </row>
    <row r="5" spans="1:11">
      <c r="B5" s="288"/>
      <c r="C5" s="291"/>
      <c r="D5" s="73">
        <v>2</v>
      </c>
      <c r="E5" s="88" t="s">
        <v>167</v>
      </c>
      <c r="F5" s="41" t="s">
        <v>168</v>
      </c>
      <c r="G5" s="90">
        <v>1434973759</v>
      </c>
      <c r="H5" s="74">
        <f>IFERROR(G5/G9,"-")</f>
        <v>0.12095077695399784</v>
      </c>
      <c r="I5" s="58">
        <v>18005</v>
      </c>
      <c r="J5" s="74">
        <f>IFERROR(I5/I9,"-")</f>
        <v>0.47060822290180088</v>
      </c>
      <c r="K5" s="121">
        <f t="shared" ref="K5:K8" si="0">IFERROR(G5/I5,"-")</f>
        <v>79698.625881699525</v>
      </c>
    </row>
    <row r="6" spans="1:11">
      <c r="B6" s="288"/>
      <c r="C6" s="291"/>
      <c r="D6" s="73">
        <v>3</v>
      </c>
      <c r="E6" s="88" t="s">
        <v>169</v>
      </c>
      <c r="F6" s="44" t="s">
        <v>170</v>
      </c>
      <c r="G6" s="90">
        <v>1289328007</v>
      </c>
      <c r="H6" s="74">
        <f>IFERROR(G6/G9,"-")</f>
        <v>0.10867461736991914</v>
      </c>
      <c r="I6" s="58">
        <v>9290</v>
      </c>
      <c r="J6" s="74">
        <f>IFERROR(I6/I9,"-")</f>
        <v>0.24281868318565566</v>
      </c>
      <c r="K6" s="121">
        <f t="shared" si="0"/>
        <v>138786.65306781486</v>
      </c>
    </row>
    <row r="7" spans="1:11">
      <c r="B7" s="288"/>
      <c r="C7" s="291"/>
      <c r="D7" s="73">
        <v>4</v>
      </c>
      <c r="E7" s="88" t="s">
        <v>97</v>
      </c>
      <c r="F7" s="44" t="s">
        <v>98</v>
      </c>
      <c r="G7" s="90">
        <v>1095974203</v>
      </c>
      <c r="H7" s="74">
        <f>IFERROR(G7/G9,"-")</f>
        <v>9.2377251181767803E-2</v>
      </c>
      <c r="I7" s="58">
        <v>23124</v>
      </c>
      <c r="J7" s="74">
        <f>IFERROR(I7/I9,"-")</f>
        <v>0.60440680624166865</v>
      </c>
      <c r="K7" s="121">
        <f t="shared" si="0"/>
        <v>47395.528585019892</v>
      </c>
    </row>
    <row r="8" spans="1:11">
      <c r="B8" s="288"/>
      <c r="C8" s="291"/>
      <c r="D8" s="76">
        <v>5</v>
      </c>
      <c r="E8" s="92" t="s">
        <v>173</v>
      </c>
      <c r="F8" s="45" t="s">
        <v>174</v>
      </c>
      <c r="G8" s="94">
        <v>798190542</v>
      </c>
      <c r="H8" s="119">
        <f>IFERROR(G8/G9,"-")</f>
        <v>6.7277722402053097E-2</v>
      </c>
      <c r="I8" s="60">
        <v>11039</v>
      </c>
      <c r="J8" s="119">
        <f>IFERROR(I8/I9,"-")</f>
        <v>0.28853341697378393</v>
      </c>
      <c r="K8" s="122">
        <f t="shared" si="0"/>
        <v>72306.417429114954</v>
      </c>
    </row>
    <row r="9" spans="1:11" ht="14.25" customHeight="1">
      <c r="B9" s="289"/>
      <c r="C9" s="292"/>
      <c r="D9" s="79" t="s">
        <v>164</v>
      </c>
      <c r="E9" s="96"/>
      <c r="F9" s="97"/>
      <c r="G9" s="98">
        <v>11864113610</v>
      </c>
      <c r="H9" s="80" t="s">
        <v>146</v>
      </c>
      <c r="I9" s="63">
        <v>38259</v>
      </c>
      <c r="J9" s="80" t="s">
        <v>145</v>
      </c>
      <c r="K9" s="124">
        <f>IFERROR(G9/I9,"-")</f>
        <v>310099.9401448025</v>
      </c>
    </row>
    <row r="10" spans="1:11">
      <c r="B10" s="287">
        <v>2</v>
      </c>
      <c r="C10" s="290" t="s">
        <v>112</v>
      </c>
      <c r="D10" s="70">
        <v>1</v>
      </c>
      <c r="E10" s="100" t="s">
        <v>165</v>
      </c>
      <c r="F10" s="40" t="s">
        <v>166</v>
      </c>
      <c r="G10" s="188">
        <v>48945094</v>
      </c>
      <c r="H10" s="71">
        <f t="shared" ref="H10" si="1">IFERROR(G10/G15,"-")</f>
        <v>0.1213428543761115</v>
      </c>
      <c r="I10" s="56">
        <v>910</v>
      </c>
      <c r="J10" s="71">
        <f t="shared" ref="J10" si="2">IFERROR(I10/I15,"-")</f>
        <v>0.68421052631578949</v>
      </c>
      <c r="K10" s="120">
        <f t="shared" ref="K10:K73" si="3">IFERROR(G10/I10,"-")</f>
        <v>53785.817582417585</v>
      </c>
    </row>
    <row r="11" spans="1:11">
      <c r="B11" s="288"/>
      <c r="C11" s="291"/>
      <c r="D11" s="73">
        <v>2</v>
      </c>
      <c r="E11" s="88" t="s">
        <v>167</v>
      </c>
      <c r="F11" s="41" t="s">
        <v>168</v>
      </c>
      <c r="G11" s="90">
        <v>47305372</v>
      </c>
      <c r="H11" s="74">
        <f t="shared" ref="H11" si="4">IFERROR(G11/G15,"-")</f>
        <v>0.11727771665539721</v>
      </c>
      <c r="I11" s="58">
        <v>588</v>
      </c>
      <c r="J11" s="74">
        <f t="shared" ref="J11" si="5">IFERROR(I11/I15,"-")</f>
        <v>0.44210526315789472</v>
      </c>
      <c r="K11" s="121">
        <f t="shared" si="3"/>
        <v>80451.312925170074</v>
      </c>
    </row>
    <row r="12" spans="1:11">
      <c r="B12" s="288"/>
      <c r="C12" s="291"/>
      <c r="D12" s="73">
        <v>3</v>
      </c>
      <c r="E12" s="88" t="s">
        <v>97</v>
      </c>
      <c r="F12" s="44" t="s">
        <v>98</v>
      </c>
      <c r="G12" s="90">
        <v>42531051</v>
      </c>
      <c r="H12" s="74">
        <f t="shared" ref="H12" si="6">IFERROR(G12/G15,"-")</f>
        <v>0.10544139782336451</v>
      </c>
      <c r="I12" s="58">
        <v>802</v>
      </c>
      <c r="J12" s="74">
        <f t="shared" ref="J12" si="7">IFERROR(I12/I15,"-")</f>
        <v>0.60300751879699244</v>
      </c>
      <c r="K12" s="121">
        <f t="shared" si="3"/>
        <v>53031.23566084788</v>
      </c>
    </row>
    <row r="13" spans="1:11">
      <c r="B13" s="288"/>
      <c r="C13" s="291"/>
      <c r="D13" s="73">
        <v>4</v>
      </c>
      <c r="E13" s="88" t="s">
        <v>169</v>
      </c>
      <c r="F13" s="44" t="s">
        <v>170</v>
      </c>
      <c r="G13" s="90">
        <v>38218481</v>
      </c>
      <c r="H13" s="74">
        <f t="shared" ref="H13" si="8">IFERROR(G13/G15,"-")</f>
        <v>9.47498348753643E-2</v>
      </c>
      <c r="I13" s="58">
        <v>315</v>
      </c>
      <c r="J13" s="74">
        <f t="shared" ref="J13" si="9">IFERROR(I13/I15,"-")</f>
        <v>0.23684210526315788</v>
      </c>
      <c r="K13" s="121">
        <f t="shared" si="3"/>
        <v>121328.51111111112</v>
      </c>
    </row>
    <row r="14" spans="1:11">
      <c r="B14" s="288"/>
      <c r="C14" s="291"/>
      <c r="D14" s="76">
        <v>5</v>
      </c>
      <c r="E14" s="92" t="s">
        <v>95</v>
      </c>
      <c r="F14" s="45" t="s">
        <v>96</v>
      </c>
      <c r="G14" s="94">
        <v>27235460</v>
      </c>
      <c r="H14" s="119">
        <f t="shared" ref="H14" si="10">IFERROR(G14/G15,"-")</f>
        <v>6.7521138209406847E-2</v>
      </c>
      <c r="I14" s="60">
        <v>477</v>
      </c>
      <c r="J14" s="119">
        <f t="shared" ref="J14" si="11">IFERROR(I14/I15,"-")</f>
        <v>0.35864661654135338</v>
      </c>
      <c r="K14" s="122">
        <f t="shared" si="3"/>
        <v>57097.400419287209</v>
      </c>
    </row>
    <row r="15" spans="1:11">
      <c r="B15" s="289"/>
      <c r="C15" s="292"/>
      <c r="D15" s="79" t="s">
        <v>164</v>
      </c>
      <c r="E15" s="96"/>
      <c r="F15" s="97"/>
      <c r="G15" s="98">
        <v>403361980</v>
      </c>
      <c r="H15" s="80" t="s">
        <v>145</v>
      </c>
      <c r="I15" s="63">
        <v>1330</v>
      </c>
      <c r="J15" s="80" t="s">
        <v>145</v>
      </c>
      <c r="K15" s="124">
        <f t="shared" si="3"/>
        <v>303279.68421052629</v>
      </c>
    </row>
    <row r="16" spans="1:11">
      <c r="B16" s="287">
        <v>3</v>
      </c>
      <c r="C16" s="290" t="s">
        <v>113</v>
      </c>
      <c r="D16" s="70">
        <v>1</v>
      </c>
      <c r="E16" s="100" t="s">
        <v>165</v>
      </c>
      <c r="F16" s="40" t="s">
        <v>166</v>
      </c>
      <c r="G16" s="188">
        <v>29302737</v>
      </c>
      <c r="H16" s="71">
        <f t="shared" ref="H16" si="12">IFERROR(G16/G21,"-")</f>
        <v>0.1200098808462339</v>
      </c>
      <c r="I16" s="56">
        <v>626</v>
      </c>
      <c r="J16" s="71">
        <f t="shared" ref="J16" si="13">IFERROR(I16/I21,"-")</f>
        <v>0.66524973432518597</v>
      </c>
      <c r="K16" s="120">
        <f t="shared" si="3"/>
        <v>46809.484025559104</v>
      </c>
    </row>
    <row r="17" spans="2:11">
      <c r="B17" s="288"/>
      <c r="C17" s="291"/>
      <c r="D17" s="73">
        <v>2</v>
      </c>
      <c r="E17" s="88" t="s">
        <v>167</v>
      </c>
      <c r="F17" s="41" t="s">
        <v>168</v>
      </c>
      <c r="G17" s="90">
        <v>28576992</v>
      </c>
      <c r="H17" s="74">
        <f t="shared" ref="H17" si="14">IFERROR(G17/G21,"-")</f>
        <v>0.11703757928359319</v>
      </c>
      <c r="I17" s="58">
        <v>398</v>
      </c>
      <c r="J17" s="74">
        <f t="shared" ref="J17" si="15">IFERROR(I17/I21,"-")</f>
        <v>0.42295430393198724</v>
      </c>
      <c r="K17" s="121">
        <f t="shared" si="3"/>
        <v>71801.487437185933</v>
      </c>
    </row>
    <row r="18" spans="2:11">
      <c r="B18" s="288"/>
      <c r="C18" s="291"/>
      <c r="D18" s="73">
        <v>3</v>
      </c>
      <c r="E18" s="88" t="s">
        <v>169</v>
      </c>
      <c r="F18" s="44" t="s">
        <v>170</v>
      </c>
      <c r="G18" s="90">
        <v>25860442</v>
      </c>
      <c r="H18" s="74">
        <f t="shared" ref="H18" si="16">IFERROR(G18/G21,"-")</f>
        <v>0.10591190041568277</v>
      </c>
      <c r="I18" s="58">
        <v>211</v>
      </c>
      <c r="J18" s="74">
        <f t="shared" ref="J18" si="17">IFERROR(I18/I21,"-")</f>
        <v>0.22422954303931988</v>
      </c>
      <c r="K18" s="121">
        <f t="shared" si="3"/>
        <v>122561.336492891</v>
      </c>
    </row>
    <row r="19" spans="2:11">
      <c r="B19" s="288"/>
      <c r="C19" s="291"/>
      <c r="D19" s="73">
        <v>4</v>
      </c>
      <c r="E19" s="88" t="s">
        <v>97</v>
      </c>
      <c r="F19" s="44" t="s">
        <v>98</v>
      </c>
      <c r="G19" s="90">
        <v>21356972</v>
      </c>
      <c r="H19" s="74">
        <f t="shared" ref="H19" si="18">IFERROR(G19/G21,"-")</f>
        <v>8.7467858888279071E-2</v>
      </c>
      <c r="I19" s="58">
        <v>524</v>
      </c>
      <c r="J19" s="74">
        <f t="shared" ref="J19" si="19">IFERROR(I19/I21,"-")</f>
        <v>0.55685441020191284</v>
      </c>
      <c r="K19" s="121">
        <f t="shared" si="3"/>
        <v>40757.580152671755</v>
      </c>
    </row>
    <row r="20" spans="2:11">
      <c r="B20" s="288"/>
      <c r="C20" s="291"/>
      <c r="D20" s="76">
        <v>5</v>
      </c>
      <c r="E20" s="92" t="s">
        <v>95</v>
      </c>
      <c r="F20" s="45" t="s">
        <v>96</v>
      </c>
      <c r="G20" s="94">
        <v>16496616</v>
      </c>
      <c r="H20" s="119">
        <f t="shared" ref="H20" si="20">IFERROR(G20/G21,"-")</f>
        <v>6.7562184396838962E-2</v>
      </c>
      <c r="I20" s="60">
        <v>372</v>
      </c>
      <c r="J20" s="119">
        <f t="shared" ref="J20" si="21">IFERROR(I20/I21,"-")</f>
        <v>0.39532412327311373</v>
      </c>
      <c r="K20" s="122">
        <f t="shared" si="3"/>
        <v>44345.741935483871</v>
      </c>
    </row>
    <row r="21" spans="2:11">
      <c r="B21" s="289"/>
      <c r="C21" s="292"/>
      <c r="D21" s="79" t="s">
        <v>164</v>
      </c>
      <c r="E21" s="96"/>
      <c r="F21" s="97"/>
      <c r="G21" s="98">
        <v>244169370</v>
      </c>
      <c r="H21" s="80" t="s">
        <v>145</v>
      </c>
      <c r="I21" s="63">
        <v>941</v>
      </c>
      <c r="J21" s="80" t="s">
        <v>145</v>
      </c>
      <c r="K21" s="124">
        <f t="shared" si="3"/>
        <v>259478.6078639745</v>
      </c>
    </row>
    <row r="22" spans="2:11">
      <c r="B22" s="287">
        <v>4</v>
      </c>
      <c r="C22" s="290" t="s">
        <v>114</v>
      </c>
      <c r="D22" s="70">
        <v>1</v>
      </c>
      <c r="E22" s="100" t="s">
        <v>167</v>
      </c>
      <c r="F22" s="40" t="s">
        <v>168</v>
      </c>
      <c r="G22" s="188">
        <v>34699308</v>
      </c>
      <c r="H22" s="71">
        <f t="shared" ref="H22" si="22">IFERROR(G22/G27,"-")</f>
        <v>0.12704194433848251</v>
      </c>
      <c r="I22" s="56">
        <v>469</v>
      </c>
      <c r="J22" s="71">
        <f t="shared" ref="J22" si="23">IFERROR(I22/I27,"-")</f>
        <v>0.48550724637681159</v>
      </c>
      <c r="K22" s="120">
        <f t="shared" si="3"/>
        <v>73985.73134328358</v>
      </c>
    </row>
    <row r="23" spans="2:11">
      <c r="B23" s="288"/>
      <c r="C23" s="291"/>
      <c r="D23" s="73">
        <v>2</v>
      </c>
      <c r="E23" s="88" t="s">
        <v>165</v>
      </c>
      <c r="F23" s="41" t="s">
        <v>166</v>
      </c>
      <c r="G23" s="90">
        <v>32167749</v>
      </c>
      <c r="H23" s="74">
        <f t="shared" ref="H23" si="24">IFERROR(G23/G27,"-")</f>
        <v>0.117773339397785</v>
      </c>
      <c r="I23" s="58">
        <v>630</v>
      </c>
      <c r="J23" s="74">
        <f t="shared" ref="J23" si="25">IFERROR(I23/I27,"-")</f>
        <v>0.65217391304347827</v>
      </c>
      <c r="K23" s="121">
        <f t="shared" si="3"/>
        <v>51059.919047619049</v>
      </c>
    </row>
    <row r="24" spans="2:11">
      <c r="B24" s="288"/>
      <c r="C24" s="291"/>
      <c r="D24" s="73">
        <v>3</v>
      </c>
      <c r="E24" s="88" t="s">
        <v>169</v>
      </c>
      <c r="F24" s="44" t="s">
        <v>170</v>
      </c>
      <c r="G24" s="90">
        <v>25998713</v>
      </c>
      <c r="H24" s="74">
        <f t="shared" ref="H24" si="26">IFERROR(G24/G27,"-")</f>
        <v>9.5187115830038513E-2</v>
      </c>
      <c r="I24" s="58">
        <v>198</v>
      </c>
      <c r="J24" s="74">
        <f t="shared" ref="J24" si="27">IFERROR(I24/I27,"-")</f>
        <v>0.20496894409937888</v>
      </c>
      <c r="K24" s="121">
        <f t="shared" si="3"/>
        <v>131306.63131313131</v>
      </c>
    </row>
    <row r="25" spans="2:11">
      <c r="B25" s="288"/>
      <c r="C25" s="291"/>
      <c r="D25" s="73">
        <v>4</v>
      </c>
      <c r="E25" s="88" t="s">
        <v>97</v>
      </c>
      <c r="F25" s="44" t="s">
        <v>98</v>
      </c>
      <c r="G25" s="90">
        <v>23500664</v>
      </c>
      <c r="H25" s="74">
        <f t="shared" ref="H25" si="28">IFERROR(G25/G27,"-")</f>
        <v>8.6041198510511507E-2</v>
      </c>
      <c r="I25" s="58">
        <v>596</v>
      </c>
      <c r="J25" s="74">
        <f t="shared" ref="J25" si="29">IFERROR(I25/I27,"-")</f>
        <v>0.61697722567287783</v>
      </c>
      <c r="K25" s="121">
        <f t="shared" si="3"/>
        <v>39430.644295302016</v>
      </c>
    </row>
    <row r="26" spans="2:11">
      <c r="B26" s="288"/>
      <c r="C26" s="291"/>
      <c r="D26" s="76">
        <v>5</v>
      </c>
      <c r="E26" s="92" t="s">
        <v>173</v>
      </c>
      <c r="F26" s="45" t="s">
        <v>174</v>
      </c>
      <c r="G26" s="94">
        <v>20567457</v>
      </c>
      <c r="H26" s="119">
        <f t="shared" ref="H26" si="30">IFERROR(G26/G27,"-")</f>
        <v>7.5302070213565428E-2</v>
      </c>
      <c r="I26" s="60">
        <v>274</v>
      </c>
      <c r="J26" s="119">
        <f t="shared" ref="J26" si="31">IFERROR(I26/I27,"-")</f>
        <v>0.28364389233954451</v>
      </c>
      <c r="K26" s="122">
        <f t="shared" si="3"/>
        <v>75063.711678832115</v>
      </c>
    </row>
    <row r="27" spans="2:11">
      <c r="B27" s="289"/>
      <c r="C27" s="292"/>
      <c r="D27" s="79" t="s">
        <v>164</v>
      </c>
      <c r="E27" s="96"/>
      <c r="F27" s="97"/>
      <c r="G27" s="98">
        <v>273132690</v>
      </c>
      <c r="H27" s="80" t="s">
        <v>145</v>
      </c>
      <c r="I27" s="63">
        <v>966</v>
      </c>
      <c r="J27" s="80" t="s">
        <v>145</v>
      </c>
      <c r="K27" s="124">
        <f t="shared" si="3"/>
        <v>282746.05590062111</v>
      </c>
    </row>
    <row r="28" spans="2:11">
      <c r="B28" s="287">
        <v>5</v>
      </c>
      <c r="C28" s="290" t="s">
        <v>115</v>
      </c>
      <c r="D28" s="70">
        <v>1</v>
      </c>
      <c r="E28" s="100" t="s">
        <v>167</v>
      </c>
      <c r="F28" s="40" t="s">
        <v>168</v>
      </c>
      <c r="G28" s="188">
        <v>26586158</v>
      </c>
      <c r="H28" s="71">
        <f t="shared" ref="H28" si="32">IFERROR(G28/G33,"-")</f>
        <v>0.13791683528342583</v>
      </c>
      <c r="I28" s="56">
        <v>385</v>
      </c>
      <c r="J28" s="71">
        <f t="shared" ref="J28" si="33">IFERROR(I28/I33,"-")</f>
        <v>0.50195567144719688</v>
      </c>
      <c r="K28" s="120">
        <f t="shared" si="3"/>
        <v>69054.955844155847</v>
      </c>
    </row>
    <row r="29" spans="2:11">
      <c r="B29" s="288"/>
      <c r="C29" s="291"/>
      <c r="D29" s="73">
        <v>2</v>
      </c>
      <c r="E29" s="88" t="s">
        <v>165</v>
      </c>
      <c r="F29" s="41" t="s">
        <v>166</v>
      </c>
      <c r="G29" s="90">
        <v>24952789</v>
      </c>
      <c r="H29" s="74">
        <f t="shared" ref="H29" si="34">IFERROR(G29/G33,"-")</f>
        <v>0.12944366351749959</v>
      </c>
      <c r="I29" s="58">
        <v>524</v>
      </c>
      <c r="J29" s="74">
        <f t="shared" ref="J29" si="35">IFERROR(I29/I33,"-")</f>
        <v>0.68318122555410687</v>
      </c>
      <c r="K29" s="121">
        <f t="shared" si="3"/>
        <v>47619.826335877864</v>
      </c>
    </row>
    <row r="30" spans="2:11">
      <c r="B30" s="288"/>
      <c r="C30" s="291"/>
      <c r="D30" s="73">
        <v>3</v>
      </c>
      <c r="E30" s="88" t="s">
        <v>169</v>
      </c>
      <c r="F30" s="44" t="s">
        <v>170</v>
      </c>
      <c r="G30" s="90">
        <v>24781060</v>
      </c>
      <c r="H30" s="74">
        <f t="shared" ref="H30" si="36">IFERROR(G30/G33,"-")</f>
        <v>0.12855281196210044</v>
      </c>
      <c r="I30" s="58">
        <v>192</v>
      </c>
      <c r="J30" s="74">
        <f t="shared" ref="J30" si="37">IFERROR(I30/I33,"-")</f>
        <v>0.2503259452411995</v>
      </c>
      <c r="K30" s="121">
        <f t="shared" si="3"/>
        <v>129068.02083333333</v>
      </c>
    </row>
    <row r="31" spans="2:11">
      <c r="B31" s="288"/>
      <c r="C31" s="291"/>
      <c r="D31" s="73">
        <v>4</v>
      </c>
      <c r="E31" s="88" t="s">
        <v>97</v>
      </c>
      <c r="F31" s="44" t="s">
        <v>98</v>
      </c>
      <c r="G31" s="90">
        <v>18174404</v>
      </c>
      <c r="H31" s="74">
        <f t="shared" ref="H31" si="38">IFERROR(G31/G33,"-")</f>
        <v>9.4280500508664516E-2</v>
      </c>
      <c r="I31" s="58">
        <v>463</v>
      </c>
      <c r="J31" s="74">
        <f t="shared" ref="J31" si="39">IFERROR(I31/I33,"-")</f>
        <v>0.60365058670143412</v>
      </c>
      <c r="K31" s="121">
        <f t="shared" si="3"/>
        <v>39253.572354211661</v>
      </c>
    </row>
    <row r="32" spans="2:11">
      <c r="B32" s="288"/>
      <c r="C32" s="291"/>
      <c r="D32" s="76">
        <v>5</v>
      </c>
      <c r="E32" s="92" t="s">
        <v>95</v>
      </c>
      <c r="F32" s="45" t="s">
        <v>96</v>
      </c>
      <c r="G32" s="94">
        <v>16164938</v>
      </c>
      <c r="H32" s="119">
        <f t="shared" ref="H32" si="40">IFERROR(G32/G33,"-")</f>
        <v>8.3856309419089087E-2</v>
      </c>
      <c r="I32" s="60">
        <v>332</v>
      </c>
      <c r="J32" s="119">
        <f t="shared" ref="J32" si="41">IFERROR(I32/I33,"-")</f>
        <v>0.43285528031290743</v>
      </c>
      <c r="K32" s="122">
        <f t="shared" si="3"/>
        <v>48689.572289156626</v>
      </c>
    </row>
    <row r="33" spans="2:11">
      <c r="B33" s="289"/>
      <c r="C33" s="292"/>
      <c r="D33" s="79" t="s">
        <v>164</v>
      </c>
      <c r="E33" s="96"/>
      <c r="F33" s="97"/>
      <c r="G33" s="98">
        <v>192769490</v>
      </c>
      <c r="H33" s="80" t="s">
        <v>145</v>
      </c>
      <c r="I33" s="63">
        <v>767</v>
      </c>
      <c r="J33" s="80" t="s">
        <v>145</v>
      </c>
      <c r="K33" s="124">
        <f t="shared" si="3"/>
        <v>251329.19165580181</v>
      </c>
    </row>
    <row r="34" spans="2:11">
      <c r="B34" s="287">
        <v>6</v>
      </c>
      <c r="C34" s="290" t="s">
        <v>116</v>
      </c>
      <c r="D34" s="70">
        <v>1</v>
      </c>
      <c r="E34" s="100" t="s">
        <v>167</v>
      </c>
      <c r="F34" s="40" t="s">
        <v>168</v>
      </c>
      <c r="G34" s="188">
        <v>29722394</v>
      </c>
      <c r="H34" s="71">
        <f t="shared" ref="H34" si="42">IFERROR(G34/G39,"-")</f>
        <v>0.12044189375651877</v>
      </c>
      <c r="I34" s="56">
        <v>367</v>
      </c>
      <c r="J34" s="71">
        <f t="shared" ref="J34" si="43">IFERROR(I34/I39,"-")</f>
        <v>0.47662337662337662</v>
      </c>
      <c r="K34" s="120">
        <f t="shared" si="3"/>
        <v>80987.44959128066</v>
      </c>
    </row>
    <row r="35" spans="2:11">
      <c r="B35" s="288"/>
      <c r="C35" s="291"/>
      <c r="D35" s="73">
        <v>2</v>
      </c>
      <c r="E35" s="88" t="s">
        <v>165</v>
      </c>
      <c r="F35" s="41" t="s">
        <v>166</v>
      </c>
      <c r="G35" s="90">
        <v>27472412</v>
      </c>
      <c r="H35" s="74">
        <f t="shared" ref="H35" si="44">IFERROR(G35/G39,"-")</f>
        <v>0.11132445547082484</v>
      </c>
      <c r="I35" s="58">
        <v>530</v>
      </c>
      <c r="J35" s="74">
        <f t="shared" ref="J35" si="45">IFERROR(I35/I39,"-")</f>
        <v>0.68831168831168832</v>
      </c>
      <c r="K35" s="121">
        <f t="shared" si="3"/>
        <v>51834.739622641508</v>
      </c>
    </row>
    <row r="36" spans="2:11">
      <c r="B36" s="288"/>
      <c r="C36" s="291"/>
      <c r="D36" s="73">
        <v>3</v>
      </c>
      <c r="E36" s="88" t="s">
        <v>169</v>
      </c>
      <c r="F36" s="44" t="s">
        <v>170</v>
      </c>
      <c r="G36" s="90">
        <v>25644138</v>
      </c>
      <c r="H36" s="74">
        <f t="shared" ref="H36" si="46">IFERROR(G36/G39,"-")</f>
        <v>0.10391587381802105</v>
      </c>
      <c r="I36" s="58">
        <v>194</v>
      </c>
      <c r="J36" s="74">
        <f t="shared" ref="J36" si="47">IFERROR(I36/I39,"-")</f>
        <v>0.25194805194805192</v>
      </c>
      <c r="K36" s="121">
        <f t="shared" si="3"/>
        <v>132186.27835051547</v>
      </c>
    </row>
    <row r="37" spans="2:11">
      <c r="B37" s="288"/>
      <c r="C37" s="291"/>
      <c r="D37" s="73">
        <v>4</v>
      </c>
      <c r="E37" s="88" t="s">
        <v>97</v>
      </c>
      <c r="F37" s="44" t="s">
        <v>98</v>
      </c>
      <c r="G37" s="90">
        <v>19277587</v>
      </c>
      <c r="H37" s="74">
        <f t="shared" ref="H37" si="48">IFERROR(G37/G39,"-")</f>
        <v>7.8117162612676733E-2</v>
      </c>
      <c r="I37" s="58">
        <v>441</v>
      </c>
      <c r="J37" s="74">
        <f t="shared" ref="J37" si="49">IFERROR(I37/I39,"-")</f>
        <v>0.57272727272727275</v>
      </c>
      <c r="K37" s="121">
        <f t="shared" si="3"/>
        <v>43713.349206349209</v>
      </c>
    </row>
    <row r="38" spans="2:11">
      <c r="B38" s="288"/>
      <c r="C38" s="291"/>
      <c r="D38" s="76">
        <v>5</v>
      </c>
      <c r="E38" s="92" t="s">
        <v>95</v>
      </c>
      <c r="F38" s="45" t="s">
        <v>96</v>
      </c>
      <c r="G38" s="94">
        <v>16659386</v>
      </c>
      <c r="H38" s="119">
        <f t="shared" ref="H38" si="50">IFERROR(G38/G39,"-")</f>
        <v>6.7507617275406426E-2</v>
      </c>
      <c r="I38" s="60">
        <v>314</v>
      </c>
      <c r="J38" s="119">
        <f t="shared" ref="J38" si="51">IFERROR(I38/I39,"-")</f>
        <v>0.40779220779220782</v>
      </c>
      <c r="K38" s="122">
        <f t="shared" si="3"/>
        <v>53055.369426751589</v>
      </c>
    </row>
    <row r="39" spans="2:11">
      <c r="B39" s="289"/>
      <c r="C39" s="292"/>
      <c r="D39" s="79" t="s">
        <v>164</v>
      </c>
      <c r="E39" s="96"/>
      <c r="F39" s="97"/>
      <c r="G39" s="98">
        <v>246777870</v>
      </c>
      <c r="H39" s="80" t="s">
        <v>145</v>
      </c>
      <c r="I39" s="63">
        <v>770</v>
      </c>
      <c r="J39" s="80" t="s">
        <v>145</v>
      </c>
      <c r="K39" s="124">
        <f t="shared" si="3"/>
        <v>320490.74025974027</v>
      </c>
    </row>
    <row r="40" spans="2:11">
      <c r="B40" s="287">
        <v>7</v>
      </c>
      <c r="C40" s="290" t="s">
        <v>117</v>
      </c>
      <c r="D40" s="70">
        <v>1</v>
      </c>
      <c r="E40" s="100" t="s">
        <v>165</v>
      </c>
      <c r="F40" s="40" t="s">
        <v>166</v>
      </c>
      <c r="G40" s="188">
        <v>32200000</v>
      </c>
      <c r="H40" s="71">
        <f t="shared" ref="H40" si="52">IFERROR(G40/G45,"-")</f>
        <v>0.1324384878749274</v>
      </c>
      <c r="I40" s="56">
        <v>531</v>
      </c>
      <c r="J40" s="71">
        <f t="shared" ref="J40" si="53">IFERROR(I40/I45,"-")</f>
        <v>0.6629213483146067</v>
      </c>
      <c r="K40" s="120">
        <f t="shared" si="3"/>
        <v>60640.301318267419</v>
      </c>
    </row>
    <row r="41" spans="2:11">
      <c r="B41" s="288"/>
      <c r="C41" s="291"/>
      <c r="D41" s="73">
        <v>2</v>
      </c>
      <c r="E41" s="88" t="s">
        <v>167</v>
      </c>
      <c r="F41" s="41" t="s">
        <v>168</v>
      </c>
      <c r="G41" s="90">
        <v>28591915</v>
      </c>
      <c r="H41" s="74">
        <f t="shared" ref="H41" si="54">IFERROR(G41/G45,"-")</f>
        <v>0.11759844683380294</v>
      </c>
      <c r="I41" s="58">
        <v>333</v>
      </c>
      <c r="J41" s="74">
        <f t="shared" ref="J41" si="55">IFERROR(I41/I45,"-")</f>
        <v>0.4157303370786517</v>
      </c>
      <c r="K41" s="121">
        <f t="shared" si="3"/>
        <v>85861.606606606612</v>
      </c>
    </row>
    <row r="42" spans="2:11">
      <c r="B42" s="288"/>
      <c r="C42" s="291"/>
      <c r="D42" s="73">
        <v>3</v>
      </c>
      <c r="E42" s="88" t="s">
        <v>97</v>
      </c>
      <c r="F42" s="44" t="s">
        <v>98</v>
      </c>
      <c r="G42" s="90">
        <v>22648958</v>
      </c>
      <c r="H42" s="74">
        <f t="shared" ref="H42" si="56">IFERROR(G42/G45,"-")</f>
        <v>9.3155085387041606E-2</v>
      </c>
      <c r="I42" s="58">
        <v>469</v>
      </c>
      <c r="J42" s="74">
        <f t="shared" ref="J42" si="57">IFERROR(I42/I45,"-")</f>
        <v>0.58551810237203494</v>
      </c>
      <c r="K42" s="121">
        <f t="shared" si="3"/>
        <v>48292.02132196162</v>
      </c>
    </row>
    <row r="43" spans="2:11">
      <c r="B43" s="288"/>
      <c r="C43" s="291"/>
      <c r="D43" s="73">
        <v>4</v>
      </c>
      <c r="E43" s="88" t="s">
        <v>169</v>
      </c>
      <c r="F43" s="44" t="s">
        <v>170</v>
      </c>
      <c r="G43" s="90">
        <v>21821647</v>
      </c>
      <c r="H43" s="74">
        <f t="shared" ref="H43" si="58">IFERROR(G43/G45,"-")</f>
        <v>8.9752358124858558E-2</v>
      </c>
      <c r="I43" s="58">
        <v>181</v>
      </c>
      <c r="J43" s="74">
        <f t="shared" ref="J43" si="59">IFERROR(I43/I45,"-")</f>
        <v>0.22596754057428214</v>
      </c>
      <c r="K43" s="121">
        <f t="shared" si="3"/>
        <v>120561.58563535912</v>
      </c>
    </row>
    <row r="44" spans="2:11">
      <c r="B44" s="288"/>
      <c r="C44" s="291"/>
      <c r="D44" s="76">
        <v>5</v>
      </c>
      <c r="E44" s="92" t="s">
        <v>95</v>
      </c>
      <c r="F44" s="45" t="s">
        <v>96</v>
      </c>
      <c r="G44" s="94">
        <v>18345501</v>
      </c>
      <c r="H44" s="119">
        <f t="shared" ref="H44" si="60">IFERROR(G44/G45,"-")</f>
        <v>7.5454981731303369E-2</v>
      </c>
      <c r="I44" s="60">
        <v>360</v>
      </c>
      <c r="J44" s="119">
        <f t="shared" ref="J44" si="61">IFERROR(I44/I45,"-")</f>
        <v>0.449438202247191</v>
      </c>
      <c r="K44" s="122">
        <f t="shared" si="3"/>
        <v>50959.724999999999</v>
      </c>
    </row>
    <row r="45" spans="2:11">
      <c r="B45" s="289"/>
      <c r="C45" s="292"/>
      <c r="D45" s="79" t="s">
        <v>164</v>
      </c>
      <c r="E45" s="96"/>
      <c r="F45" s="97"/>
      <c r="G45" s="98">
        <v>243131740</v>
      </c>
      <c r="H45" s="80" t="s">
        <v>145</v>
      </c>
      <c r="I45" s="63">
        <v>801</v>
      </c>
      <c r="J45" s="80" t="s">
        <v>145</v>
      </c>
      <c r="K45" s="124">
        <f t="shared" si="3"/>
        <v>303535.25593008741</v>
      </c>
    </row>
    <row r="46" spans="2:11">
      <c r="B46" s="287">
        <v>8</v>
      </c>
      <c r="C46" s="290" t="s">
        <v>60</v>
      </c>
      <c r="D46" s="70">
        <v>1</v>
      </c>
      <c r="E46" s="100" t="s">
        <v>165</v>
      </c>
      <c r="F46" s="40" t="s">
        <v>166</v>
      </c>
      <c r="G46" s="188">
        <v>38608313</v>
      </c>
      <c r="H46" s="71">
        <f t="shared" ref="H46" si="62">IFERROR(G46/G51,"-")</f>
        <v>0.12858749474103792</v>
      </c>
      <c r="I46" s="56">
        <v>661</v>
      </c>
      <c r="J46" s="71">
        <f t="shared" ref="J46" si="63">IFERROR(I46/I51,"-")</f>
        <v>0.69432773109243695</v>
      </c>
      <c r="K46" s="120">
        <f t="shared" si="3"/>
        <v>58408.945537065054</v>
      </c>
    </row>
    <row r="47" spans="2:11">
      <c r="B47" s="288"/>
      <c r="C47" s="291"/>
      <c r="D47" s="73">
        <v>2</v>
      </c>
      <c r="E47" s="88" t="s">
        <v>169</v>
      </c>
      <c r="F47" s="41" t="s">
        <v>170</v>
      </c>
      <c r="G47" s="90">
        <v>37755640</v>
      </c>
      <c r="H47" s="74">
        <f t="shared" ref="H47" si="64">IFERROR(G47/G51,"-")</f>
        <v>0.12574761191830683</v>
      </c>
      <c r="I47" s="58">
        <v>239</v>
      </c>
      <c r="J47" s="74">
        <f t="shared" ref="J47" si="65">IFERROR(I47/I51,"-")</f>
        <v>0.25105042016806722</v>
      </c>
      <c r="K47" s="121">
        <f t="shared" si="3"/>
        <v>157973.3891213389</v>
      </c>
    </row>
    <row r="48" spans="2:11">
      <c r="B48" s="288"/>
      <c r="C48" s="291"/>
      <c r="D48" s="73">
        <v>3</v>
      </c>
      <c r="E48" s="88" t="s">
        <v>167</v>
      </c>
      <c r="F48" s="44" t="s">
        <v>168</v>
      </c>
      <c r="G48" s="90">
        <v>36000020</v>
      </c>
      <c r="H48" s="74">
        <f t="shared" ref="H48" si="66">IFERROR(G48/G51,"-")</f>
        <v>0.11990040544965691</v>
      </c>
      <c r="I48" s="58">
        <v>421</v>
      </c>
      <c r="J48" s="74">
        <f t="shared" ref="J48" si="67">IFERROR(I48/I51,"-")</f>
        <v>0.4422268907563025</v>
      </c>
      <c r="K48" s="121">
        <f t="shared" si="3"/>
        <v>85510.736342042757</v>
      </c>
    </row>
    <row r="49" spans="2:11">
      <c r="B49" s="288"/>
      <c r="C49" s="291"/>
      <c r="D49" s="73">
        <v>4</v>
      </c>
      <c r="E49" s="88" t="s">
        <v>97</v>
      </c>
      <c r="F49" s="44" t="s">
        <v>98</v>
      </c>
      <c r="G49" s="90">
        <v>34174414</v>
      </c>
      <c r="H49" s="74">
        <f t="shared" ref="H49" si="68">IFERROR(G49/G51,"-")</f>
        <v>0.11382010606117529</v>
      </c>
      <c r="I49" s="58">
        <v>574</v>
      </c>
      <c r="J49" s="74">
        <f t="shared" ref="J49" si="69">IFERROR(I49/I51,"-")</f>
        <v>0.6029411764705882</v>
      </c>
      <c r="K49" s="121">
        <f t="shared" si="3"/>
        <v>59537.306620209056</v>
      </c>
    </row>
    <row r="50" spans="2:11">
      <c r="B50" s="288"/>
      <c r="C50" s="291"/>
      <c r="D50" s="76">
        <v>5</v>
      </c>
      <c r="E50" s="92" t="s">
        <v>173</v>
      </c>
      <c r="F50" s="45" t="s">
        <v>174</v>
      </c>
      <c r="G50" s="94">
        <v>24810795</v>
      </c>
      <c r="H50" s="119">
        <f t="shared" ref="H50" si="70">IFERROR(G50/G51,"-")</f>
        <v>8.2633964648584093E-2</v>
      </c>
      <c r="I50" s="60">
        <v>270</v>
      </c>
      <c r="J50" s="119">
        <f t="shared" ref="J50" si="71">IFERROR(I50/I51,"-")</f>
        <v>0.28361344537815125</v>
      </c>
      <c r="K50" s="122">
        <f t="shared" si="3"/>
        <v>91891.833333333328</v>
      </c>
    </row>
    <row r="51" spans="2:11">
      <c r="B51" s="289"/>
      <c r="C51" s="292"/>
      <c r="D51" s="79" t="s">
        <v>164</v>
      </c>
      <c r="E51" s="96"/>
      <c r="F51" s="97"/>
      <c r="G51" s="98">
        <v>300249360</v>
      </c>
      <c r="H51" s="80" t="s">
        <v>145</v>
      </c>
      <c r="I51" s="63">
        <v>952</v>
      </c>
      <c r="J51" s="80" t="s">
        <v>145</v>
      </c>
      <c r="K51" s="124">
        <f t="shared" si="3"/>
        <v>315387.98319327732</v>
      </c>
    </row>
    <row r="52" spans="2:11">
      <c r="B52" s="287">
        <v>9</v>
      </c>
      <c r="C52" s="290" t="s">
        <v>118</v>
      </c>
      <c r="D52" s="70">
        <v>1</v>
      </c>
      <c r="E52" s="100" t="s">
        <v>165</v>
      </c>
      <c r="F52" s="40" t="s">
        <v>166</v>
      </c>
      <c r="G52" s="188">
        <v>20408973</v>
      </c>
      <c r="H52" s="71">
        <f t="shared" ref="H52" si="72">IFERROR(G52/G57,"-")</f>
        <v>0.1300989464706096</v>
      </c>
      <c r="I52" s="56">
        <v>339</v>
      </c>
      <c r="J52" s="71">
        <f t="shared" ref="J52" si="73">IFERROR(I52/I57,"-")</f>
        <v>0.6384180790960452</v>
      </c>
      <c r="K52" s="120">
        <f t="shared" si="3"/>
        <v>60203.460176991153</v>
      </c>
    </row>
    <row r="53" spans="2:11">
      <c r="B53" s="288"/>
      <c r="C53" s="291"/>
      <c r="D53" s="73">
        <v>2</v>
      </c>
      <c r="E53" s="88" t="s">
        <v>169</v>
      </c>
      <c r="F53" s="41" t="s">
        <v>170</v>
      </c>
      <c r="G53" s="90">
        <v>16631233</v>
      </c>
      <c r="H53" s="74">
        <f t="shared" ref="H53" si="74">IFERROR(G53/G57,"-")</f>
        <v>0.10601738224687916</v>
      </c>
      <c r="I53" s="58">
        <v>106</v>
      </c>
      <c r="J53" s="74">
        <f t="shared" ref="J53" si="75">IFERROR(I53/I57,"-")</f>
        <v>0.19962335216572505</v>
      </c>
      <c r="K53" s="121">
        <f t="shared" si="3"/>
        <v>156898.4245283019</v>
      </c>
    </row>
    <row r="54" spans="2:11">
      <c r="B54" s="288"/>
      <c r="C54" s="291"/>
      <c r="D54" s="73">
        <v>3</v>
      </c>
      <c r="E54" s="88" t="s">
        <v>167</v>
      </c>
      <c r="F54" s="44" t="s">
        <v>168</v>
      </c>
      <c r="G54" s="90">
        <v>16618406</v>
      </c>
      <c r="H54" s="74">
        <f t="shared" ref="H54" si="76">IFERROR(G54/G57,"-")</f>
        <v>0.10593561531101332</v>
      </c>
      <c r="I54" s="58">
        <v>224</v>
      </c>
      <c r="J54" s="74">
        <f t="shared" ref="J54" si="77">IFERROR(I54/I57,"-")</f>
        <v>0.42184557438794729</v>
      </c>
      <c r="K54" s="121">
        <f t="shared" si="3"/>
        <v>74189.3125</v>
      </c>
    </row>
    <row r="55" spans="2:11">
      <c r="B55" s="288"/>
      <c r="C55" s="291"/>
      <c r="D55" s="73">
        <v>4</v>
      </c>
      <c r="E55" s="88" t="s">
        <v>97</v>
      </c>
      <c r="F55" s="44" t="s">
        <v>98</v>
      </c>
      <c r="G55" s="90">
        <v>14101283</v>
      </c>
      <c r="H55" s="74">
        <f t="shared" ref="H55" si="78">IFERROR(G55/G57,"-")</f>
        <v>8.9889974482494403E-2</v>
      </c>
      <c r="I55" s="58">
        <v>310</v>
      </c>
      <c r="J55" s="74">
        <f t="shared" ref="J55" si="79">IFERROR(I55/I57,"-")</f>
        <v>0.58380414312617701</v>
      </c>
      <c r="K55" s="121">
        <f t="shared" si="3"/>
        <v>45488.009677419352</v>
      </c>
    </row>
    <row r="56" spans="2:11">
      <c r="B56" s="288"/>
      <c r="C56" s="291"/>
      <c r="D56" s="76">
        <v>5</v>
      </c>
      <c r="E56" s="92" t="s">
        <v>183</v>
      </c>
      <c r="F56" s="45" t="s">
        <v>184</v>
      </c>
      <c r="G56" s="94">
        <v>11473349</v>
      </c>
      <c r="H56" s="119">
        <f t="shared" ref="H56" si="80">IFERROR(G56/G57,"-")</f>
        <v>7.3137958357317748E-2</v>
      </c>
      <c r="I56" s="60">
        <v>74</v>
      </c>
      <c r="J56" s="119">
        <f t="shared" ref="J56" si="81">IFERROR(I56/I57,"-")</f>
        <v>0.13935969868173259</v>
      </c>
      <c r="K56" s="122">
        <f t="shared" si="3"/>
        <v>155045.25675675675</v>
      </c>
    </row>
    <row r="57" spans="2:11">
      <c r="B57" s="289"/>
      <c r="C57" s="292"/>
      <c r="D57" s="79" t="s">
        <v>164</v>
      </c>
      <c r="E57" s="96"/>
      <c r="F57" s="97"/>
      <c r="G57" s="98">
        <v>156872700</v>
      </c>
      <c r="H57" s="80" t="s">
        <v>145</v>
      </c>
      <c r="I57" s="63">
        <v>531</v>
      </c>
      <c r="J57" s="80" t="s">
        <v>145</v>
      </c>
      <c r="K57" s="124">
        <f t="shared" si="3"/>
        <v>295428.81355932204</v>
      </c>
    </row>
    <row r="58" spans="2:11">
      <c r="B58" s="287">
        <v>10</v>
      </c>
      <c r="C58" s="290" t="s">
        <v>61</v>
      </c>
      <c r="D58" s="70">
        <v>1</v>
      </c>
      <c r="E58" s="100" t="s">
        <v>165</v>
      </c>
      <c r="F58" s="40" t="s">
        <v>166</v>
      </c>
      <c r="G58" s="188">
        <v>61797265</v>
      </c>
      <c r="H58" s="71">
        <f t="shared" ref="H58" si="82">IFERROR(G58/G63,"-")</f>
        <v>0.14381641854831706</v>
      </c>
      <c r="I58" s="56">
        <v>947</v>
      </c>
      <c r="J58" s="71">
        <f t="shared" ref="J58" si="83">IFERROR(I58/I63,"-")</f>
        <v>0.72622699386503065</v>
      </c>
      <c r="K58" s="120">
        <f t="shared" si="3"/>
        <v>65255.823653643085</v>
      </c>
    </row>
    <row r="59" spans="2:11">
      <c r="B59" s="288"/>
      <c r="C59" s="291"/>
      <c r="D59" s="73">
        <v>2</v>
      </c>
      <c r="E59" s="88" t="s">
        <v>167</v>
      </c>
      <c r="F59" s="41" t="s">
        <v>168</v>
      </c>
      <c r="G59" s="90">
        <v>42536607</v>
      </c>
      <c r="H59" s="74">
        <f t="shared" ref="H59" si="84">IFERROR(G59/G63,"-")</f>
        <v>9.8992446930091044E-2</v>
      </c>
      <c r="I59" s="58">
        <v>549</v>
      </c>
      <c r="J59" s="74">
        <f t="shared" ref="J59" si="85">IFERROR(I59/I63,"-")</f>
        <v>0.42101226993865032</v>
      </c>
      <c r="K59" s="121">
        <f t="shared" si="3"/>
        <v>77480.158469945352</v>
      </c>
    </row>
    <row r="60" spans="2:11">
      <c r="B60" s="288"/>
      <c r="C60" s="291"/>
      <c r="D60" s="73">
        <v>3</v>
      </c>
      <c r="E60" s="88" t="s">
        <v>169</v>
      </c>
      <c r="F60" s="44" t="s">
        <v>170</v>
      </c>
      <c r="G60" s="90">
        <v>40415522</v>
      </c>
      <c r="H60" s="74">
        <f t="shared" ref="H60" si="86">IFERROR(G60/G63,"-")</f>
        <v>9.4056195331633466E-2</v>
      </c>
      <c r="I60" s="58">
        <v>283</v>
      </c>
      <c r="J60" s="74">
        <f t="shared" ref="J60" si="87">IFERROR(I60/I63,"-")</f>
        <v>0.21702453987730061</v>
      </c>
      <c r="K60" s="121">
        <f t="shared" si="3"/>
        <v>142811.03180212015</v>
      </c>
    </row>
    <row r="61" spans="2:11">
      <c r="B61" s="288"/>
      <c r="C61" s="291"/>
      <c r="D61" s="73">
        <v>4</v>
      </c>
      <c r="E61" s="88" t="s">
        <v>97</v>
      </c>
      <c r="F61" s="44" t="s">
        <v>98</v>
      </c>
      <c r="G61" s="90">
        <v>38592720</v>
      </c>
      <c r="H61" s="74">
        <f t="shared" ref="H61" si="88">IFERROR(G61/G63,"-")</f>
        <v>8.981411673215646E-2</v>
      </c>
      <c r="I61" s="58">
        <v>811</v>
      </c>
      <c r="J61" s="74">
        <f t="shared" ref="J61" si="89">IFERROR(I61/I63,"-")</f>
        <v>0.62193251533742333</v>
      </c>
      <c r="K61" s="121">
        <f t="shared" si="3"/>
        <v>47586.584463625157</v>
      </c>
    </row>
    <row r="62" spans="2:11">
      <c r="B62" s="288"/>
      <c r="C62" s="291"/>
      <c r="D62" s="76">
        <v>5</v>
      </c>
      <c r="E62" s="92" t="s">
        <v>95</v>
      </c>
      <c r="F62" s="45" t="s">
        <v>96</v>
      </c>
      <c r="G62" s="94">
        <v>36702150</v>
      </c>
      <c r="H62" s="119">
        <f t="shared" ref="H62" si="90">IFERROR(G62/G63,"-")</f>
        <v>8.541432644346178E-2</v>
      </c>
      <c r="I62" s="60">
        <v>442</v>
      </c>
      <c r="J62" s="119">
        <f t="shared" ref="J62" si="91">IFERROR(I62/I63,"-")</f>
        <v>0.33895705521472391</v>
      </c>
      <c r="K62" s="122">
        <f t="shared" si="3"/>
        <v>83036.538461538468</v>
      </c>
    </row>
    <row r="63" spans="2:11">
      <c r="B63" s="289"/>
      <c r="C63" s="292"/>
      <c r="D63" s="79" t="s">
        <v>164</v>
      </c>
      <c r="E63" s="96"/>
      <c r="F63" s="97"/>
      <c r="G63" s="98">
        <v>429695480</v>
      </c>
      <c r="H63" s="80" t="s">
        <v>145</v>
      </c>
      <c r="I63" s="63">
        <v>1304</v>
      </c>
      <c r="J63" s="80" t="s">
        <v>145</v>
      </c>
      <c r="K63" s="124">
        <f t="shared" si="3"/>
        <v>329521.07361963188</v>
      </c>
    </row>
    <row r="64" spans="2:11">
      <c r="B64" s="287">
        <v>11</v>
      </c>
      <c r="C64" s="290" t="s">
        <v>62</v>
      </c>
      <c r="D64" s="70">
        <v>1</v>
      </c>
      <c r="E64" s="100" t="s">
        <v>169</v>
      </c>
      <c r="F64" s="40" t="s">
        <v>170</v>
      </c>
      <c r="G64" s="188">
        <v>84824142</v>
      </c>
      <c r="H64" s="71">
        <f t="shared" ref="H64" si="92">IFERROR(G64/G69,"-")</f>
        <v>0.14573146294650952</v>
      </c>
      <c r="I64" s="56">
        <v>585</v>
      </c>
      <c r="J64" s="71">
        <f t="shared" ref="J64" si="93">IFERROR(I64/I69,"-")</f>
        <v>0.25884955752212391</v>
      </c>
      <c r="K64" s="120">
        <f t="shared" si="3"/>
        <v>144998.53333333333</v>
      </c>
    </row>
    <row r="65" spans="2:11">
      <c r="B65" s="288"/>
      <c r="C65" s="291"/>
      <c r="D65" s="73">
        <v>2</v>
      </c>
      <c r="E65" s="88" t="s">
        <v>167</v>
      </c>
      <c r="F65" s="41" t="s">
        <v>168</v>
      </c>
      <c r="G65" s="90">
        <v>83667946</v>
      </c>
      <c r="H65" s="74">
        <f t="shared" ref="H65" si="94">IFERROR(G65/G69,"-")</f>
        <v>0.14374506932601286</v>
      </c>
      <c r="I65" s="58">
        <v>1079</v>
      </c>
      <c r="J65" s="74">
        <f t="shared" ref="J65" si="95">IFERROR(I65/I69,"-")</f>
        <v>0.47743362831858405</v>
      </c>
      <c r="K65" s="121">
        <f t="shared" si="3"/>
        <v>77542.118628359589</v>
      </c>
    </row>
    <row r="66" spans="2:11">
      <c r="B66" s="288"/>
      <c r="C66" s="291"/>
      <c r="D66" s="73">
        <v>3</v>
      </c>
      <c r="E66" s="88" t="s">
        <v>165</v>
      </c>
      <c r="F66" s="44" t="s">
        <v>166</v>
      </c>
      <c r="G66" s="90">
        <v>77294089</v>
      </c>
      <c r="H66" s="74">
        <f t="shared" ref="H66" si="96">IFERROR(G66/G69,"-")</f>
        <v>0.1327945134663161</v>
      </c>
      <c r="I66" s="58">
        <v>1568</v>
      </c>
      <c r="J66" s="74">
        <f t="shared" ref="J66" si="97">IFERROR(I66/I69,"-")</f>
        <v>0.69380530973451326</v>
      </c>
      <c r="K66" s="121">
        <f t="shared" si="3"/>
        <v>49294.699617346938</v>
      </c>
    </row>
    <row r="67" spans="2:11">
      <c r="B67" s="288"/>
      <c r="C67" s="291"/>
      <c r="D67" s="73">
        <v>4</v>
      </c>
      <c r="E67" s="88" t="s">
        <v>97</v>
      </c>
      <c r="F67" s="44" t="s">
        <v>98</v>
      </c>
      <c r="G67" s="90">
        <v>53859379</v>
      </c>
      <c r="H67" s="74">
        <f t="shared" ref="H67" si="98">IFERROR(G67/G69,"-")</f>
        <v>9.2532690693888933E-2</v>
      </c>
      <c r="I67" s="58">
        <v>1329</v>
      </c>
      <c r="J67" s="74">
        <f t="shared" ref="J67" si="99">IFERROR(I67/I69,"-")</f>
        <v>0.58805309734513278</v>
      </c>
      <c r="K67" s="121">
        <f t="shared" si="3"/>
        <v>40526.244544770503</v>
      </c>
    </row>
    <row r="68" spans="2:11">
      <c r="B68" s="288"/>
      <c r="C68" s="291"/>
      <c r="D68" s="76">
        <v>5</v>
      </c>
      <c r="E68" s="92" t="s">
        <v>95</v>
      </c>
      <c r="F68" s="45" t="s">
        <v>96</v>
      </c>
      <c r="G68" s="94">
        <v>38391164</v>
      </c>
      <c r="H68" s="119">
        <f t="shared" ref="H68" si="100">IFERROR(G68/G69,"-")</f>
        <v>6.5957643213642766E-2</v>
      </c>
      <c r="I68" s="60">
        <v>840</v>
      </c>
      <c r="J68" s="119">
        <f t="shared" ref="J68" si="101">IFERROR(I68/I69,"-")</f>
        <v>0.37168141592920356</v>
      </c>
      <c r="K68" s="122">
        <f t="shared" si="3"/>
        <v>45703.76666666667</v>
      </c>
    </row>
    <row r="69" spans="2:11">
      <c r="B69" s="289"/>
      <c r="C69" s="292"/>
      <c r="D69" s="79" t="s">
        <v>164</v>
      </c>
      <c r="E69" s="96"/>
      <c r="F69" s="97"/>
      <c r="G69" s="98">
        <v>582057850</v>
      </c>
      <c r="H69" s="80" t="s">
        <v>145</v>
      </c>
      <c r="I69" s="63">
        <v>2260</v>
      </c>
      <c r="J69" s="80" t="s">
        <v>145</v>
      </c>
      <c r="K69" s="124">
        <f t="shared" si="3"/>
        <v>257547.72123893804</v>
      </c>
    </row>
    <row r="70" spans="2:11">
      <c r="B70" s="287">
        <v>12</v>
      </c>
      <c r="C70" s="290" t="s">
        <v>119</v>
      </c>
      <c r="D70" s="70">
        <v>1</v>
      </c>
      <c r="E70" s="100" t="s">
        <v>165</v>
      </c>
      <c r="F70" s="40" t="s">
        <v>166</v>
      </c>
      <c r="G70" s="188">
        <v>54376250</v>
      </c>
      <c r="H70" s="71">
        <f t="shared" ref="H70" si="102">IFERROR(G70/G75,"-")</f>
        <v>0.12632069754276987</v>
      </c>
      <c r="I70" s="56">
        <v>944</v>
      </c>
      <c r="J70" s="71">
        <f t="shared" ref="J70" si="103">IFERROR(I70/I75,"-")</f>
        <v>0.6966789667896679</v>
      </c>
      <c r="K70" s="120">
        <f t="shared" si="3"/>
        <v>57601.95974576271</v>
      </c>
    </row>
    <row r="71" spans="2:11">
      <c r="B71" s="288"/>
      <c r="C71" s="291"/>
      <c r="D71" s="73">
        <v>2</v>
      </c>
      <c r="E71" s="88" t="s">
        <v>97</v>
      </c>
      <c r="F71" s="41" t="s">
        <v>98</v>
      </c>
      <c r="G71" s="90">
        <v>44664585</v>
      </c>
      <c r="H71" s="74">
        <f t="shared" ref="H71" si="104">IFERROR(G71/G75,"-")</f>
        <v>0.10375966589564996</v>
      </c>
      <c r="I71" s="58">
        <v>817</v>
      </c>
      <c r="J71" s="74">
        <f t="shared" ref="J71" si="105">IFERROR(I71/I75,"-")</f>
        <v>0.60295202952029525</v>
      </c>
      <c r="K71" s="121">
        <f t="shared" si="3"/>
        <v>54669.014687882496</v>
      </c>
    </row>
    <row r="72" spans="2:11">
      <c r="B72" s="288"/>
      <c r="C72" s="291"/>
      <c r="D72" s="73">
        <v>3</v>
      </c>
      <c r="E72" s="88" t="s">
        <v>169</v>
      </c>
      <c r="F72" s="44" t="s">
        <v>170</v>
      </c>
      <c r="G72" s="90">
        <v>43555012</v>
      </c>
      <c r="H72" s="74">
        <f t="shared" ref="H72" si="106">IFERROR(G72/G75,"-")</f>
        <v>0.10118203254773384</v>
      </c>
      <c r="I72" s="58">
        <v>336</v>
      </c>
      <c r="J72" s="74">
        <f t="shared" ref="J72" si="107">IFERROR(I72/I75,"-")</f>
        <v>0.24797047970479705</v>
      </c>
      <c r="K72" s="121">
        <f t="shared" si="3"/>
        <v>129628.01190476191</v>
      </c>
    </row>
    <row r="73" spans="2:11">
      <c r="B73" s="288"/>
      <c r="C73" s="291"/>
      <c r="D73" s="73">
        <v>4</v>
      </c>
      <c r="E73" s="88" t="s">
        <v>167</v>
      </c>
      <c r="F73" s="44" t="s">
        <v>168</v>
      </c>
      <c r="G73" s="90">
        <v>40925483</v>
      </c>
      <c r="H73" s="74">
        <f t="shared" ref="H73" si="108">IFERROR(G73/G75,"-")</f>
        <v>9.5073410907055372E-2</v>
      </c>
      <c r="I73" s="58">
        <v>641</v>
      </c>
      <c r="J73" s="74">
        <f t="shared" ref="J73" si="109">IFERROR(I73/I75,"-")</f>
        <v>0.47306273062730625</v>
      </c>
      <c r="K73" s="121">
        <f t="shared" si="3"/>
        <v>63846.307332293291</v>
      </c>
    </row>
    <row r="74" spans="2:11">
      <c r="B74" s="288"/>
      <c r="C74" s="291"/>
      <c r="D74" s="76">
        <v>5</v>
      </c>
      <c r="E74" s="92" t="s">
        <v>173</v>
      </c>
      <c r="F74" s="45" t="s">
        <v>174</v>
      </c>
      <c r="G74" s="94">
        <v>29662877</v>
      </c>
      <c r="H74" s="119">
        <f t="shared" ref="H74" si="110">IFERROR(G74/G75,"-")</f>
        <v>6.8909410151773709E-2</v>
      </c>
      <c r="I74" s="60">
        <v>357</v>
      </c>
      <c r="J74" s="119">
        <f t="shared" ref="J74" si="111">IFERROR(I74/I75,"-")</f>
        <v>0.26346863468634685</v>
      </c>
      <c r="K74" s="122">
        <f t="shared" ref="K74:K137" si="112">IFERROR(G74/I74,"-")</f>
        <v>83089.291316526607</v>
      </c>
    </row>
    <row r="75" spans="2:11">
      <c r="B75" s="289"/>
      <c r="C75" s="292"/>
      <c r="D75" s="79" t="s">
        <v>164</v>
      </c>
      <c r="E75" s="96"/>
      <c r="F75" s="97"/>
      <c r="G75" s="98">
        <v>430461920</v>
      </c>
      <c r="H75" s="80" t="s">
        <v>145</v>
      </c>
      <c r="I75" s="63">
        <v>1355</v>
      </c>
      <c r="J75" s="80" t="s">
        <v>145</v>
      </c>
      <c r="K75" s="124">
        <f t="shared" si="112"/>
        <v>317684.07380073803</v>
      </c>
    </row>
    <row r="76" spans="2:11">
      <c r="B76" s="287">
        <v>13</v>
      </c>
      <c r="C76" s="290" t="s">
        <v>120</v>
      </c>
      <c r="D76" s="70">
        <v>1</v>
      </c>
      <c r="E76" s="100" t="s">
        <v>165</v>
      </c>
      <c r="F76" s="40" t="s">
        <v>166</v>
      </c>
      <c r="G76" s="188">
        <v>82694304</v>
      </c>
      <c r="H76" s="71">
        <f t="shared" ref="H76" si="113">IFERROR(G76/G81,"-")</f>
        <v>0.11861357316173161</v>
      </c>
      <c r="I76" s="56">
        <v>1459</v>
      </c>
      <c r="J76" s="71">
        <f t="shared" ref="J76" si="114">IFERROR(I76/I81,"-")</f>
        <v>0.668040293040293</v>
      </c>
      <c r="K76" s="120">
        <f t="shared" si="112"/>
        <v>56678.755311857436</v>
      </c>
    </row>
    <row r="77" spans="2:11">
      <c r="B77" s="288"/>
      <c r="C77" s="291"/>
      <c r="D77" s="73">
        <v>2</v>
      </c>
      <c r="E77" s="88" t="s">
        <v>169</v>
      </c>
      <c r="F77" s="41" t="s">
        <v>170</v>
      </c>
      <c r="G77" s="90">
        <v>82484044</v>
      </c>
      <c r="H77" s="74">
        <f t="shared" ref="H77" si="115">IFERROR(G77/G81,"-")</f>
        <v>0.11831198419264148</v>
      </c>
      <c r="I77" s="58">
        <v>545</v>
      </c>
      <c r="J77" s="74">
        <f t="shared" ref="J77" si="116">IFERROR(I77/I81,"-")</f>
        <v>0.24954212454212454</v>
      </c>
      <c r="K77" s="121">
        <f t="shared" si="112"/>
        <v>151346.86972477063</v>
      </c>
    </row>
    <row r="78" spans="2:11">
      <c r="B78" s="288"/>
      <c r="C78" s="291"/>
      <c r="D78" s="73">
        <v>3</v>
      </c>
      <c r="E78" s="88" t="s">
        <v>167</v>
      </c>
      <c r="F78" s="44" t="s">
        <v>168</v>
      </c>
      <c r="G78" s="90">
        <v>74537088</v>
      </c>
      <c r="H78" s="74">
        <f t="shared" ref="H78" si="117">IFERROR(G78/G81,"-")</f>
        <v>0.10691317192476071</v>
      </c>
      <c r="I78" s="58">
        <v>956</v>
      </c>
      <c r="J78" s="74">
        <f t="shared" ref="J78" si="118">IFERROR(I78/I81,"-")</f>
        <v>0.43772893772893773</v>
      </c>
      <c r="K78" s="121">
        <f t="shared" si="112"/>
        <v>77967.665271966529</v>
      </c>
    </row>
    <row r="79" spans="2:11">
      <c r="B79" s="288"/>
      <c r="C79" s="291"/>
      <c r="D79" s="73">
        <v>4</v>
      </c>
      <c r="E79" s="88" t="s">
        <v>97</v>
      </c>
      <c r="F79" s="44" t="s">
        <v>98</v>
      </c>
      <c r="G79" s="90">
        <v>69037199</v>
      </c>
      <c r="H79" s="74">
        <f t="shared" ref="H79" si="119">IFERROR(G79/G81,"-")</f>
        <v>9.9024339747360648E-2</v>
      </c>
      <c r="I79" s="58">
        <v>1311</v>
      </c>
      <c r="J79" s="74">
        <f t="shared" ref="J79" si="120">IFERROR(I79/I81,"-")</f>
        <v>0.60027472527472525</v>
      </c>
      <c r="K79" s="121">
        <f t="shared" si="112"/>
        <v>52659.953470633103</v>
      </c>
    </row>
    <row r="80" spans="2:11">
      <c r="B80" s="288"/>
      <c r="C80" s="291"/>
      <c r="D80" s="76">
        <v>5</v>
      </c>
      <c r="E80" s="92" t="s">
        <v>173</v>
      </c>
      <c r="F80" s="45" t="s">
        <v>174</v>
      </c>
      <c r="G80" s="94">
        <v>40933554</v>
      </c>
      <c r="H80" s="119">
        <f t="shared" ref="H80" si="121">IFERROR(G80/G81,"-")</f>
        <v>5.8713537296942384E-2</v>
      </c>
      <c r="I80" s="60">
        <v>576</v>
      </c>
      <c r="J80" s="119">
        <f t="shared" ref="J80" si="122">IFERROR(I80/I81,"-")</f>
        <v>0.26373626373626374</v>
      </c>
      <c r="K80" s="122">
        <f t="shared" si="112"/>
        <v>71065.197916666672</v>
      </c>
    </row>
    <row r="81" spans="2:11">
      <c r="B81" s="289"/>
      <c r="C81" s="292"/>
      <c r="D81" s="79" t="s">
        <v>164</v>
      </c>
      <c r="E81" s="96"/>
      <c r="F81" s="97"/>
      <c r="G81" s="98">
        <v>697174040</v>
      </c>
      <c r="H81" s="80" t="s">
        <v>145</v>
      </c>
      <c r="I81" s="63">
        <v>2184</v>
      </c>
      <c r="J81" s="80" t="s">
        <v>145</v>
      </c>
      <c r="K81" s="124">
        <f t="shared" si="112"/>
        <v>319218.88278388279</v>
      </c>
    </row>
    <row r="82" spans="2:11">
      <c r="B82" s="287">
        <v>14</v>
      </c>
      <c r="C82" s="290" t="s">
        <v>121</v>
      </c>
      <c r="D82" s="70">
        <v>1</v>
      </c>
      <c r="E82" s="100" t="s">
        <v>165</v>
      </c>
      <c r="F82" s="40" t="s">
        <v>166</v>
      </c>
      <c r="G82" s="188">
        <v>75307292</v>
      </c>
      <c r="H82" s="71">
        <f t="shared" ref="H82" si="123">IFERROR(G82/G87,"-")</f>
        <v>0.1199172138600494</v>
      </c>
      <c r="I82" s="56">
        <v>1306</v>
      </c>
      <c r="J82" s="71">
        <f t="shared" ref="J82" si="124">IFERROR(I82/I87,"-")</f>
        <v>0.68845545598313129</v>
      </c>
      <c r="K82" s="120">
        <f t="shared" si="112"/>
        <v>57662.551301684536</v>
      </c>
    </row>
    <row r="83" spans="2:11">
      <c r="B83" s="288"/>
      <c r="C83" s="291"/>
      <c r="D83" s="73">
        <v>2</v>
      </c>
      <c r="E83" s="88" t="s">
        <v>167</v>
      </c>
      <c r="F83" s="41" t="s">
        <v>168</v>
      </c>
      <c r="G83" s="90">
        <v>69472051</v>
      </c>
      <c r="H83" s="74">
        <f t="shared" ref="H83" si="125">IFERROR(G83/G87,"-")</f>
        <v>0.11062534020029904</v>
      </c>
      <c r="I83" s="58">
        <v>968</v>
      </c>
      <c r="J83" s="74">
        <f t="shared" ref="J83" si="126">IFERROR(I83/I87,"-")</f>
        <v>0.51027938850817078</v>
      </c>
      <c r="K83" s="121">
        <f t="shared" si="112"/>
        <v>71768.647727272721</v>
      </c>
    </row>
    <row r="84" spans="2:11">
      <c r="B84" s="288"/>
      <c r="C84" s="291"/>
      <c r="D84" s="73">
        <v>3</v>
      </c>
      <c r="E84" s="88" t="s">
        <v>169</v>
      </c>
      <c r="F84" s="44" t="s">
        <v>170</v>
      </c>
      <c r="G84" s="90">
        <v>55563748</v>
      </c>
      <c r="H84" s="74">
        <f t="shared" ref="H84" si="127">IFERROR(G84/G87,"-")</f>
        <v>8.8478149656236377E-2</v>
      </c>
      <c r="I84" s="58">
        <v>412</v>
      </c>
      <c r="J84" s="74">
        <f t="shared" ref="J84" si="128">IFERROR(I84/I87,"-")</f>
        <v>0.21718502899314707</v>
      </c>
      <c r="K84" s="121">
        <f t="shared" si="112"/>
        <v>134863.46601941748</v>
      </c>
    </row>
    <row r="85" spans="2:11">
      <c r="B85" s="288"/>
      <c r="C85" s="291"/>
      <c r="D85" s="73">
        <v>4</v>
      </c>
      <c r="E85" s="88" t="s">
        <v>97</v>
      </c>
      <c r="F85" s="44" t="s">
        <v>98</v>
      </c>
      <c r="G85" s="90">
        <v>54043293</v>
      </c>
      <c r="H85" s="74">
        <f t="shared" ref="H85" si="129">IFERROR(G85/G87,"-")</f>
        <v>8.6057019875078106E-2</v>
      </c>
      <c r="I85" s="58">
        <v>1192</v>
      </c>
      <c r="J85" s="74">
        <f t="shared" ref="J85" si="130">IFERROR(I85/I87,"-")</f>
        <v>0.62836056931997897</v>
      </c>
      <c r="K85" s="121">
        <f t="shared" si="112"/>
        <v>45338.333053691276</v>
      </c>
    </row>
    <row r="86" spans="2:11">
      <c r="B86" s="288"/>
      <c r="C86" s="291"/>
      <c r="D86" s="76">
        <v>5</v>
      </c>
      <c r="E86" s="92" t="s">
        <v>95</v>
      </c>
      <c r="F86" s="45" t="s">
        <v>96</v>
      </c>
      <c r="G86" s="94">
        <v>38651893</v>
      </c>
      <c r="H86" s="119">
        <f t="shared" ref="H86" si="131">IFERROR(G86/G87,"-")</f>
        <v>6.1548187378411459E-2</v>
      </c>
      <c r="I86" s="60">
        <v>756</v>
      </c>
      <c r="J86" s="119">
        <f t="shared" ref="J86" si="132">IFERROR(I86/I87,"-")</f>
        <v>0.39852398523985239</v>
      </c>
      <c r="K86" s="122">
        <f t="shared" si="112"/>
        <v>51126.842592592591</v>
      </c>
    </row>
    <row r="87" spans="2:11">
      <c r="B87" s="289"/>
      <c r="C87" s="292"/>
      <c r="D87" s="79" t="s">
        <v>164</v>
      </c>
      <c r="E87" s="96"/>
      <c r="F87" s="97"/>
      <c r="G87" s="98">
        <v>627994010</v>
      </c>
      <c r="H87" s="80" t="s">
        <v>145</v>
      </c>
      <c r="I87" s="63">
        <v>1897</v>
      </c>
      <c r="J87" s="80" t="s">
        <v>145</v>
      </c>
      <c r="K87" s="124">
        <f t="shared" si="112"/>
        <v>331045.86715867161</v>
      </c>
    </row>
    <row r="88" spans="2:11">
      <c r="B88" s="287">
        <v>15</v>
      </c>
      <c r="C88" s="290" t="s">
        <v>122</v>
      </c>
      <c r="D88" s="70">
        <v>1</v>
      </c>
      <c r="E88" s="100" t="s">
        <v>165</v>
      </c>
      <c r="F88" s="40" t="s">
        <v>166</v>
      </c>
      <c r="G88" s="188">
        <v>106746919</v>
      </c>
      <c r="H88" s="71">
        <f t="shared" ref="H88" si="133">IFERROR(G88/G93,"-")</f>
        <v>0.12857053573534194</v>
      </c>
      <c r="I88" s="56">
        <v>1802</v>
      </c>
      <c r="J88" s="71">
        <f t="shared" ref="J88" si="134">IFERROR(I88/I93,"-")</f>
        <v>0.68647619047619046</v>
      </c>
      <c r="K88" s="120">
        <f t="shared" si="112"/>
        <v>59238.023862375136</v>
      </c>
    </row>
    <row r="89" spans="2:11">
      <c r="B89" s="288"/>
      <c r="C89" s="291"/>
      <c r="D89" s="73">
        <v>2</v>
      </c>
      <c r="E89" s="88" t="s">
        <v>167</v>
      </c>
      <c r="F89" s="41" t="s">
        <v>168</v>
      </c>
      <c r="G89" s="90">
        <v>101717433</v>
      </c>
      <c r="H89" s="74">
        <f t="shared" ref="H89" si="135">IFERROR(G89/G93,"-")</f>
        <v>0.12251280858451521</v>
      </c>
      <c r="I89" s="58">
        <v>1247</v>
      </c>
      <c r="J89" s="74">
        <f t="shared" ref="J89" si="136">IFERROR(I89/I93,"-")</f>
        <v>0.47504761904761905</v>
      </c>
      <c r="K89" s="121">
        <f t="shared" si="112"/>
        <v>81569.713712910991</v>
      </c>
    </row>
    <row r="90" spans="2:11">
      <c r="B90" s="288"/>
      <c r="C90" s="291"/>
      <c r="D90" s="73">
        <v>3</v>
      </c>
      <c r="E90" s="88" t="s">
        <v>169</v>
      </c>
      <c r="F90" s="44" t="s">
        <v>170</v>
      </c>
      <c r="G90" s="90">
        <v>82319086</v>
      </c>
      <c r="H90" s="74">
        <f t="shared" ref="H90" si="137">IFERROR(G90/G93,"-")</f>
        <v>9.9148613256591384E-2</v>
      </c>
      <c r="I90" s="58">
        <v>610</v>
      </c>
      <c r="J90" s="74">
        <f t="shared" ref="J90" si="138">IFERROR(I90/I93,"-")</f>
        <v>0.23238095238095238</v>
      </c>
      <c r="K90" s="121">
        <f t="shared" si="112"/>
        <v>134949.32131147542</v>
      </c>
    </row>
    <row r="91" spans="2:11">
      <c r="B91" s="288"/>
      <c r="C91" s="291"/>
      <c r="D91" s="73">
        <v>4</v>
      </c>
      <c r="E91" s="88" t="s">
        <v>97</v>
      </c>
      <c r="F91" s="44" t="s">
        <v>98</v>
      </c>
      <c r="G91" s="90">
        <v>77670362</v>
      </c>
      <c r="H91" s="74">
        <f t="shared" ref="H91" si="139">IFERROR(G91/G93,"-")</f>
        <v>9.3549492075719262E-2</v>
      </c>
      <c r="I91" s="58">
        <v>1599</v>
      </c>
      <c r="J91" s="74">
        <f t="shared" ref="J91" si="140">IFERROR(I91/I93,"-")</f>
        <v>0.6091428571428571</v>
      </c>
      <c r="K91" s="121">
        <f t="shared" si="112"/>
        <v>48574.335209505938</v>
      </c>
    </row>
    <row r="92" spans="2:11">
      <c r="B92" s="288"/>
      <c r="C92" s="291"/>
      <c r="D92" s="76">
        <v>5</v>
      </c>
      <c r="E92" s="92" t="s">
        <v>95</v>
      </c>
      <c r="F92" s="45" t="s">
        <v>96</v>
      </c>
      <c r="G92" s="94">
        <v>65874094</v>
      </c>
      <c r="H92" s="119">
        <f t="shared" ref="H92" si="141">IFERROR(G92/G93,"-")</f>
        <v>7.9341564477943147E-2</v>
      </c>
      <c r="I92" s="60">
        <v>1042</v>
      </c>
      <c r="J92" s="119">
        <f t="shared" ref="J92" si="142">IFERROR(I92/I93,"-")</f>
        <v>0.39695238095238095</v>
      </c>
      <c r="K92" s="122">
        <f t="shared" si="112"/>
        <v>63218.900191938577</v>
      </c>
    </row>
    <row r="93" spans="2:11">
      <c r="B93" s="289"/>
      <c r="C93" s="292"/>
      <c r="D93" s="79" t="s">
        <v>164</v>
      </c>
      <c r="E93" s="96"/>
      <c r="F93" s="97"/>
      <c r="G93" s="98">
        <v>830259580</v>
      </c>
      <c r="H93" s="80" t="s">
        <v>145</v>
      </c>
      <c r="I93" s="63">
        <v>2625</v>
      </c>
      <c r="J93" s="80" t="s">
        <v>145</v>
      </c>
      <c r="K93" s="124">
        <f t="shared" si="112"/>
        <v>316289.36380952381</v>
      </c>
    </row>
    <row r="94" spans="2:11">
      <c r="B94" s="287">
        <v>16</v>
      </c>
      <c r="C94" s="290" t="s">
        <v>63</v>
      </c>
      <c r="D94" s="70">
        <v>1</v>
      </c>
      <c r="E94" s="100" t="s">
        <v>167</v>
      </c>
      <c r="F94" s="40" t="s">
        <v>168</v>
      </c>
      <c r="G94" s="188">
        <v>90941742</v>
      </c>
      <c r="H94" s="71">
        <f t="shared" ref="H94" si="143">IFERROR(G94/G99,"-")</f>
        <v>0.15406457126712836</v>
      </c>
      <c r="I94" s="56">
        <v>861</v>
      </c>
      <c r="J94" s="71">
        <f t="shared" ref="J94" si="144">IFERROR(I94/I99,"-")</f>
        <v>0.45196850393700788</v>
      </c>
      <c r="K94" s="120">
        <f t="shared" si="112"/>
        <v>105623.393728223</v>
      </c>
    </row>
    <row r="95" spans="2:11">
      <c r="B95" s="288"/>
      <c r="C95" s="291"/>
      <c r="D95" s="73">
        <v>2</v>
      </c>
      <c r="E95" s="88" t="s">
        <v>165</v>
      </c>
      <c r="F95" s="41" t="s">
        <v>166</v>
      </c>
      <c r="G95" s="90">
        <v>73797225</v>
      </c>
      <c r="H95" s="74">
        <f t="shared" ref="H95" si="145">IFERROR(G95/G99,"-")</f>
        <v>0.12502001369545798</v>
      </c>
      <c r="I95" s="58">
        <v>1289</v>
      </c>
      <c r="J95" s="74">
        <f t="shared" ref="J95" si="146">IFERROR(I95/I99,"-")</f>
        <v>0.67664041994750657</v>
      </c>
      <c r="K95" s="121">
        <f t="shared" si="112"/>
        <v>57251.532195500389</v>
      </c>
    </row>
    <row r="96" spans="2:11">
      <c r="B96" s="288"/>
      <c r="C96" s="291"/>
      <c r="D96" s="73">
        <v>3</v>
      </c>
      <c r="E96" s="88" t="s">
        <v>97</v>
      </c>
      <c r="F96" s="44" t="s">
        <v>98</v>
      </c>
      <c r="G96" s="90">
        <v>59648587</v>
      </c>
      <c r="H96" s="74">
        <f t="shared" ref="H96" si="147">IFERROR(G96/G99,"-")</f>
        <v>0.10105078021097294</v>
      </c>
      <c r="I96" s="58">
        <v>1136</v>
      </c>
      <c r="J96" s="74">
        <f t="shared" ref="J96" si="148">IFERROR(I96/I99,"-")</f>
        <v>0.59632545931758529</v>
      </c>
      <c r="K96" s="121">
        <f t="shared" si="112"/>
        <v>52507.55897887324</v>
      </c>
    </row>
    <row r="97" spans="2:11">
      <c r="B97" s="288"/>
      <c r="C97" s="291"/>
      <c r="D97" s="73">
        <v>4</v>
      </c>
      <c r="E97" s="88" t="s">
        <v>169</v>
      </c>
      <c r="F97" s="44" t="s">
        <v>170</v>
      </c>
      <c r="G97" s="90">
        <v>54501494</v>
      </c>
      <c r="H97" s="74">
        <f t="shared" ref="H97" si="149">IFERROR(G97/G99,"-")</f>
        <v>9.2331080556252915E-2</v>
      </c>
      <c r="I97" s="58">
        <v>454</v>
      </c>
      <c r="J97" s="74">
        <f t="shared" ref="J97" si="150">IFERROR(I97/I99,"-")</f>
        <v>0.23832020997375328</v>
      </c>
      <c r="K97" s="121">
        <f t="shared" si="112"/>
        <v>120047.34361233481</v>
      </c>
    </row>
    <row r="98" spans="2:11">
      <c r="B98" s="288"/>
      <c r="C98" s="291"/>
      <c r="D98" s="76">
        <v>5</v>
      </c>
      <c r="E98" s="92" t="s">
        <v>171</v>
      </c>
      <c r="F98" s="45" t="s">
        <v>172</v>
      </c>
      <c r="G98" s="94">
        <v>38423127</v>
      </c>
      <c r="H98" s="119">
        <f t="shared" ref="H98" si="151">IFERROR(G98/G99,"-")</f>
        <v>6.509268964737254E-2</v>
      </c>
      <c r="I98" s="60">
        <v>729</v>
      </c>
      <c r="J98" s="119">
        <f t="shared" ref="J98" si="152">IFERROR(I98/I99,"-")</f>
        <v>0.38267716535433072</v>
      </c>
      <c r="K98" s="122">
        <f t="shared" si="112"/>
        <v>52706.621399176955</v>
      </c>
    </row>
    <row r="99" spans="2:11">
      <c r="B99" s="289"/>
      <c r="C99" s="292"/>
      <c r="D99" s="79" t="s">
        <v>164</v>
      </c>
      <c r="E99" s="96"/>
      <c r="F99" s="97"/>
      <c r="G99" s="98">
        <v>590283290</v>
      </c>
      <c r="H99" s="80" t="s">
        <v>145</v>
      </c>
      <c r="I99" s="63">
        <v>1905</v>
      </c>
      <c r="J99" s="80" t="s">
        <v>145</v>
      </c>
      <c r="K99" s="124">
        <f t="shared" si="112"/>
        <v>309859.99475065619</v>
      </c>
    </row>
    <row r="100" spans="2:11">
      <c r="B100" s="287">
        <v>17</v>
      </c>
      <c r="C100" s="290" t="s">
        <v>123</v>
      </c>
      <c r="D100" s="70">
        <v>1</v>
      </c>
      <c r="E100" s="100" t="s">
        <v>165</v>
      </c>
      <c r="F100" s="40" t="s">
        <v>166</v>
      </c>
      <c r="G100" s="188">
        <v>115569965</v>
      </c>
      <c r="H100" s="71">
        <f t="shared" ref="H100" si="153">IFERROR(G100/G105,"-")</f>
        <v>0.13788669821402011</v>
      </c>
      <c r="I100" s="56">
        <v>1869</v>
      </c>
      <c r="J100" s="71">
        <f t="shared" ref="J100" si="154">IFERROR(I100/I105,"-")</f>
        <v>0.71390374331550799</v>
      </c>
      <c r="K100" s="120">
        <f t="shared" si="112"/>
        <v>61835.187265917601</v>
      </c>
    </row>
    <row r="101" spans="2:11">
      <c r="B101" s="288"/>
      <c r="C101" s="291"/>
      <c r="D101" s="73">
        <v>2</v>
      </c>
      <c r="E101" s="88" t="s">
        <v>169</v>
      </c>
      <c r="F101" s="41" t="s">
        <v>170</v>
      </c>
      <c r="G101" s="90">
        <v>105585544</v>
      </c>
      <c r="H101" s="74">
        <f t="shared" ref="H101" si="155">IFERROR(G101/G105,"-")</f>
        <v>0.12597427057532762</v>
      </c>
      <c r="I101" s="58">
        <v>687</v>
      </c>
      <c r="J101" s="74">
        <f t="shared" ref="J101" si="156">IFERROR(I101/I105,"-")</f>
        <v>0.26241405653170358</v>
      </c>
      <c r="K101" s="121">
        <f t="shared" si="112"/>
        <v>153690.74818049491</v>
      </c>
    </row>
    <row r="102" spans="2:11">
      <c r="B102" s="288"/>
      <c r="C102" s="291"/>
      <c r="D102" s="73">
        <v>3</v>
      </c>
      <c r="E102" s="88" t="s">
        <v>167</v>
      </c>
      <c r="F102" s="44" t="s">
        <v>168</v>
      </c>
      <c r="G102" s="90">
        <v>102660375</v>
      </c>
      <c r="H102" s="74">
        <f t="shared" ref="H102" si="157">IFERROR(G102/G105,"-")</f>
        <v>0.12248424706335366</v>
      </c>
      <c r="I102" s="58">
        <v>1301</v>
      </c>
      <c r="J102" s="74">
        <f t="shared" ref="J102" si="158">IFERROR(I102/I105,"-")</f>
        <v>0.49694423223834988</v>
      </c>
      <c r="K102" s="121">
        <f t="shared" si="112"/>
        <v>78908.820138355106</v>
      </c>
    </row>
    <row r="103" spans="2:11">
      <c r="B103" s="288"/>
      <c r="C103" s="291"/>
      <c r="D103" s="73">
        <v>4</v>
      </c>
      <c r="E103" s="88" t="s">
        <v>97</v>
      </c>
      <c r="F103" s="44" t="s">
        <v>98</v>
      </c>
      <c r="G103" s="90">
        <v>74492962</v>
      </c>
      <c r="H103" s="74">
        <f t="shared" ref="H103" si="159">IFERROR(G103/G105,"-")</f>
        <v>8.8877664455141683E-2</v>
      </c>
      <c r="I103" s="58">
        <v>1646</v>
      </c>
      <c r="J103" s="74">
        <f t="shared" ref="J103" si="160">IFERROR(I103/I105,"-")</f>
        <v>0.62872421695951108</v>
      </c>
      <c r="K103" s="121">
        <f t="shared" si="112"/>
        <v>45256.963547995139</v>
      </c>
    </row>
    <row r="104" spans="2:11">
      <c r="B104" s="288"/>
      <c r="C104" s="291"/>
      <c r="D104" s="76">
        <v>5</v>
      </c>
      <c r="E104" s="92" t="s">
        <v>173</v>
      </c>
      <c r="F104" s="45" t="s">
        <v>174</v>
      </c>
      <c r="G104" s="94">
        <v>59114711</v>
      </c>
      <c r="H104" s="119">
        <f t="shared" ref="H104" si="161">IFERROR(G104/G105,"-")</f>
        <v>7.052985017055266E-2</v>
      </c>
      <c r="I104" s="60">
        <v>915</v>
      </c>
      <c r="J104" s="119">
        <f t="shared" ref="J104" si="162">IFERROR(I104/I105,"-")</f>
        <v>0.34950343773873188</v>
      </c>
      <c r="K104" s="122">
        <f t="shared" si="112"/>
        <v>64606.241530054642</v>
      </c>
    </row>
    <row r="105" spans="2:11">
      <c r="B105" s="289"/>
      <c r="C105" s="292"/>
      <c r="D105" s="79" t="s">
        <v>164</v>
      </c>
      <c r="E105" s="96"/>
      <c r="F105" s="97"/>
      <c r="G105" s="98">
        <v>838151660</v>
      </c>
      <c r="H105" s="80" t="s">
        <v>145</v>
      </c>
      <c r="I105" s="63">
        <v>2618</v>
      </c>
      <c r="J105" s="80" t="s">
        <v>145</v>
      </c>
      <c r="K105" s="124">
        <f t="shared" si="112"/>
        <v>320149.602750191</v>
      </c>
    </row>
    <row r="106" spans="2:11">
      <c r="B106" s="287">
        <v>18</v>
      </c>
      <c r="C106" s="290" t="s">
        <v>64</v>
      </c>
      <c r="D106" s="70">
        <v>1</v>
      </c>
      <c r="E106" s="100" t="s">
        <v>165</v>
      </c>
      <c r="F106" s="40" t="s">
        <v>166</v>
      </c>
      <c r="G106" s="188">
        <v>104867027</v>
      </c>
      <c r="H106" s="71">
        <f t="shared" ref="H106" si="163">IFERROR(G106/G111,"-")</f>
        <v>0.12383064810290249</v>
      </c>
      <c r="I106" s="56">
        <v>1767</v>
      </c>
      <c r="J106" s="71">
        <f t="shared" ref="J106" si="164">IFERROR(I106/I111,"-")</f>
        <v>0.69239811912225702</v>
      </c>
      <c r="K106" s="120">
        <f t="shared" si="112"/>
        <v>59347.496887379741</v>
      </c>
    </row>
    <row r="107" spans="2:11">
      <c r="B107" s="288"/>
      <c r="C107" s="291"/>
      <c r="D107" s="73">
        <v>2</v>
      </c>
      <c r="E107" s="88" t="s">
        <v>167</v>
      </c>
      <c r="F107" s="41" t="s">
        <v>168</v>
      </c>
      <c r="G107" s="90">
        <v>93786184</v>
      </c>
      <c r="H107" s="74">
        <f t="shared" ref="H107" si="165">IFERROR(G107/G111,"-")</f>
        <v>0.1107460016752269</v>
      </c>
      <c r="I107" s="58">
        <v>1172</v>
      </c>
      <c r="J107" s="74">
        <f t="shared" ref="J107" si="166">IFERROR(I107/I111,"-")</f>
        <v>0.45924764890282133</v>
      </c>
      <c r="K107" s="121">
        <f t="shared" si="112"/>
        <v>80022.341296928324</v>
      </c>
    </row>
    <row r="108" spans="2:11">
      <c r="B108" s="288"/>
      <c r="C108" s="291"/>
      <c r="D108" s="73">
        <v>3</v>
      </c>
      <c r="E108" s="88" t="s">
        <v>169</v>
      </c>
      <c r="F108" s="44" t="s">
        <v>170</v>
      </c>
      <c r="G108" s="90">
        <v>92901674</v>
      </c>
      <c r="H108" s="74">
        <f t="shared" ref="H108" si="167">IFERROR(G108/G111,"-")</f>
        <v>0.10970154137453106</v>
      </c>
      <c r="I108" s="58">
        <v>677</v>
      </c>
      <c r="J108" s="74">
        <f t="shared" ref="J108" si="168">IFERROR(I108/I111,"-")</f>
        <v>0.26528213166144199</v>
      </c>
      <c r="K108" s="121">
        <f t="shared" si="112"/>
        <v>137225.51550960119</v>
      </c>
    </row>
    <row r="109" spans="2:11">
      <c r="B109" s="288"/>
      <c r="C109" s="291"/>
      <c r="D109" s="73">
        <v>4</v>
      </c>
      <c r="E109" s="88" t="s">
        <v>173</v>
      </c>
      <c r="F109" s="44" t="s">
        <v>174</v>
      </c>
      <c r="G109" s="90">
        <v>80775883</v>
      </c>
      <c r="H109" s="74">
        <f t="shared" ref="H109" si="169">IFERROR(G109/G111,"-")</f>
        <v>9.5382983852247694E-2</v>
      </c>
      <c r="I109" s="58">
        <v>926</v>
      </c>
      <c r="J109" s="74">
        <f t="shared" ref="J109" si="170">IFERROR(I109/I111,"-")</f>
        <v>0.36285266457680249</v>
      </c>
      <c r="K109" s="121">
        <f t="shared" si="112"/>
        <v>87230.975161987037</v>
      </c>
    </row>
    <row r="110" spans="2:11">
      <c r="B110" s="288"/>
      <c r="C110" s="291"/>
      <c r="D110" s="76">
        <v>5</v>
      </c>
      <c r="E110" s="92" t="s">
        <v>97</v>
      </c>
      <c r="F110" s="45" t="s">
        <v>98</v>
      </c>
      <c r="G110" s="94">
        <v>80064572</v>
      </c>
      <c r="H110" s="119">
        <f t="shared" ref="H110" si="171">IFERROR(G110/G111,"-")</f>
        <v>9.4543042979958802E-2</v>
      </c>
      <c r="I110" s="60">
        <v>1604</v>
      </c>
      <c r="J110" s="119">
        <f t="shared" ref="J110" si="172">IFERROR(I110/I111,"-")</f>
        <v>0.62852664576802508</v>
      </c>
      <c r="K110" s="122">
        <f t="shared" si="112"/>
        <v>49915.568578553619</v>
      </c>
    </row>
    <row r="111" spans="2:11">
      <c r="B111" s="289"/>
      <c r="C111" s="292"/>
      <c r="D111" s="79" t="s">
        <v>164</v>
      </c>
      <c r="E111" s="96"/>
      <c r="F111" s="97"/>
      <c r="G111" s="98">
        <v>846858420</v>
      </c>
      <c r="H111" s="80" t="s">
        <v>145</v>
      </c>
      <c r="I111" s="63">
        <v>2552</v>
      </c>
      <c r="J111" s="80" t="s">
        <v>145</v>
      </c>
      <c r="K111" s="124">
        <f t="shared" si="112"/>
        <v>331841.07366771158</v>
      </c>
    </row>
    <row r="112" spans="2:11">
      <c r="B112" s="287">
        <v>19</v>
      </c>
      <c r="C112" s="290" t="s">
        <v>124</v>
      </c>
      <c r="D112" s="70">
        <v>1</v>
      </c>
      <c r="E112" s="100" t="s">
        <v>167</v>
      </c>
      <c r="F112" s="40" t="s">
        <v>168</v>
      </c>
      <c r="G112" s="188">
        <v>56674586</v>
      </c>
      <c r="H112" s="71">
        <f t="shared" ref="H112" si="173">IFERROR(G112/G117,"-")</f>
        <v>0.13192079406027843</v>
      </c>
      <c r="I112" s="56">
        <v>635</v>
      </c>
      <c r="J112" s="71">
        <f t="shared" ref="J112" si="174">IFERROR(I112/I117,"-")</f>
        <v>0.44281729428172945</v>
      </c>
      <c r="K112" s="120">
        <f t="shared" si="112"/>
        <v>89251.31653543307</v>
      </c>
    </row>
    <row r="113" spans="2:11">
      <c r="B113" s="288"/>
      <c r="C113" s="291"/>
      <c r="D113" s="73">
        <v>2</v>
      </c>
      <c r="E113" s="88" t="s">
        <v>165</v>
      </c>
      <c r="F113" s="41" t="s">
        <v>166</v>
      </c>
      <c r="G113" s="90">
        <v>51241056</v>
      </c>
      <c r="H113" s="74">
        <f t="shared" ref="H113" si="175">IFERROR(G113/G117,"-")</f>
        <v>0.11927322761576405</v>
      </c>
      <c r="I113" s="58">
        <v>920</v>
      </c>
      <c r="J113" s="74">
        <f t="shared" ref="J113" si="176">IFERROR(I113/I117,"-")</f>
        <v>0.64156206415620642</v>
      </c>
      <c r="K113" s="121">
        <f t="shared" si="112"/>
        <v>55696.800000000003</v>
      </c>
    </row>
    <row r="114" spans="2:11">
      <c r="B114" s="288"/>
      <c r="C114" s="291"/>
      <c r="D114" s="73">
        <v>3</v>
      </c>
      <c r="E114" s="88" t="s">
        <v>97</v>
      </c>
      <c r="F114" s="44" t="s">
        <v>98</v>
      </c>
      <c r="G114" s="90">
        <v>42402596</v>
      </c>
      <c r="H114" s="74">
        <f t="shared" ref="H114" si="177">IFERROR(G114/G117,"-")</f>
        <v>9.8700044046853494E-2</v>
      </c>
      <c r="I114" s="58">
        <v>858</v>
      </c>
      <c r="J114" s="74">
        <f t="shared" ref="J114" si="178">IFERROR(I114/I117,"-")</f>
        <v>0.59832635983263593</v>
      </c>
      <c r="K114" s="121">
        <f t="shared" si="112"/>
        <v>49420.27505827506</v>
      </c>
    </row>
    <row r="115" spans="2:11">
      <c r="B115" s="288"/>
      <c r="C115" s="291"/>
      <c r="D115" s="73">
        <v>4</v>
      </c>
      <c r="E115" s="88" t="s">
        <v>169</v>
      </c>
      <c r="F115" s="44" t="s">
        <v>170</v>
      </c>
      <c r="G115" s="90">
        <v>41445583</v>
      </c>
      <c r="H115" s="74">
        <f t="shared" ref="H115" si="179">IFERROR(G115/G117,"-")</f>
        <v>9.6472415690009222E-2</v>
      </c>
      <c r="I115" s="58">
        <v>326</v>
      </c>
      <c r="J115" s="74">
        <f t="shared" ref="J115" si="180">IFERROR(I115/I117,"-")</f>
        <v>0.22733612273361228</v>
      </c>
      <c r="K115" s="121">
        <f t="shared" si="112"/>
        <v>127133.69018404908</v>
      </c>
    </row>
    <row r="116" spans="2:11">
      <c r="B116" s="288"/>
      <c r="C116" s="291"/>
      <c r="D116" s="76">
        <v>5</v>
      </c>
      <c r="E116" s="92" t="s">
        <v>173</v>
      </c>
      <c r="F116" s="45" t="s">
        <v>174</v>
      </c>
      <c r="G116" s="94">
        <v>32112823</v>
      </c>
      <c r="H116" s="119">
        <f t="shared" ref="H116" si="181">IFERROR(G116/G117,"-")</f>
        <v>7.4748655591011681E-2</v>
      </c>
      <c r="I116" s="60">
        <v>460</v>
      </c>
      <c r="J116" s="119">
        <f t="shared" ref="J116" si="182">IFERROR(I116/I117,"-")</f>
        <v>0.32078103207810321</v>
      </c>
      <c r="K116" s="122">
        <f t="shared" si="112"/>
        <v>69810.484782608692</v>
      </c>
    </row>
    <row r="117" spans="2:11">
      <c r="B117" s="289"/>
      <c r="C117" s="292"/>
      <c r="D117" s="79" t="s">
        <v>164</v>
      </c>
      <c r="E117" s="96"/>
      <c r="F117" s="97"/>
      <c r="G117" s="98">
        <v>429610710</v>
      </c>
      <c r="H117" s="80" t="s">
        <v>145</v>
      </c>
      <c r="I117" s="63">
        <v>1434</v>
      </c>
      <c r="J117" s="80" t="s">
        <v>145</v>
      </c>
      <c r="K117" s="124">
        <f t="shared" si="112"/>
        <v>299589.05857740587</v>
      </c>
    </row>
    <row r="118" spans="2:11">
      <c r="B118" s="287">
        <v>20</v>
      </c>
      <c r="C118" s="290" t="s">
        <v>125</v>
      </c>
      <c r="D118" s="70">
        <v>1</v>
      </c>
      <c r="E118" s="100" t="s">
        <v>165</v>
      </c>
      <c r="F118" s="40" t="s">
        <v>166</v>
      </c>
      <c r="G118" s="188">
        <v>87501992</v>
      </c>
      <c r="H118" s="71">
        <f t="shared" ref="H118" si="183">IFERROR(G118/G123,"-")</f>
        <v>0.14251981811041331</v>
      </c>
      <c r="I118" s="56">
        <v>1461</v>
      </c>
      <c r="J118" s="71">
        <f t="shared" ref="J118" si="184">IFERROR(I118/I123,"-")</f>
        <v>0.69737470167064441</v>
      </c>
      <c r="K118" s="120">
        <f t="shared" si="112"/>
        <v>59891.849418206708</v>
      </c>
    </row>
    <row r="119" spans="2:11">
      <c r="B119" s="288"/>
      <c r="C119" s="291"/>
      <c r="D119" s="73">
        <v>2</v>
      </c>
      <c r="E119" s="88" t="s">
        <v>167</v>
      </c>
      <c r="F119" s="41" t="s">
        <v>168</v>
      </c>
      <c r="G119" s="90">
        <v>75704273</v>
      </c>
      <c r="H119" s="74">
        <f t="shared" ref="H119" si="185">IFERROR(G119/G123,"-")</f>
        <v>0.12330415538586909</v>
      </c>
      <c r="I119" s="58">
        <v>1036</v>
      </c>
      <c r="J119" s="74">
        <f t="shared" ref="J119" si="186">IFERROR(I119/I123,"-")</f>
        <v>0.49451073985680188</v>
      </c>
      <c r="K119" s="121">
        <f t="shared" si="112"/>
        <v>73073.622586872589</v>
      </c>
    </row>
    <row r="120" spans="2:11">
      <c r="B120" s="288"/>
      <c r="C120" s="291"/>
      <c r="D120" s="73">
        <v>3</v>
      </c>
      <c r="E120" s="88" t="s">
        <v>169</v>
      </c>
      <c r="F120" s="44" t="s">
        <v>170</v>
      </c>
      <c r="G120" s="90">
        <v>75075277</v>
      </c>
      <c r="H120" s="74">
        <f t="shared" ref="H120" si="187">IFERROR(G120/G123,"-")</f>
        <v>0.12227967133169831</v>
      </c>
      <c r="I120" s="58">
        <v>523</v>
      </c>
      <c r="J120" s="74">
        <f t="shared" ref="J120" si="188">IFERROR(I120/I123,"-")</f>
        <v>0.2496420047732697</v>
      </c>
      <c r="K120" s="121">
        <f t="shared" si="112"/>
        <v>143547.37476099425</v>
      </c>
    </row>
    <row r="121" spans="2:11">
      <c r="B121" s="288"/>
      <c r="C121" s="291"/>
      <c r="D121" s="73">
        <v>4</v>
      </c>
      <c r="E121" s="88" t="s">
        <v>97</v>
      </c>
      <c r="F121" s="44" t="s">
        <v>98</v>
      </c>
      <c r="G121" s="90">
        <v>56123392</v>
      </c>
      <c r="H121" s="74">
        <f t="shared" ref="H121" si="189">IFERROR(G121/G123,"-")</f>
        <v>9.1411583173779926E-2</v>
      </c>
      <c r="I121" s="58">
        <v>1240</v>
      </c>
      <c r="J121" s="74">
        <f t="shared" ref="J121" si="190">IFERROR(I121/I123,"-")</f>
        <v>0.59188544152744627</v>
      </c>
      <c r="K121" s="121">
        <f t="shared" si="112"/>
        <v>45260.800000000003</v>
      </c>
    </row>
    <row r="122" spans="2:11">
      <c r="B122" s="288"/>
      <c r="C122" s="291"/>
      <c r="D122" s="76">
        <v>5</v>
      </c>
      <c r="E122" s="92" t="s">
        <v>95</v>
      </c>
      <c r="F122" s="45" t="s">
        <v>96</v>
      </c>
      <c r="G122" s="94">
        <v>49405818</v>
      </c>
      <c r="H122" s="119">
        <f t="shared" ref="H122" si="191">IFERROR(G122/G123,"-")</f>
        <v>8.0470261693655884E-2</v>
      </c>
      <c r="I122" s="60">
        <v>849</v>
      </c>
      <c r="J122" s="119">
        <f t="shared" ref="J122" si="192">IFERROR(I122/I123,"-")</f>
        <v>0.40525059665871122</v>
      </c>
      <c r="K122" s="122">
        <f t="shared" si="112"/>
        <v>58192.954063604244</v>
      </c>
    </row>
    <row r="123" spans="2:11">
      <c r="B123" s="289"/>
      <c r="C123" s="292"/>
      <c r="D123" s="79" t="s">
        <v>164</v>
      </c>
      <c r="E123" s="96"/>
      <c r="F123" s="97"/>
      <c r="G123" s="98">
        <v>613963680</v>
      </c>
      <c r="H123" s="80" t="s">
        <v>145</v>
      </c>
      <c r="I123" s="63">
        <v>2095</v>
      </c>
      <c r="J123" s="80" t="s">
        <v>145</v>
      </c>
      <c r="K123" s="124">
        <f t="shared" si="112"/>
        <v>293061.42243436753</v>
      </c>
    </row>
    <row r="124" spans="2:11">
      <c r="B124" s="287">
        <v>21</v>
      </c>
      <c r="C124" s="290" t="s">
        <v>126</v>
      </c>
      <c r="D124" s="70">
        <v>1</v>
      </c>
      <c r="E124" s="100" t="s">
        <v>167</v>
      </c>
      <c r="F124" s="40" t="s">
        <v>168</v>
      </c>
      <c r="G124" s="188">
        <v>76607380</v>
      </c>
      <c r="H124" s="71">
        <f t="shared" ref="H124" si="193">IFERROR(G124/G129,"-")</f>
        <v>0.15338658672217792</v>
      </c>
      <c r="I124" s="56">
        <v>736</v>
      </c>
      <c r="J124" s="71">
        <f t="shared" ref="J124" si="194">IFERROR(I124/I129,"-")</f>
        <v>0.5194071983062809</v>
      </c>
      <c r="K124" s="120">
        <f t="shared" si="112"/>
        <v>104086.11413043478</v>
      </c>
    </row>
    <row r="125" spans="2:11">
      <c r="B125" s="288"/>
      <c r="C125" s="291"/>
      <c r="D125" s="73">
        <v>2</v>
      </c>
      <c r="E125" s="88" t="s">
        <v>165</v>
      </c>
      <c r="F125" s="41" t="s">
        <v>166</v>
      </c>
      <c r="G125" s="90">
        <v>57447564</v>
      </c>
      <c r="H125" s="74">
        <f t="shared" ref="H125" si="195">IFERROR(G125/G129,"-")</f>
        <v>0.11502398016305826</v>
      </c>
      <c r="I125" s="58">
        <v>1007</v>
      </c>
      <c r="J125" s="74">
        <f t="shared" ref="J125" si="196">IFERROR(I125/I129,"-")</f>
        <v>0.7106563161609033</v>
      </c>
      <c r="K125" s="121">
        <f t="shared" si="112"/>
        <v>57048.226415094337</v>
      </c>
    </row>
    <row r="126" spans="2:11">
      <c r="B126" s="288"/>
      <c r="C126" s="291"/>
      <c r="D126" s="73">
        <v>3</v>
      </c>
      <c r="E126" s="88" t="s">
        <v>169</v>
      </c>
      <c r="F126" s="44" t="s">
        <v>170</v>
      </c>
      <c r="G126" s="90">
        <v>43766278</v>
      </c>
      <c r="H126" s="74">
        <f t="shared" ref="H126" si="197">IFERROR(G126/G129,"-")</f>
        <v>8.763072168704826E-2</v>
      </c>
      <c r="I126" s="58">
        <v>321</v>
      </c>
      <c r="J126" s="74">
        <f t="shared" ref="J126" si="198">IFERROR(I126/I129,"-")</f>
        <v>0.22653493295695132</v>
      </c>
      <c r="K126" s="121">
        <f t="shared" si="112"/>
        <v>136343.54517133956</v>
      </c>
    </row>
    <row r="127" spans="2:11">
      <c r="B127" s="288"/>
      <c r="C127" s="291"/>
      <c r="D127" s="73">
        <v>4</v>
      </c>
      <c r="E127" s="88" t="s">
        <v>97</v>
      </c>
      <c r="F127" s="44" t="s">
        <v>98</v>
      </c>
      <c r="G127" s="90">
        <v>38186080</v>
      </c>
      <c r="H127" s="74">
        <f t="shared" ref="H127" si="199">IFERROR(G127/G129,"-")</f>
        <v>7.6457809567433629E-2</v>
      </c>
      <c r="I127" s="58">
        <v>846</v>
      </c>
      <c r="J127" s="74">
        <f t="shared" ref="J127" si="200">IFERROR(I127/I129,"-")</f>
        <v>0.59703599153140441</v>
      </c>
      <c r="K127" s="121">
        <f t="shared" si="112"/>
        <v>45137.210401891251</v>
      </c>
    </row>
    <row r="128" spans="2:11">
      <c r="B128" s="288"/>
      <c r="C128" s="291"/>
      <c r="D128" s="76">
        <v>5</v>
      </c>
      <c r="E128" s="92" t="s">
        <v>173</v>
      </c>
      <c r="F128" s="45" t="s">
        <v>174</v>
      </c>
      <c r="G128" s="94">
        <v>30300965</v>
      </c>
      <c r="H128" s="119">
        <f t="shared" ref="H128" si="201">IFERROR(G128/G129,"-")</f>
        <v>6.0669893628240226E-2</v>
      </c>
      <c r="I128" s="60">
        <v>397</v>
      </c>
      <c r="J128" s="119">
        <f t="shared" ref="J128" si="202">IFERROR(I128/I129,"-")</f>
        <v>0.28016937191249119</v>
      </c>
      <c r="K128" s="122">
        <f t="shared" si="112"/>
        <v>76324.848866498738</v>
      </c>
    </row>
    <row r="129" spans="2:11">
      <c r="B129" s="289"/>
      <c r="C129" s="292"/>
      <c r="D129" s="79" t="s">
        <v>164</v>
      </c>
      <c r="E129" s="96"/>
      <c r="F129" s="97"/>
      <c r="G129" s="98">
        <v>499439890</v>
      </c>
      <c r="H129" s="80" t="s">
        <v>145</v>
      </c>
      <c r="I129" s="63">
        <v>1417</v>
      </c>
      <c r="J129" s="80" t="s">
        <v>145</v>
      </c>
      <c r="K129" s="124">
        <f t="shared" si="112"/>
        <v>352462.87226534932</v>
      </c>
    </row>
    <row r="130" spans="2:11">
      <c r="B130" s="287">
        <v>22</v>
      </c>
      <c r="C130" s="290" t="s">
        <v>65</v>
      </c>
      <c r="D130" s="70">
        <v>1</v>
      </c>
      <c r="E130" s="100" t="s">
        <v>167</v>
      </c>
      <c r="F130" s="40" t="s">
        <v>168</v>
      </c>
      <c r="G130" s="188">
        <v>68359628</v>
      </c>
      <c r="H130" s="71">
        <f t="shared" ref="H130" si="203">IFERROR(G130/G135,"-")</f>
        <v>0.12841619848788915</v>
      </c>
      <c r="I130" s="56">
        <v>801</v>
      </c>
      <c r="J130" s="71">
        <f t="shared" ref="J130" si="204">IFERROR(I130/I135,"-")</f>
        <v>0.47424511545293074</v>
      </c>
      <c r="K130" s="120">
        <f t="shared" si="112"/>
        <v>85342.856429463165</v>
      </c>
    </row>
    <row r="131" spans="2:11">
      <c r="B131" s="288"/>
      <c r="C131" s="291"/>
      <c r="D131" s="73">
        <v>2</v>
      </c>
      <c r="E131" s="88" t="s">
        <v>165</v>
      </c>
      <c r="F131" s="41" t="s">
        <v>166</v>
      </c>
      <c r="G131" s="90">
        <v>61938326</v>
      </c>
      <c r="H131" s="74">
        <f t="shared" ref="H131" si="205">IFERROR(G131/G135,"-")</f>
        <v>0.11635353494936493</v>
      </c>
      <c r="I131" s="58">
        <v>1152</v>
      </c>
      <c r="J131" s="74">
        <f t="shared" ref="J131" si="206">IFERROR(I131/I135,"-")</f>
        <v>0.68206039076376557</v>
      </c>
      <c r="K131" s="121">
        <f t="shared" si="112"/>
        <v>53765.907986111109</v>
      </c>
    </row>
    <row r="132" spans="2:11">
      <c r="B132" s="288"/>
      <c r="C132" s="291"/>
      <c r="D132" s="73">
        <v>3</v>
      </c>
      <c r="E132" s="88" t="s">
        <v>169</v>
      </c>
      <c r="F132" s="44" t="s">
        <v>170</v>
      </c>
      <c r="G132" s="90">
        <v>55717826</v>
      </c>
      <c r="H132" s="74">
        <f t="shared" ref="H132" si="207">IFERROR(G132/G135,"-")</f>
        <v>0.10466808571470973</v>
      </c>
      <c r="I132" s="58">
        <v>418</v>
      </c>
      <c r="J132" s="74">
        <f t="shared" ref="J132" si="208">IFERROR(I132/I135,"-")</f>
        <v>0.24748371817643577</v>
      </c>
      <c r="K132" s="121">
        <f t="shared" si="112"/>
        <v>133296.23444976076</v>
      </c>
    </row>
    <row r="133" spans="2:11">
      <c r="B133" s="288"/>
      <c r="C133" s="291"/>
      <c r="D133" s="73">
        <v>4</v>
      </c>
      <c r="E133" s="88" t="s">
        <v>97</v>
      </c>
      <c r="F133" s="44" t="s">
        <v>98</v>
      </c>
      <c r="G133" s="90">
        <v>40434577</v>
      </c>
      <c r="H133" s="74">
        <f t="shared" ref="H133" si="209">IFERROR(G133/G135,"-")</f>
        <v>7.5957912845954018E-2</v>
      </c>
      <c r="I133" s="58">
        <v>977</v>
      </c>
      <c r="J133" s="74">
        <f t="shared" ref="J133" si="210">IFERROR(I133/I135,"-")</f>
        <v>0.5784487862640616</v>
      </c>
      <c r="K133" s="121">
        <f t="shared" si="112"/>
        <v>41386.465711361307</v>
      </c>
    </row>
    <row r="134" spans="2:11">
      <c r="B134" s="288"/>
      <c r="C134" s="291"/>
      <c r="D134" s="76">
        <v>5</v>
      </c>
      <c r="E134" s="92" t="s">
        <v>95</v>
      </c>
      <c r="F134" s="45" t="s">
        <v>96</v>
      </c>
      <c r="G134" s="94">
        <v>36472231</v>
      </c>
      <c r="H134" s="119">
        <f t="shared" ref="H134" si="211">IFERROR(G134/G135,"-")</f>
        <v>6.8514493019068853E-2</v>
      </c>
      <c r="I134" s="60">
        <v>694</v>
      </c>
      <c r="J134" s="119">
        <f t="shared" ref="J134" si="212">IFERROR(I134/I135,"-")</f>
        <v>0.41089402013025461</v>
      </c>
      <c r="K134" s="122">
        <f t="shared" si="112"/>
        <v>52553.646974063398</v>
      </c>
    </row>
    <row r="135" spans="2:11">
      <c r="B135" s="289"/>
      <c r="C135" s="292"/>
      <c r="D135" s="79" t="s">
        <v>164</v>
      </c>
      <c r="E135" s="96"/>
      <c r="F135" s="97"/>
      <c r="G135" s="98">
        <v>532328700</v>
      </c>
      <c r="H135" s="80" t="s">
        <v>145</v>
      </c>
      <c r="I135" s="63">
        <v>1689</v>
      </c>
      <c r="J135" s="80" t="s">
        <v>145</v>
      </c>
      <c r="K135" s="124">
        <f t="shared" si="112"/>
        <v>315173.88987566606</v>
      </c>
    </row>
    <row r="136" spans="2:11">
      <c r="B136" s="287">
        <v>23</v>
      </c>
      <c r="C136" s="290" t="s">
        <v>127</v>
      </c>
      <c r="D136" s="70">
        <v>1</v>
      </c>
      <c r="E136" s="100" t="s">
        <v>165</v>
      </c>
      <c r="F136" s="40" t="s">
        <v>166</v>
      </c>
      <c r="G136" s="188">
        <v>126095198</v>
      </c>
      <c r="H136" s="71">
        <f t="shared" ref="H136" si="213">IFERROR(G136/G141,"-")</f>
        <v>0.11638325511053166</v>
      </c>
      <c r="I136" s="56">
        <v>2134</v>
      </c>
      <c r="J136" s="71">
        <f t="shared" ref="J136" si="214">IFERROR(I136/I141,"-")</f>
        <v>0.69353266168345795</v>
      </c>
      <c r="K136" s="120">
        <f t="shared" si="112"/>
        <v>59088.658856607311</v>
      </c>
    </row>
    <row r="137" spans="2:11">
      <c r="B137" s="288"/>
      <c r="C137" s="291"/>
      <c r="D137" s="73">
        <v>2</v>
      </c>
      <c r="E137" s="88" t="s">
        <v>167</v>
      </c>
      <c r="F137" s="41" t="s">
        <v>168</v>
      </c>
      <c r="G137" s="90">
        <v>111876616</v>
      </c>
      <c r="H137" s="74">
        <f t="shared" ref="H137" si="215">IFERROR(G137/G141,"-")</f>
        <v>0.10325979852802157</v>
      </c>
      <c r="I137" s="58">
        <v>1513</v>
      </c>
      <c r="J137" s="74">
        <f t="shared" ref="J137" si="216">IFERROR(I137/I141,"-")</f>
        <v>0.49171270718232046</v>
      </c>
      <c r="K137" s="121">
        <f t="shared" si="112"/>
        <v>73943.566424322533</v>
      </c>
    </row>
    <row r="138" spans="2:11">
      <c r="B138" s="288"/>
      <c r="C138" s="291"/>
      <c r="D138" s="73">
        <v>3</v>
      </c>
      <c r="E138" s="88" t="s">
        <v>169</v>
      </c>
      <c r="F138" s="44" t="s">
        <v>170</v>
      </c>
      <c r="G138" s="90">
        <v>104127264</v>
      </c>
      <c r="H138" s="74">
        <f t="shared" ref="H138" si="217">IFERROR(G138/G141,"-")</f>
        <v>9.610730719558154E-2</v>
      </c>
      <c r="I138" s="58">
        <v>752</v>
      </c>
      <c r="J138" s="74">
        <f t="shared" ref="J138" si="218">IFERROR(I138/I141,"-")</f>
        <v>0.24439389015274618</v>
      </c>
      <c r="K138" s="121">
        <f t="shared" ref="K138:K201" si="219">IFERROR(G138/I138,"-")</f>
        <v>138467.10638297873</v>
      </c>
    </row>
    <row r="139" spans="2:11">
      <c r="B139" s="288"/>
      <c r="C139" s="291"/>
      <c r="D139" s="73">
        <v>4</v>
      </c>
      <c r="E139" s="88" t="s">
        <v>97</v>
      </c>
      <c r="F139" s="44" t="s">
        <v>98</v>
      </c>
      <c r="G139" s="90">
        <v>94756375</v>
      </c>
      <c r="H139" s="74">
        <f t="shared" ref="H139" si="220">IFERROR(G139/G141,"-")</f>
        <v>8.7458170809757596E-2</v>
      </c>
      <c r="I139" s="58">
        <v>1952</v>
      </c>
      <c r="J139" s="74">
        <f t="shared" ref="J139" si="221">IFERROR(I139/I141,"-")</f>
        <v>0.63438414039649005</v>
      </c>
      <c r="K139" s="121">
        <f t="shared" si="219"/>
        <v>48543.224897540982</v>
      </c>
    </row>
    <row r="140" spans="2:11">
      <c r="B140" s="288"/>
      <c r="C140" s="291"/>
      <c r="D140" s="76">
        <v>5</v>
      </c>
      <c r="E140" s="92" t="s">
        <v>173</v>
      </c>
      <c r="F140" s="45" t="s">
        <v>174</v>
      </c>
      <c r="G140" s="94">
        <v>93773029</v>
      </c>
      <c r="H140" s="119">
        <f t="shared" ref="H140" si="222">IFERROR(G140/G141,"-")</f>
        <v>8.6550562826304328E-2</v>
      </c>
      <c r="I140" s="60">
        <v>976</v>
      </c>
      <c r="J140" s="119">
        <f t="shared" ref="J140" si="223">IFERROR(I140/I141,"-")</f>
        <v>0.31719207019824502</v>
      </c>
      <c r="K140" s="122">
        <f t="shared" si="219"/>
        <v>96078.923155737706</v>
      </c>
    </row>
    <row r="141" spans="2:11">
      <c r="B141" s="289"/>
      <c r="C141" s="292"/>
      <c r="D141" s="79" t="s">
        <v>164</v>
      </c>
      <c r="E141" s="96"/>
      <c r="F141" s="97"/>
      <c r="G141" s="98">
        <v>1083447940</v>
      </c>
      <c r="H141" s="80" t="s">
        <v>145</v>
      </c>
      <c r="I141" s="63">
        <v>3077</v>
      </c>
      <c r="J141" s="80" t="s">
        <v>145</v>
      </c>
      <c r="K141" s="124">
        <f t="shared" si="219"/>
        <v>352111.77770555735</v>
      </c>
    </row>
    <row r="142" spans="2:11">
      <c r="B142" s="287">
        <v>24</v>
      </c>
      <c r="C142" s="290" t="s">
        <v>128</v>
      </c>
      <c r="D142" s="70">
        <v>1</v>
      </c>
      <c r="E142" s="100" t="s">
        <v>169</v>
      </c>
      <c r="F142" s="40" t="s">
        <v>170</v>
      </c>
      <c r="G142" s="188">
        <v>65424513</v>
      </c>
      <c r="H142" s="71">
        <f t="shared" ref="H142" si="224">IFERROR(G142/G147,"-")</f>
        <v>0.14700428538937968</v>
      </c>
      <c r="I142" s="56">
        <v>413</v>
      </c>
      <c r="J142" s="71">
        <f t="shared" ref="J142" si="225">IFERROR(I142/I147,"-")</f>
        <v>0.25748129675810472</v>
      </c>
      <c r="K142" s="120">
        <f t="shared" si="219"/>
        <v>158412.86440677967</v>
      </c>
    </row>
    <row r="143" spans="2:11">
      <c r="B143" s="288"/>
      <c r="C143" s="291"/>
      <c r="D143" s="73">
        <v>2</v>
      </c>
      <c r="E143" s="88" t="s">
        <v>165</v>
      </c>
      <c r="F143" s="41" t="s">
        <v>166</v>
      </c>
      <c r="G143" s="90">
        <v>61470774</v>
      </c>
      <c r="H143" s="74">
        <f t="shared" ref="H143" si="226">IFERROR(G143/G147,"-")</f>
        <v>0.13812051156119512</v>
      </c>
      <c r="I143" s="58">
        <v>1085</v>
      </c>
      <c r="J143" s="74">
        <f t="shared" ref="J143" si="227">IFERROR(I143/I147,"-")</f>
        <v>0.67643391521197005</v>
      </c>
      <c r="K143" s="121">
        <f t="shared" si="219"/>
        <v>56655.091244239629</v>
      </c>
    </row>
    <row r="144" spans="2:11">
      <c r="B144" s="288"/>
      <c r="C144" s="291"/>
      <c r="D144" s="73">
        <v>3</v>
      </c>
      <c r="E144" s="88" t="s">
        <v>167</v>
      </c>
      <c r="F144" s="44" t="s">
        <v>168</v>
      </c>
      <c r="G144" s="90">
        <v>57749024</v>
      </c>
      <c r="H144" s="74">
        <f t="shared" ref="H144" si="228">IFERROR(G144/G147,"-")</f>
        <v>0.12975800072144419</v>
      </c>
      <c r="I144" s="58">
        <v>735</v>
      </c>
      <c r="J144" s="74">
        <f t="shared" ref="J144" si="229">IFERROR(I144/I147,"-")</f>
        <v>0.45822942643391523</v>
      </c>
      <c r="K144" s="121">
        <f t="shared" si="219"/>
        <v>78570.100680272109</v>
      </c>
    </row>
    <row r="145" spans="2:11">
      <c r="B145" s="288"/>
      <c r="C145" s="291"/>
      <c r="D145" s="73">
        <v>4</v>
      </c>
      <c r="E145" s="88" t="s">
        <v>97</v>
      </c>
      <c r="F145" s="44" t="s">
        <v>98</v>
      </c>
      <c r="G145" s="90">
        <v>41485573</v>
      </c>
      <c r="H145" s="74">
        <f t="shared" ref="H145" si="230">IFERROR(G145/G147,"-")</f>
        <v>9.3215168645335481E-2</v>
      </c>
      <c r="I145" s="58">
        <v>925</v>
      </c>
      <c r="J145" s="74">
        <f t="shared" ref="J145" si="231">IFERROR(I145/I147,"-")</f>
        <v>0.57668329177057354</v>
      </c>
      <c r="K145" s="121">
        <f t="shared" si="219"/>
        <v>44849.26810810811</v>
      </c>
    </row>
    <row r="146" spans="2:11">
      <c r="B146" s="288"/>
      <c r="C146" s="291"/>
      <c r="D146" s="76">
        <v>5</v>
      </c>
      <c r="E146" s="92" t="s">
        <v>95</v>
      </c>
      <c r="F146" s="45" t="s">
        <v>96</v>
      </c>
      <c r="G146" s="94">
        <v>33557942</v>
      </c>
      <c r="H146" s="119">
        <f t="shared" ref="H146" si="232">IFERROR(G146/G147,"-")</f>
        <v>7.5402338613483458E-2</v>
      </c>
      <c r="I146" s="60">
        <v>565</v>
      </c>
      <c r="J146" s="119">
        <f t="shared" ref="J146" si="233">IFERROR(I146/I147,"-")</f>
        <v>0.35224438902743144</v>
      </c>
      <c r="K146" s="122">
        <f t="shared" si="219"/>
        <v>59394.58761061947</v>
      </c>
    </row>
    <row r="147" spans="2:11">
      <c r="B147" s="289"/>
      <c r="C147" s="292"/>
      <c r="D147" s="79" t="s">
        <v>164</v>
      </c>
      <c r="E147" s="96"/>
      <c r="F147" s="97"/>
      <c r="G147" s="98">
        <v>445051740</v>
      </c>
      <c r="H147" s="80" t="s">
        <v>145</v>
      </c>
      <c r="I147" s="63">
        <v>1604</v>
      </c>
      <c r="J147" s="80" t="s">
        <v>145</v>
      </c>
      <c r="K147" s="124">
        <f t="shared" si="219"/>
        <v>277463.67830423941</v>
      </c>
    </row>
    <row r="148" spans="2:11">
      <c r="B148" s="287">
        <v>25</v>
      </c>
      <c r="C148" s="290" t="s">
        <v>129</v>
      </c>
      <c r="D148" s="70">
        <v>1</v>
      </c>
      <c r="E148" s="100" t="s">
        <v>169</v>
      </c>
      <c r="F148" s="40" t="s">
        <v>170</v>
      </c>
      <c r="G148" s="188">
        <v>44909646</v>
      </c>
      <c r="H148" s="71">
        <f t="shared" ref="H148" si="234">IFERROR(G148/G153,"-")</f>
        <v>0.13739319820295257</v>
      </c>
      <c r="I148" s="56">
        <v>312</v>
      </c>
      <c r="J148" s="71">
        <f t="shared" ref="J148" si="235">IFERROR(I148/I153,"-")</f>
        <v>0.26218487394957984</v>
      </c>
      <c r="K148" s="120">
        <f t="shared" si="219"/>
        <v>143941.17307692306</v>
      </c>
    </row>
    <row r="149" spans="2:11">
      <c r="B149" s="288"/>
      <c r="C149" s="291"/>
      <c r="D149" s="73">
        <v>2</v>
      </c>
      <c r="E149" s="88" t="s">
        <v>165</v>
      </c>
      <c r="F149" s="41" t="s">
        <v>166</v>
      </c>
      <c r="G149" s="90">
        <v>42596764</v>
      </c>
      <c r="H149" s="74">
        <f t="shared" ref="H149" si="236">IFERROR(G149/G153,"-")</f>
        <v>0.13031734071242498</v>
      </c>
      <c r="I149" s="58">
        <v>817</v>
      </c>
      <c r="J149" s="74">
        <f t="shared" ref="J149" si="237">IFERROR(I149/I153,"-")</f>
        <v>0.6865546218487395</v>
      </c>
      <c r="K149" s="121">
        <f t="shared" si="219"/>
        <v>52138.022031823748</v>
      </c>
    </row>
    <row r="150" spans="2:11">
      <c r="B150" s="288"/>
      <c r="C150" s="291"/>
      <c r="D150" s="73">
        <v>3</v>
      </c>
      <c r="E150" s="88" t="s">
        <v>167</v>
      </c>
      <c r="F150" s="44" t="s">
        <v>168</v>
      </c>
      <c r="G150" s="90">
        <v>39656778</v>
      </c>
      <c r="H150" s="74">
        <f t="shared" ref="H150" si="238">IFERROR(G150/G153,"-")</f>
        <v>0.12132296834057628</v>
      </c>
      <c r="I150" s="58">
        <v>592</v>
      </c>
      <c r="J150" s="74">
        <f t="shared" ref="J150" si="239">IFERROR(I150/I153,"-")</f>
        <v>0.49747899159663866</v>
      </c>
      <c r="K150" s="121">
        <f t="shared" si="219"/>
        <v>66987.80067567568</v>
      </c>
    </row>
    <row r="151" spans="2:11">
      <c r="B151" s="288"/>
      <c r="C151" s="291"/>
      <c r="D151" s="73">
        <v>4</v>
      </c>
      <c r="E151" s="88" t="s">
        <v>97</v>
      </c>
      <c r="F151" s="44" t="s">
        <v>98</v>
      </c>
      <c r="G151" s="90">
        <v>34746618</v>
      </c>
      <c r="H151" s="74">
        <f t="shared" ref="H151" si="240">IFERROR(G151/G153,"-")</f>
        <v>0.10630119359560926</v>
      </c>
      <c r="I151" s="58">
        <v>704</v>
      </c>
      <c r="J151" s="74">
        <f t="shared" ref="J151" si="241">IFERROR(I151/I153,"-")</f>
        <v>0.59159663865546219</v>
      </c>
      <c r="K151" s="121">
        <f t="shared" si="219"/>
        <v>49355.991477272728</v>
      </c>
    </row>
    <row r="152" spans="2:11">
      <c r="B152" s="288"/>
      <c r="C152" s="291"/>
      <c r="D152" s="76">
        <v>5</v>
      </c>
      <c r="E152" s="92" t="s">
        <v>171</v>
      </c>
      <c r="F152" s="45" t="s">
        <v>172</v>
      </c>
      <c r="G152" s="94">
        <v>21734051</v>
      </c>
      <c r="H152" s="119">
        <f t="shared" ref="H152" si="242">IFERROR(G152/G153,"-")</f>
        <v>6.6491523375536724E-2</v>
      </c>
      <c r="I152" s="60">
        <v>445</v>
      </c>
      <c r="J152" s="119">
        <f t="shared" ref="J152" si="243">IFERROR(I152/I153,"-")</f>
        <v>0.37394957983193278</v>
      </c>
      <c r="K152" s="122">
        <f t="shared" si="219"/>
        <v>48840.564044943822</v>
      </c>
    </row>
    <row r="153" spans="2:11">
      <c r="B153" s="289"/>
      <c r="C153" s="292"/>
      <c r="D153" s="79" t="s">
        <v>164</v>
      </c>
      <c r="E153" s="96"/>
      <c r="F153" s="97"/>
      <c r="G153" s="98">
        <v>326869500</v>
      </c>
      <c r="H153" s="80" t="s">
        <v>145</v>
      </c>
      <c r="I153" s="63">
        <v>1190</v>
      </c>
      <c r="J153" s="80" t="s">
        <v>145</v>
      </c>
      <c r="K153" s="124">
        <f t="shared" si="219"/>
        <v>274680.25210084033</v>
      </c>
    </row>
    <row r="154" spans="2:11">
      <c r="B154" s="287">
        <v>26</v>
      </c>
      <c r="C154" s="290" t="s">
        <v>37</v>
      </c>
      <c r="D154" s="70">
        <v>1</v>
      </c>
      <c r="E154" s="100" t="s">
        <v>165</v>
      </c>
      <c r="F154" s="40" t="s">
        <v>166</v>
      </c>
      <c r="G154" s="188">
        <v>445962704</v>
      </c>
      <c r="H154" s="71">
        <f t="shared" ref="H154" si="244">IFERROR(G154/G159,"-")</f>
        <v>0.12375367277714343</v>
      </c>
      <c r="I154" s="56">
        <v>8627</v>
      </c>
      <c r="J154" s="71">
        <f t="shared" ref="J154" si="245">IFERROR(I154/I159,"-")</f>
        <v>0.69471734578837174</v>
      </c>
      <c r="K154" s="120">
        <f t="shared" si="219"/>
        <v>51693.833777674743</v>
      </c>
    </row>
    <row r="155" spans="2:11">
      <c r="B155" s="288"/>
      <c r="C155" s="291"/>
      <c r="D155" s="73">
        <v>2</v>
      </c>
      <c r="E155" s="88" t="s">
        <v>167</v>
      </c>
      <c r="F155" s="41" t="s">
        <v>168</v>
      </c>
      <c r="G155" s="90">
        <v>406084322</v>
      </c>
      <c r="H155" s="74">
        <f t="shared" ref="H155" si="246">IFERROR(G155/G159,"-")</f>
        <v>0.11268750918847273</v>
      </c>
      <c r="I155" s="58">
        <v>5544</v>
      </c>
      <c r="J155" s="74">
        <f t="shared" ref="J155" si="247">IFERROR(I155/I159,"-")</f>
        <v>0.44644870349492671</v>
      </c>
      <c r="K155" s="121">
        <f t="shared" si="219"/>
        <v>73247.532828282827</v>
      </c>
    </row>
    <row r="156" spans="2:11">
      <c r="B156" s="288"/>
      <c r="C156" s="291"/>
      <c r="D156" s="73">
        <v>3</v>
      </c>
      <c r="E156" s="88" t="s">
        <v>169</v>
      </c>
      <c r="F156" s="44" t="s">
        <v>170</v>
      </c>
      <c r="G156" s="90">
        <v>391648590</v>
      </c>
      <c r="H156" s="74">
        <f t="shared" ref="H156" si="248">IFERROR(G156/G159,"-")</f>
        <v>0.10868162520265283</v>
      </c>
      <c r="I156" s="58">
        <v>2743</v>
      </c>
      <c r="J156" s="74">
        <f t="shared" ref="J156" si="249">IFERROR(I156/I159,"-")</f>
        <v>0.22088903205024965</v>
      </c>
      <c r="K156" s="121">
        <f t="shared" si="219"/>
        <v>142781.11192125411</v>
      </c>
    </row>
    <row r="157" spans="2:11">
      <c r="B157" s="288"/>
      <c r="C157" s="291"/>
      <c r="D157" s="73">
        <v>4</v>
      </c>
      <c r="E157" s="88" t="s">
        <v>97</v>
      </c>
      <c r="F157" s="44" t="s">
        <v>98</v>
      </c>
      <c r="G157" s="90">
        <v>371363162</v>
      </c>
      <c r="H157" s="74">
        <f t="shared" ref="H157" si="250">IFERROR(G157/G159,"-")</f>
        <v>0.10305246339979431</v>
      </c>
      <c r="I157" s="58">
        <v>7644</v>
      </c>
      <c r="J157" s="74">
        <f t="shared" ref="J157" si="251">IFERROR(I157/I159,"-")</f>
        <v>0.61555806087936871</v>
      </c>
      <c r="K157" s="121">
        <f t="shared" si="219"/>
        <v>48582.307953950811</v>
      </c>
    </row>
    <row r="158" spans="2:11">
      <c r="B158" s="288"/>
      <c r="C158" s="291"/>
      <c r="D158" s="76">
        <v>5</v>
      </c>
      <c r="E158" s="92" t="s">
        <v>95</v>
      </c>
      <c r="F158" s="45" t="s">
        <v>96</v>
      </c>
      <c r="G158" s="94">
        <v>272104949</v>
      </c>
      <c r="H158" s="119">
        <f t="shared" ref="H158" si="252">IFERROR(G158/G159,"-")</f>
        <v>7.5508526873555096E-2</v>
      </c>
      <c r="I158" s="60">
        <v>4835</v>
      </c>
      <c r="J158" s="119">
        <f t="shared" ref="J158" si="253">IFERROR(I158/I159,"-")</f>
        <v>0.38935416331132228</v>
      </c>
      <c r="K158" s="122">
        <f t="shared" si="219"/>
        <v>56278.169389865565</v>
      </c>
    </row>
    <row r="159" spans="2:11">
      <c r="B159" s="289"/>
      <c r="C159" s="292"/>
      <c r="D159" s="79" t="s">
        <v>164</v>
      </c>
      <c r="E159" s="96"/>
      <c r="F159" s="97"/>
      <c r="G159" s="98">
        <v>3603632070</v>
      </c>
      <c r="H159" s="80" t="s">
        <v>145</v>
      </c>
      <c r="I159" s="63">
        <v>12418</v>
      </c>
      <c r="J159" s="80" t="s">
        <v>145</v>
      </c>
      <c r="K159" s="124">
        <f t="shared" si="219"/>
        <v>290194.23981317441</v>
      </c>
    </row>
    <row r="160" spans="2:11">
      <c r="B160" s="287">
        <v>27</v>
      </c>
      <c r="C160" s="290" t="s">
        <v>38</v>
      </c>
      <c r="D160" s="70">
        <v>1</v>
      </c>
      <c r="E160" s="100" t="s">
        <v>165</v>
      </c>
      <c r="F160" s="40" t="s">
        <v>166</v>
      </c>
      <c r="G160" s="188">
        <v>78597527</v>
      </c>
      <c r="H160" s="71">
        <f t="shared" ref="H160" si="254">IFERROR(G160/G165,"-")</f>
        <v>0.13007326218102025</v>
      </c>
      <c r="I160" s="56">
        <v>1567</v>
      </c>
      <c r="J160" s="71">
        <f t="shared" ref="J160" si="255">IFERROR(I160/I165,"-")</f>
        <v>0.70617395223073454</v>
      </c>
      <c r="K160" s="120">
        <f t="shared" si="219"/>
        <v>50157.9623484365</v>
      </c>
    </row>
    <row r="161" spans="2:11">
      <c r="B161" s="288"/>
      <c r="C161" s="291"/>
      <c r="D161" s="73">
        <v>2</v>
      </c>
      <c r="E161" s="88" t="s">
        <v>169</v>
      </c>
      <c r="F161" s="41" t="s">
        <v>170</v>
      </c>
      <c r="G161" s="90">
        <v>65863144</v>
      </c>
      <c r="H161" s="74">
        <f t="shared" ref="H161" si="256">IFERROR(G161/G165,"-")</f>
        <v>0.10899877292040359</v>
      </c>
      <c r="I161" s="58">
        <v>489</v>
      </c>
      <c r="J161" s="74">
        <f t="shared" ref="J161" si="257">IFERROR(I161/I165,"-")</f>
        <v>0.22036953582694907</v>
      </c>
      <c r="K161" s="121">
        <f t="shared" si="219"/>
        <v>134689.45603271984</v>
      </c>
    </row>
    <row r="162" spans="2:11">
      <c r="B162" s="288"/>
      <c r="C162" s="291"/>
      <c r="D162" s="73">
        <v>3</v>
      </c>
      <c r="E162" s="88" t="s">
        <v>167</v>
      </c>
      <c r="F162" s="44" t="s">
        <v>168</v>
      </c>
      <c r="G162" s="90">
        <v>61168203</v>
      </c>
      <c r="H162" s="74">
        <f t="shared" ref="H162" si="258">IFERROR(G162/G165,"-")</f>
        <v>0.10122898276380718</v>
      </c>
      <c r="I162" s="58">
        <v>1011</v>
      </c>
      <c r="J162" s="74">
        <f t="shared" ref="J162" si="259">IFERROR(I162/I165,"-")</f>
        <v>0.45561063542136099</v>
      </c>
      <c r="K162" s="121">
        <f t="shared" si="219"/>
        <v>60502.673590504448</v>
      </c>
    </row>
    <row r="163" spans="2:11">
      <c r="B163" s="288"/>
      <c r="C163" s="291"/>
      <c r="D163" s="73">
        <v>4</v>
      </c>
      <c r="E163" s="88" t="s">
        <v>97</v>
      </c>
      <c r="F163" s="44" t="s">
        <v>98</v>
      </c>
      <c r="G163" s="90">
        <v>59806586</v>
      </c>
      <c r="H163" s="74">
        <f t="shared" ref="H163" si="260">IFERROR(G163/G165,"-")</f>
        <v>9.8975604422385136E-2</v>
      </c>
      <c r="I163" s="58">
        <v>1386</v>
      </c>
      <c r="J163" s="74">
        <f t="shared" ref="J163" si="261">IFERROR(I163/I165,"-")</f>
        <v>0.62460567823343849</v>
      </c>
      <c r="K163" s="121">
        <f t="shared" si="219"/>
        <v>43150.494949494947</v>
      </c>
    </row>
    <row r="164" spans="2:11">
      <c r="B164" s="288"/>
      <c r="C164" s="291"/>
      <c r="D164" s="76">
        <v>5</v>
      </c>
      <c r="E164" s="92" t="s">
        <v>95</v>
      </c>
      <c r="F164" s="45" t="s">
        <v>96</v>
      </c>
      <c r="G164" s="94">
        <v>53479511</v>
      </c>
      <c r="H164" s="119">
        <f t="shared" ref="H164" si="262">IFERROR(G164/G165,"-")</f>
        <v>8.8504749718343642E-2</v>
      </c>
      <c r="I164" s="60">
        <v>870</v>
      </c>
      <c r="J164" s="119">
        <f t="shared" ref="J164" si="263">IFERROR(I164/I165,"-")</f>
        <v>0.39206849932401983</v>
      </c>
      <c r="K164" s="122">
        <f t="shared" si="219"/>
        <v>61470.702298850578</v>
      </c>
    </row>
    <row r="165" spans="2:11">
      <c r="B165" s="289"/>
      <c r="C165" s="292"/>
      <c r="D165" s="79" t="s">
        <v>164</v>
      </c>
      <c r="E165" s="96"/>
      <c r="F165" s="97"/>
      <c r="G165" s="98">
        <v>604255830</v>
      </c>
      <c r="H165" s="80" t="s">
        <v>145</v>
      </c>
      <c r="I165" s="63">
        <v>2219</v>
      </c>
      <c r="J165" s="80" t="s">
        <v>145</v>
      </c>
      <c r="K165" s="124">
        <f t="shared" si="219"/>
        <v>272309.97296079312</v>
      </c>
    </row>
    <row r="166" spans="2:11">
      <c r="B166" s="287">
        <v>28</v>
      </c>
      <c r="C166" s="290" t="s">
        <v>39</v>
      </c>
      <c r="D166" s="70">
        <v>1</v>
      </c>
      <c r="E166" s="100" t="s">
        <v>169</v>
      </c>
      <c r="F166" s="40" t="s">
        <v>170</v>
      </c>
      <c r="G166" s="188">
        <v>47091089</v>
      </c>
      <c r="H166" s="71">
        <f t="shared" ref="H166" si="264">IFERROR(G166/G171,"-")</f>
        <v>0.11480288089326619</v>
      </c>
      <c r="I166" s="56">
        <v>312</v>
      </c>
      <c r="J166" s="71">
        <f t="shared" ref="J166" si="265">IFERROR(I166/I171,"-")</f>
        <v>0.21458046767537828</v>
      </c>
      <c r="K166" s="120">
        <f t="shared" si="219"/>
        <v>150932.97756410256</v>
      </c>
    </row>
    <row r="167" spans="2:11">
      <c r="B167" s="288"/>
      <c r="C167" s="291"/>
      <c r="D167" s="73">
        <v>2</v>
      </c>
      <c r="E167" s="88" t="s">
        <v>165</v>
      </c>
      <c r="F167" s="41" t="s">
        <v>166</v>
      </c>
      <c r="G167" s="90">
        <v>46569321</v>
      </c>
      <c r="H167" s="74">
        <f t="shared" ref="H167" si="266">IFERROR(G167/G171,"-")</f>
        <v>0.11353086805962971</v>
      </c>
      <c r="I167" s="58">
        <v>1003</v>
      </c>
      <c r="J167" s="74">
        <f t="shared" ref="J167" si="267">IFERROR(I167/I171,"-")</f>
        <v>0.68982118294360384</v>
      </c>
      <c r="K167" s="121">
        <f t="shared" si="219"/>
        <v>46430.030907278167</v>
      </c>
    </row>
    <row r="168" spans="2:11">
      <c r="B168" s="288"/>
      <c r="C168" s="291"/>
      <c r="D168" s="73">
        <v>3</v>
      </c>
      <c r="E168" s="88" t="s">
        <v>167</v>
      </c>
      <c r="F168" s="44" t="s">
        <v>168</v>
      </c>
      <c r="G168" s="90">
        <v>45428628</v>
      </c>
      <c r="H168" s="74">
        <f t="shared" ref="H168" si="268">IFERROR(G168/G171,"-")</f>
        <v>0.11074998434265339</v>
      </c>
      <c r="I168" s="58">
        <v>627</v>
      </c>
      <c r="J168" s="74">
        <f t="shared" ref="J168" si="269">IFERROR(I168/I171,"-")</f>
        <v>0.43122420907840442</v>
      </c>
      <c r="K168" s="121">
        <f t="shared" si="219"/>
        <v>72453.952153110047</v>
      </c>
    </row>
    <row r="169" spans="2:11">
      <c r="B169" s="288"/>
      <c r="C169" s="291"/>
      <c r="D169" s="73">
        <v>4</v>
      </c>
      <c r="E169" s="88" t="s">
        <v>97</v>
      </c>
      <c r="F169" s="44" t="s">
        <v>98</v>
      </c>
      <c r="G169" s="90">
        <v>42033543</v>
      </c>
      <c r="H169" s="74">
        <f t="shared" ref="H169" si="270">IFERROR(G169/G171,"-")</f>
        <v>0.10247314158631972</v>
      </c>
      <c r="I169" s="58">
        <v>911</v>
      </c>
      <c r="J169" s="74">
        <f t="shared" ref="J169" si="271">IFERROR(I169/I171,"-")</f>
        <v>0.62654745529573586</v>
      </c>
      <c r="K169" s="121">
        <f t="shared" si="219"/>
        <v>46140.003293084519</v>
      </c>
    </row>
    <row r="170" spans="2:11">
      <c r="B170" s="288"/>
      <c r="C170" s="291"/>
      <c r="D170" s="76">
        <v>5</v>
      </c>
      <c r="E170" s="92" t="s">
        <v>171</v>
      </c>
      <c r="F170" s="45" t="s">
        <v>172</v>
      </c>
      <c r="G170" s="94">
        <v>33926352</v>
      </c>
      <c r="H170" s="119">
        <f t="shared" ref="H170" si="272">IFERROR(G170/G171,"-")</f>
        <v>8.2708704141435829E-2</v>
      </c>
      <c r="I170" s="60">
        <v>589</v>
      </c>
      <c r="J170" s="119">
        <f t="shared" ref="J170" si="273">IFERROR(I170/I171,"-")</f>
        <v>0.40508940852819808</v>
      </c>
      <c r="K170" s="122">
        <f t="shared" si="219"/>
        <v>57599.918505942274</v>
      </c>
    </row>
    <row r="171" spans="2:11">
      <c r="B171" s="289"/>
      <c r="C171" s="292"/>
      <c r="D171" s="79" t="s">
        <v>164</v>
      </c>
      <c r="E171" s="96"/>
      <c r="F171" s="97"/>
      <c r="G171" s="98">
        <v>410190830</v>
      </c>
      <c r="H171" s="80" t="s">
        <v>145</v>
      </c>
      <c r="I171" s="63">
        <v>1454</v>
      </c>
      <c r="J171" s="80" t="s">
        <v>145</v>
      </c>
      <c r="K171" s="124">
        <f t="shared" si="219"/>
        <v>282111.98762035766</v>
      </c>
    </row>
    <row r="172" spans="2:11">
      <c r="B172" s="287">
        <v>29</v>
      </c>
      <c r="C172" s="290" t="s">
        <v>40</v>
      </c>
      <c r="D172" s="70">
        <v>1</v>
      </c>
      <c r="E172" s="100" t="s">
        <v>165</v>
      </c>
      <c r="F172" s="40" t="s">
        <v>166</v>
      </c>
      <c r="G172" s="188">
        <v>49437282</v>
      </c>
      <c r="H172" s="71">
        <f t="shared" ref="H172" si="274">IFERROR(G172/G177,"-")</f>
        <v>0.122351090610567</v>
      </c>
      <c r="I172" s="56">
        <v>924</v>
      </c>
      <c r="J172" s="71">
        <f t="shared" ref="J172" si="275">IFERROR(I172/I177,"-")</f>
        <v>0.6875</v>
      </c>
      <c r="K172" s="120">
        <f t="shared" si="219"/>
        <v>53503.551948051951</v>
      </c>
    </row>
    <row r="173" spans="2:11">
      <c r="B173" s="288"/>
      <c r="C173" s="291"/>
      <c r="D173" s="73">
        <v>2</v>
      </c>
      <c r="E173" s="88" t="s">
        <v>167</v>
      </c>
      <c r="F173" s="41" t="s">
        <v>168</v>
      </c>
      <c r="G173" s="90">
        <v>46079500</v>
      </c>
      <c r="H173" s="74">
        <f t="shared" ref="H173" si="276">IFERROR(G173/G177,"-")</f>
        <v>0.1140410000652872</v>
      </c>
      <c r="I173" s="58">
        <v>598</v>
      </c>
      <c r="J173" s="74">
        <f t="shared" ref="J173" si="277">IFERROR(I173/I177,"-")</f>
        <v>0.44494047619047616</v>
      </c>
      <c r="K173" s="121">
        <f t="shared" si="219"/>
        <v>77056.020066889629</v>
      </c>
    </row>
    <row r="174" spans="2:11">
      <c r="B174" s="288"/>
      <c r="C174" s="291"/>
      <c r="D174" s="73">
        <v>3</v>
      </c>
      <c r="E174" s="88" t="s">
        <v>97</v>
      </c>
      <c r="F174" s="44" t="s">
        <v>98</v>
      </c>
      <c r="G174" s="90">
        <v>45816495</v>
      </c>
      <c r="H174" s="74">
        <f t="shared" ref="H174" si="278">IFERROR(G174/G177,"-")</f>
        <v>0.11339009558016538</v>
      </c>
      <c r="I174" s="58">
        <v>832</v>
      </c>
      <c r="J174" s="74">
        <f t="shared" ref="J174" si="279">IFERROR(I174/I177,"-")</f>
        <v>0.61904761904761907</v>
      </c>
      <c r="K174" s="121">
        <f t="shared" si="219"/>
        <v>55067.902644230766</v>
      </c>
    </row>
    <row r="175" spans="2:11">
      <c r="B175" s="288"/>
      <c r="C175" s="291"/>
      <c r="D175" s="73">
        <v>4</v>
      </c>
      <c r="E175" s="88" t="s">
        <v>169</v>
      </c>
      <c r="F175" s="44" t="s">
        <v>170</v>
      </c>
      <c r="G175" s="90">
        <v>38472597</v>
      </c>
      <c r="H175" s="74">
        <f t="shared" ref="H175" si="280">IFERROR(G175/G177,"-")</f>
        <v>9.5214866415407468E-2</v>
      </c>
      <c r="I175" s="58">
        <v>267</v>
      </c>
      <c r="J175" s="74">
        <f t="shared" ref="J175" si="281">IFERROR(I175/I177,"-")</f>
        <v>0.19866071428571427</v>
      </c>
      <c r="K175" s="121">
        <f t="shared" si="219"/>
        <v>144092.1235955056</v>
      </c>
    </row>
    <row r="176" spans="2:11">
      <c r="B176" s="288"/>
      <c r="C176" s="291"/>
      <c r="D176" s="76">
        <v>5</v>
      </c>
      <c r="E176" s="92" t="s">
        <v>95</v>
      </c>
      <c r="F176" s="45" t="s">
        <v>96</v>
      </c>
      <c r="G176" s="94">
        <v>28604442</v>
      </c>
      <c r="H176" s="119">
        <f t="shared" ref="H176" si="282">IFERROR(G176/G177,"-")</f>
        <v>7.0792416844573047E-2</v>
      </c>
      <c r="I176" s="60">
        <v>503</v>
      </c>
      <c r="J176" s="119">
        <f t="shared" ref="J176" si="283">IFERROR(I176/I177,"-")</f>
        <v>0.37425595238095238</v>
      </c>
      <c r="K176" s="122">
        <f t="shared" si="219"/>
        <v>56867.677932405568</v>
      </c>
    </row>
    <row r="177" spans="2:11">
      <c r="B177" s="289"/>
      <c r="C177" s="292"/>
      <c r="D177" s="79" t="s">
        <v>164</v>
      </c>
      <c r="E177" s="96"/>
      <c r="F177" s="97"/>
      <c r="G177" s="98">
        <v>404060820</v>
      </c>
      <c r="H177" s="80" t="s">
        <v>145</v>
      </c>
      <c r="I177" s="63">
        <v>1344</v>
      </c>
      <c r="J177" s="80" t="s">
        <v>145</v>
      </c>
      <c r="K177" s="124">
        <f t="shared" si="219"/>
        <v>300640.49107142858</v>
      </c>
    </row>
    <row r="178" spans="2:11">
      <c r="B178" s="287">
        <v>30</v>
      </c>
      <c r="C178" s="290" t="s">
        <v>41</v>
      </c>
      <c r="D178" s="70">
        <v>1</v>
      </c>
      <c r="E178" s="100" t="s">
        <v>167</v>
      </c>
      <c r="F178" s="40" t="s">
        <v>168</v>
      </c>
      <c r="G178" s="188">
        <v>85230479</v>
      </c>
      <c r="H178" s="71">
        <f t="shared" ref="H178" si="284">IFERROR(G178/G183,"-")</f>
        <v>0.12589541223920461</v>
      </c>
      <c r="I178" s="56">
        <v>1107</v>
      </c>
      <c r="J178" s="71">
        <f t="shared" ref="J178" si="285">IFERROR(I178/I183,"-")</f>
        <v>0.48214285714285715</v>
      </c>
      <c r="K178" s="120">
        <f t="shared" si="219"/>
        <v>76992.302619692869</v>
      </c>
    </row>
    <row r="179" spans="2:11">
      <c r="B179" s="288"/>
      <c r="C179" s="291"/>
      <c r="D179" s="73">
        <v>2</v>
      </c>
      <c r="E179" s="88" t="s">
        <v>169</v>
      </c>
      <c r="F179" s="41" t="s">
        <v>170</v>
      </c>
      <c r="G179" s="90">
        <v>81833324</v>
      </c>
      <c r="H179" s="74">
        <f t="shared" ref="H179" si="286">IFERROR(G179/G183,"-")</f>
        <v>0.12087741592868903</v>
      </c>
      <c r="I179" s="58">
        <v>554</v>
      </c>
      <c r="J179" s="74">
        <f t="shared" ref="J179" si="287">IFERROR(I179/I183,"-")</f>
        <v>0.24128919860627177</v>
      </c>
      <c r="K179" s="121">
        <f t="shared" si="219"/>
        <v>147713.58122743684</v>
      </c>
    </row>
    <row r="180" spans="2:11">
      <c r="B180" s="288"/>
      <c r="C180" s="291"/>
      <c r="D180" s="73">
        <v>3</v>
      </c>
      <c r="E180" s="88" t="s">
        <v>165</v>
      </c>
      <c r="F180" s="44" t="s">
        <v>166</v>
      </c>
      <c r="G180" s="90">
        <v>79742416</v>
      </c>
      <c r="H180" s="74">
        <f t="shared" ref="H180" si="288">IFERROR(G180/G183,"-")</f>
        <v>0.11778889961735572</v>
      </c>
      <c r="I180" s="58">
        <v>1641</v>
      </c>
      <c r="J180" s="74">
        <f t="shared" ref="J180" si="289">IFERROR(I180/I183,"-")</f>
        <v>0.71472125435540068</v>
      </c>
      <c r="K180" s="121">
        <f t="shared" si="219"/>
        <v>48593.794028031691</v>
      </c>
    </row>
    <row r="181" spans="2:11">
      <c r="B181" s="288"/>
      <c r="C181" s="291"/>
      <c r="D181" s="73">
        <v>4</v>
      </c>
      <c r="E181" s="88" t="s">
        <v>97</v>
      </c>
      <c r="F181" s="44" t="s">
        <v>98</v>
      </c>
      <c r="G181" s="90">
        <v>69589264</v>
      </c>
      <c r="H181" s="74">
        <f t="shared" ref="H181" si="290">IFERROR(G181/G183,"-")</f>
        <v>0.1027915034796747</v>
      </c>
      <c r="I181" s="58">
        <v>1463</v>
      </c>
      <c r="J181" s="74">
        <f t="shared" ref="J181" si="291">IFERROR(I181/I183,"-")</f>
        <v>0.63719512195121952</v>
      </c>
      <c r="K181" s="121">
        <f t="shared" si="219"/>
        <v>47566.14080656186</v>
      </c>
    </row>
    <row r="182" spans="2:11">
      <c r="B182" s="288"/>
      <c r="C182" s="291"/>
      <c r="D182" s="76">
        <v>5</v>
      </c>
      <c r="E182" s="92" t="s">
        <v>95</v>
      </c>
      <c r="F182" s="45" t="s">
        <v>96</v>
      </c>
      <c r="G182" s="94">
        <v>48470125</v>
      </c>
      <c r="H182" s="119">
        <f t="shared" ref="H182" si="292">IFERROR(G182/G183,"-")</f>
        <v>7.1596058590270004E-2</v>
      </c>
      <c r="I182" s="60">
        <v>941</v>
      </c>
      <c r="J182" s="119">
        <f t="shared" ref="J182" si="293">IFERROR(I182/I183,"-")</f>
        <v>0.40984320557491288</v>
      </c>
      <c r="K182" s="122">
        <f t="shared" si="219"/>
        <v>51509.165781083953</v>
      </c>
    </row>
    <row r="183" spans="2:11">
      <c r="B183" s="289"/>
      <c r="C183" s="292"/>
      <c r="D183" s="79" t="s">
        <v>164</v>
      </c>
      <c r="E183" s="96"/>
      <c r="F183" s="97"/>
      <c r="G183" s="98">
        <v>676994320</v>
      </c>
      <c r="H183" s="80" t="s">
        <v>145</v>
      </c>
      <c r="I183" s="63">
        <v>2296</v>
      </c>
      <c r="J183" s="80" t="s">
        <v>145</v>
      </c>
      <c r="K183" s="124">
        <f t="shared" si="219"/>
        <v>294858.15331010451</v>
      </c>
    </row>
    <row r="184" spans="2:11">
      <c r="B184" s="287">
        <v>31</v>
      </c>
      <c r="C184" s="290" t="s">
        <v>42</v>
      </c>
      <c r="D184" s="70">
        <v>1</v>
      </c>
      <c r="E184" s="100" t="s">
        <v>165</v>
      </c>
      <c r="F184" s="40" t="s">
        <v>166</v>
      </c>
      <c r="G184" s="188">
        <v>86937890</v>
      </c>
      <c r="H184" s="71">
        <f t="shared" ref="H184" si="294">IFERROR(G184/G189,"-")</f>
        <v>0.12318326836464957</v>
      </c>
      <c r="I184" s="56">
        <v>1551</v>
      </c>
      <c r="J184" s="71">
        <f t="shared" ref="J184" si="295">IFERROR(I184/I189,"-")</f>
        <v>0.66795865633074936</v>
      </c>
      <c r="K184" s="120">
        <f t="shared" si="219"/>
        <v>56052.79819471309</v>
      </c>
    </row>
    <row r="185" spans="2:11">
      <c r="B185" s="288"/>
      <c r="C185" s="291"/>
      <c r="D185" s="73">
        <v>2</v>
      </c>
      <c r="E185" s="88" t="s">
        <v>167</v>
      </c>
      <c r="F185" s="41" t="s">
        <v>168</v>
      </c>
      <c r="G185" s="90">
        <v>83370331</v>
      </c>
      <c r="H185" s="74">
        <f t="shared" ref="H185" si="296">IFERROR(G185/G189,"-")</f>
        <v>0.11812835412985827</v>
      </c>
      <c r="I185" s="58">
        <v>977</v>
      </c>
      <c r="J185" s="74">
        <f t="shared" ref="J185" si="297">IFERROR(I185/I189,"-")</f>
        <v>0.42075796726959519</v>
      </c>
      <c r="K185" s="121">
        <f t="shared" si="219"/>
        <v>85332.989764585465</v>
      </c>
    </row>
    <row r="186" spans="2:11">
      <c r="B186" s="288"/>
      <c r="C186" s="291"/>
      <c r="D186" s="73">
        <v>3</v>
      </c>
      <c r="E186" s="88" t="s">
        <v>169</v>
      </c>
      <c r="F186" s="44" t="s">
        <v>170</v>
      </c>
      <c r="G186" s="90">
        <v>74744120</v>
      </c>
      <c r="H186" s="74">
        <f t="shared" ref="H186" si="298">IFERROR(G186/G189,"-")</f>
        <v>0.10590577931716047</v>
      </c>
      <c r="I186" s="58">
        <v>500</v>
      </c>
      <c r="J186" s="74">
        <f t="shared" ref="J186" si="299">IFERROR(I186/I189,"-")</f>
        <v>0.2153316106804479</v>
      </c>
      <c r="K186" s="121">
        <f t="shared" si="219"/>
        <v>149488.24</v>
      </c>
    </row>
    <row r="187" spans="2:11">
      <c r="B187" s="288"/>
      <c r="C187" s="291"/>
      <c r="D187" s="73">
        <v>4</v>
      </c>
      <c r="E187" s="88" t="s">
        <v>97</v>
      </c>
      <c r="F187" s="44" t="s">
        <v>98</v>
      </c>
      <c r="G187" s="90">
        <v>70770852</v>
      </c>
      <c r="H187" s="74">
        <f t="shared" ref="H187" si="300">IFERROR(G187/G189,"-")</f>
        <v>0.10027601146417169</v>
      </c>
      <c r="I187" s="58">
        <v>1358</v>
      </c>
      <c r="J187" s="74">
        <f t="shared" ref="J187" si="301">IFERROR(I187/I189,"-")</f>
        <v>0.58484065460809642</v>
      </c>
      <c r="K187" s="121">
        <f t="shared" si="219"/>
        <v>52114.029455080999</v>
      </c>
    </row>
    <row r="188" spans="2:11">
      <c r="B188" s="288"/>
      <c r="C188" s="291"/>
      <c r="D188" s="76">
        <v>5</v>
      </c>
      <c r="E188" s="92" t="s">
        <v>171</v>
      </c>
      <c r="F188" s="45" t="s">
        <v>172</v>
      </c>
      <c r="G188" s="94">
        <v>66554905</v>
      </c>
      <c r="H188" s="119">
        <f t="shared" ref="H188" si="302">IFERROR(G188/G189,"-")</f>
        <v>9.4302389022769675E-2</v>
      </c>
      <c r="I188" s="60">
        <v>857</v>
      </c>
      <c r="J188" s="119">
        <f t="shared" ref="J188" si="303">IFERROR(I188/I189,"-")</f>
        <v>0.36907838070628768</v>
      </c>
      <c r="K188" s="122">
        <f t="shared" si="219"/>
        <v>77660.332555425906</v>
      </c>
    </row>
    <row r="189" spans="2:11">
      <c r="B189" s="289"/>
      <c r="C189" s="292"/>
      <c r="D189" s="79" t="s">
        <v>164</v>
      </c>
      <c r="E189" s="96"/>
      <c r="F189" s="97"/>
      <c r="G189" s="98">
        <v>705760540</v>
      </c>
      <c r="H189" s="80" t="s">
        <v>145</v>
      </c>
      <c r="I189" s="63">
        <v>2322</v>
      </c>
      <c r="J189" s="80" t="s">
        <v>145</v>
      </c>
      <c r="K189" s="124">
        <f t="shared" si="219"/>
        <v>303945.10766580532</v>
      </c>
    </row>
    <row r="190" spans="2:11">
      <c r="B190" s="287">
        <v>32</v>
      </c>
      <c r="C190" s="290" t="s">
        <v>43</v>
      </c>
      <c r="D190" s="70">
        <v>1</v>
      </c>
      <c r="E190" s="100" t="s">
        <v>165</v>
      </c>
      <c r="F190" s="40" t="s">
        <v>166</v>
      </c>
      <c r="G190" s="188">
        <v>83313364</v>
      </c>
      <c r="H190" s="71">
        <f t="shared" ref="H190" si="304">IFERROR(G190/G195,"-")</f>
        <v>0.14127809509943187</v>
      </c>
      <c r="I190" s="56">
        <v>1533</v>
      </c>
      <c r="J190" s="71">
        <f t="shared" ref="J190" si="305">IFERROR(I190/I195,"-")</f>
        <v>0.70808314087759816</v>
      </c>
      <c r="K190" s="120">
        <f t="shared" si="219"/>
        <v>54346.617090671883</v>
      </c>
    </row>
    <row r="191" spans="2:11">
      <c r="B191" s="288"/>
      <c r="C191" s="291"/>
      <c r="D191" s="73">
        <v>2</v>
      </c>
      <c r="E191" s="88" t="s">
        <v>167</v>
      </c>
      <c r="F191" s="41" t="s">
        <v>168</v>
      </c>
      <c r="G191" s="90">
        <v>65542974</v>
      </c>
      <c r="H191" s="74">
        <f t="shared" ref="H191" si="306">IFERROR(G191/G195,"-")</f>
        <v>0.11114407184268289</v>
      </c>
      <c r="I191" s="58">
        <v>937</v>
      </c>
      <c r="J191" s="74">
        <f t="shared" ref="J191" si="307">IFERROR(I191/I195,"-")</f>
        <v>0.43279445727482679</v>
      </c>
      <c r="K191" s="121">
        <f t="shared" si="219"/>
        <v>69949.812166488788</v>
      </c>
    </row>
    <row r="192" spans="2:11">
      <c r="B192" s="288"/>
      <c r="C192" s="291"/>
      <c r="D192" s="73">
        <v>3</v>
      </c>
      <c r="E192" s="88" t="s">
        <v>97</v>
      </c>
      <c r="F192" s="44" t="s">
        <v>98</v>
      </c>
      <c r="G192" s="90">
        <v>64541997</v>
      </c>
      <c r="H192" s="74">
        <f t="shared" ref="H192" si="308">IFERROR(G192/G195,"-")</f>
        <v>0.10944667160568917</v>
      </c>
      <c r="I192" s="58">
        <v>1335</v>
      </c>
      <c r="J192" s="74">
        <f t="shared" ref="J192" si="309">IFERROR(I192/I195,"-")</f>
        <v>0.61662817551963045</v>
      </c>
      <c r="K192" s="121">
        <f t="shared" si="219"/>
        <v>48346.065168539324</v>
      </c>
    </row>
    <row r="193" spans="2:11">
      <c r="B193" s="288"/>
      <c r="C193" s="291"/>
      <c r="D193" s="73">
        <v>4</v>
      </c>
      <c r="E193" s="88" t="s">
        <v>169</v>
      </c>
      <c r="F193" s="44" t="s">
        <v>170</v>
      </c>
      <c r="G193" s="90">
        <v>64103848</v>
      </c>
      <c r="H193" s="74">
        <f t="shared" ref="H193" si="310">IFERROR(G193/G195,"-")</f>
        <v>0.10870368328883617</v>
      </c>
      <c r="I193" s="58">
        <v>492</v>
      </c>
      <c r="J193" s="74">
        <f t="shared" ref="J193" si="311">IFERROR(I193/I195,"-")</f>
        <v>0.22725173210161662</v>
      </c>
      <c r="K193" s="121">
        <f t="shared" si="219"/>
        <v>130292.37398373983</v>
      </c>
    </row>
    <row r="194" spans="2:11">
      <c r="B194" s="288"/>
      <c r="C194" s="291"/>
      <c r="D194" s="76">
        <v>5</v>
      </c>
      <c r="E194" s="92" t="s">
        <v>179</v>
      </c>
      <c r="F194" s="45" t="s">
        <v>180</v>
      </c>
      <c r="G194" s="94">
        <v>44675430</v>
      </c>
      <c r="H194" s="119">
        <f t="shared" ref="H194" si="312">IFERROR(G194/G195,"-")</f>
        <v>7.5758069835566974E-2</v>
      </c>
      <c r="I194" s="60">
        <v>187</v>
      </c>
      <c r="J194" s="119">
        <f t="shared" ref="J194" si="313">IFERROR(I194/I195,"-")</f>
        <v>8.6374133949191689E-2</v>
      </c>
      <c r="K194" s="122">
        <f t="shared" si="219"/>
        <v>238906.04278074866</v>
      </c>
    </row>
    <row r="195" spans="2:11">
      <c r="B195" s="289"/>
      <c r="C195" s="292"/>
      <c r="D195" s="79" t="s">
        <v>164</v>
      </c>
      <c r="E195" s="96"/>
      <c r="F195" s="97"/>
      <c r="G195" s="98">
        <v>589711830</v>
      </c>
      <c r="H195" s="80" t="s">
        <v>145</v>
      </c>
      <c r="I195" s="63">
        <v>2165</v>
      </c>
      <c r="J195" s="80" t="s">
        <v>145</v>
      </c>
      <c r="K195" s="124">
        <f t="shared" si="219"/>
        <v>272384.21709006926</v>
      </c>
    </row>
    <row r="196" spans="2:11">
      <c r="B196" s="287">
        <v>33</v>
      </c>
      <c r="C196" s="290" t="s">
        <v>44</v>
      </c>
      <c r="D196" s="70">
        <v>1</v>
      </c>
      <c r="E196" s="100" t="s">
        <v>165</v>
      </c>
      <c r="F196" s="40" t="s">
        <v>166</v>
      </c>
      <c r="G196" s="188">
        <v>21364904</v>
      </c>
      <c r="H196" s="71">
        <f t="shared" ref="H196" si="314">IFERROR(G196/G201,"-")</f>
        <v>0.10046607250424273</v>
      </c>
      <c r="I196" s="56">
        <v>408</v>
      </c>
      <c r="J196" s="71">
        <f t="shared" ref="J196" si="315">IFERROR(I196/I201,"-")</f>
        <v>0.65912762520193857</v>
      </c>
      <c r="K196" s="120">
        <f t="shared" si="219"/>
        <v>52364.960784313727</v>
      </c>
    </row>
    <row r="197" spans="2:11">
      <c r="B197" s="288"/>
      <c r="C197" s="291"/>
      <c r="D197" s="73">
        <v>2</v>
      </c>
      <c r="E197" s="88" t="s">
        <v>169</v>
      </c>
      <c r="F197" s="41" t="s">
        <v>170</v>
      </c>
      <c r="G197" s="90">
        <v>19540468</v>
      </c>
      <c r="H197" s="74">
        <f t="shared" ref="H197" si="316">IFERROR(G197/G201,"-")</f>
        <v>9.1886866182728219E-2</v>
      </c>
      <c r="I197" s="58">
        <v>129</v>
      </c>
      <c r="J197" s="74">
        <f t="shared" ref="J197" si="317">IFERROR(I197/I201,"-")</f>
        <v>0.20840064620355411</v>
      </c>
      <c r="K197" s="121">
        <f t="shared" si="219"/>
        <v>151476.49612403102</v>
      </c>
    </row>
    <row r="198" spans="2:11">
      <c r="B198" s="288"/>
      <c r="C198" s="291"/>
      <c r="D198" s="73">
        <v>3</v>
      </c>
      <c r="E198" s="88" t="s">
        <v>167</v>
      </c>
      <c r="F198" s="44" t="s">
        <v>168</v>
      </c>
      <c r="G198" s="90">
        <v>19264207</v>
      </c>
      <c r="H198" s="74">
        <f t="shared" ref="H198" si="318">IFERROR(G198/G201,"-")</f>
        <v>9.05877797156842E-2</v>
      </c>
      <c r="I198" s="58">
        <v>287</v>
      </c>
      <c r="J198" s="74">
        <f t="shared" ref="J198" si="319">IFERROR(I198/I201,"-")</f>
        <v>0.46365105008077545</v>
      </c>
      <c r="K198" s="121">
        <f t="shared" si="219"/>
        <v>67122.672473867598</v>
      </c>
    </row>
    <row r="199" spans="2:11">
      <c r="B199" s="288"/>
      <c r="C199" s="291"/>
      <c r="D199" s="73">
        <v>4</v>
      </c>
      <c r="E199" s="88" t="s">
        <v>97</v>
      </c>
      <c r="F199" s="44" t="s">
        <v>98</v>
      </c>
      <c r="G199" s="90">
        <v>18804425</v>
      </c>
      <c r="H199" s="74">
        <f t="shared" ref="H199" si="320">IFERROR(G199/G201,"-")</f>
        <v>8.8425706263440013E-2</v>
      </c>
      <c r="I199" s="58">
        <v>359</v>
      </c>
      <c r="J199" s="74">
        <f t="shared" ref="J199" si="321">IFERROR(I199/I201,"-")</f>
        <v>0.57996768982229407</v>
      </c>
      <c r="K199" s="121">
        <f t="shared" si="219"/>
        <v>52380.013927576605</v>
      </c>
    </row>
    <row r="200" spans="2:11">
      <c r="B200" s="288"/>
      <c r="C200" s="291"/>
      <c r="D200" s="76">
        <v>5</v>
      </c>
      <c r="E200" s="92" t="s">
        <v>95</v>
      </c>
      <c r="F200" s="45" t="s">
        <v>96</v>
      </c>
      <c r="G200" s="94">
        <v>17264349</v>
      </c>
      <c r="H200" s="119">
        <f t="shared" ref="H200" si="322">IFERROR(G200/G201,"-")</f>
        <v>8.1183671051016676E-2</v>
      </c>
      <c r="I200" s="60">
        <v>246</v>
      </c>
      <c r="J200" s="119">
        <f t="shared" ref="J200" si="323">IFERROR(I200/I201,"-")</f>
        <v>0.39741518578352181</v>
      </c>
      <c r="K200" s="122">
        <f t="shared" si="219"/>
        <v>70180.280487804877</v>
      </c>
    </row>
    <row r="201" spans="2:11">
      <c r="B201" s="289"/>
      <c r="C201" s="292"/>
      <c r="D201" s="79" t="s">
        <v>164</v>
      </c>
      <c r="E201" s="96"/>
      <c r="F201" s="97"/>
      <c r="G201" s="98">
        <v>212657900</v>
      </c>
      <c r="H201" s="80" t="s">
        <v>145</v>
      </c>
      <c r="I201" s="63">
        <v>619</v>
      </c>
      <c r="J201" s="80" t="s">
        <v>145</v>
      </c>
      <c r="K201" s="124">
        <f t="shared" si="219"/>
        <v>343550.7269789984</v>
      </c>
    </row>
    <row r="202" spans="2:11">
      <c r="B202" s="287">
        <v>34</v>
      </c>
      <c r="C202" s="290" t="s">
        <v>46</v>
      </c>
      <c r="D202" s="70">
        <v>1</v>
      </c>
      <c r="E202" s="100" t="s">
        <v>167</v>
      </c>
      <c r="F202" s="40" t="s">
        <v>168</v>
      </c>
      <c r="G202" s="188">
        <v>90186741</v>
      </c>
      <c r="H202" s="71">
        <f t="shared" ref="H202" si="324">IFERROR(G202/G207,"-")</f>
        <v>0.11264999484756602</v>
      </c>
      <c r="I202" s="56">
        <v>1141</v>
      </c>
      <c r="J202" s="71">
        <f t="shared" ref="J202" si="325">IFERROR(I202/I207,"-")</f>
        <v>0.49202242345838726</v>
      </c>
      <c r="K202" s="120">
        <f t="shared" ref="K202:K265" si="326">IFERROR(G202/I202,"-")</f>
        <v>79041.841367221728</v>
      </c>
    </row>
    <row r="203" spans="2:11">
      <c r="B203" s="288"/>
      <c r="C203" s="291"/>
      <c r="D203" s="73">
        <v>2</v>
      </c>
      <c r="E203" s="88" t="s">
        <v>165</v>
      </c>
      <c r="F203" s="41" t="s">
        <v>166</v>
      </c>
      <c r="G203" s="90">
        <v>87829394</v>
      </c>
      <c r="H203" s="74">
        <f t="shared" ref="H203" si="327">IFERROR(G203/G207,"-")</f>
        <v>0.10970549187008372</v>
      </c>
      <c r="I203" s="58">
        <v>1622</v>
      </c>
      <c r="J203" s="74">
        <f t="shared" ref="J203" si="328">IFERROR(I203/I207,"-")</f>
        <v>0.69943941354031913</v>
      </c>
      <c r="K203" s="121">
        <f t="shared" si="326"/>
        <v>54148.824907521579</v>
      </c>
    </row>
    <row r="204" spans="2:11">
      <c r="B204" s="288"/>
      <c r="C204" s="291"/>
      <c r="D204" s="73">
        <v>3</v>
      </c>
      <c r="E204" s="88" t="s">
        <v>169</v>
      </c>
      <c r="F204" s="44" t="s">
        <v>170</v>
      </c>
      <c r="G204" s="90">
        <v>70866762</v>
      </c>
      <c r="H204" s="74">
        <f t="shared" ref="H204" si="329">IFERROR(G204/G207,"-")</f>
        <v>8.851789393480454E-2</v>
      </c>
      <c r="I204" s="58">
        <v>541</v>
      </c>
      <c r="J204" s="74">
        <f t="shared" ref="J204" si="330">IFERROR(I204/I207,"-")</f>
        <v>0.23329021129797325</v>
      </c>
      <c r="K204" s="121">
        <f t="shared" si="326"/>
        <v>130992.16635859519</v>
      </c>
    </row>
    <row r="205" spans="2:11">
      <c r="B205" s="288"/>
      <c r="C205" s="291"/>
      <c r="D205" s="73">
        <v>4</v>
      </c>
      <c r="E205" s="88" t="s">
        <v>97</v>
      </c>
      <c r="F205" s="44" t="s">
        <v>98</v>
      </c>
      <c r="G205" s="90">
        <v>68835284</v>
      </c>
      <c r="H205" s="74">
        <f t="shared" ref="H205" si="331">IFERROR(G205/G207,"-")</f>
        <v>8.5980425747180997E-2</v>
      </c>
      <c r="I205" s="58">
        <v>1439</v>
      </c>
      <c r="J205" s="74">
        <f t="shared" ref="J205" si="332">IFERROR(I205/I207,"-")</f>
        <v>0.62052608883139282</v>
      </c>
      <c r="K205" s="121">
        <f t="shared" si="326"/>
        <v>47835.499652536484</v>
      </c>
    </row>
    <row r="206" spans="2:11">
      <c r="B206" s="288"/>
      <c r="C206" s="291"/>
      <c r="D206" s="76">
        <v>5</v>
      </c>
      <c r="E206" s="92" t="s">
        <v>179</v>
      </c>
      <c r="F206" s="45" t="s">
        <v>180</v>
      </c>
      <c r="G206" s="94">
        <v>62146652</v>
      </c>
      <c r="H206" s="119">
        <f t="shared" ref="H206" si="333">IFERROR(G206/G207,"-")</f>
        <v>7.762582337456321E-2</v>
      </c>
      <c r="I206" s="60">
        <v>264</v>
      </c>
      <c r="J206" s="119">
        <f t="shared" ref="J206" si="334">IFERROR(I206/I207,"-")</f>
        <v>0.11384217335058215</v>
      </c>
      <c r="K206" s="122">
        <f t="shared" si="326"/>
        <v>235403.98484848486</v>
      </c>
    </row>
    <row r="207" spans="2:11">
      <c r="B207" s="289"/>
      <c r="C207" s="292"/>
      <c r="D207" s="79" t="s">
        <v>164</v>
      </c>
      <c r="E207" s="96"/>
      <c r="F207" s="97"/>
      <c r="G207" s="98">
        <v>800592500</v>
      </c>
      <c r="H207" s="80" t="s">
        <v>145</v>
      </c>
      <c r="I207" s="63">
        <v>2319</v>
      </c>
      <c r="J207" s="80" t="s">
        <v>145</v>
      </c>
      <c r="K207" s="124">
        <f t="shared" si="326"/>
        <v>345231.78094006039</v>
      </c>
    </row>
    <row r="208" spans="2:11">
      <c r="B208" s="287">
        <v>35</v>
      </c>
      <c r="C208" s="290" t="s">
        <v>3</v>
      </c>
      <c r="D208" s="70">
        <v>1</v>
      </c>
      <c r="E208" s="100" t="s">
        <v>165</v>
      </c>
      <c r="F208" s="40" t="s">
        <v>166</v>
      </c>
      <c r="G208" s="188">
        <v>248682473</v>
      </c>
      <c r="H208" s="71">
        <f t="shared" ref="H208" si="335">IFERROR(G208/G213,"-")</f>
        <v>0.14145260862568382</v>
      </c>
      <c r="I208" s="56">
        <v>4417</v>
      </c>
      <c r="J208" s="71">
        <f t="shared" ref="J208" si="336">IFERROR(I208/I213,"-")</f>
        <v>0.6976780919286053</v>
      </c>
      <c r="K208" s="120">
        <f t="shared" si="326"/>
        <v>56301.216436495357</v>
      </c>
    </row>
    <row r="209" spans="2:11">
      <c r="B209" s="288"/>
      <c r="C209" s="291"/>
      <c r="D209" s="73">
        <v>2</v>
      </c>
      <c r="E209" s="88" t="s">
        <v>167</v>
      </c>
      <c r="F209" s="41" t="s">
        <v>168</v>
      </c>
      <c r="G209" s="90">
        <v>235636826</v>
      </c>
      <c r="H209" s="74">
        <f t="shared" ref="H209" si="337">IFERROR(G209/G213,"-")</f>
        <v>0.13403213875059206</v>
      </c>
      <c r="I209" s="58">
        <v>2826</v>
      </c>
      <c r="J209" s="74">
        <f t="shared" ref="J209" si="338">IFERROR(I209/I213,"-")</f>
        <v>0.44637498025588374</v>
      </c>
      <c r="K209" s="121">
        <f t="shared" si="326"/>
        <v>83381.750176928515</v>
      </c>
    </row>
    <row r="210" spans="2:11">
      <c r="B210" s="288"/>
      <c r="C210" s="291"/>
      <c r="D210" s="73">
        <v>3</v>
      </c>
      <c r="E210" s="88" t="s">
        <v>169</v>
      </c>
      <c r="F210" s="44" t="s">
        <v>170</v>
      </c>
      <c r="G210" s="90">
        <v>219931010</v>
      </c>
      <c r="H210" s="74">
        <f t="shared" ref="H210" si="339">IFERROR(G210/G213,"-")</f>
        <v>0.12509854316183094</v>
      </c>
      <c r="I210" s="58">
        <v>1446</v>
      </c>
      <c r="J210" s="74">
        <f t="shared" ref="J210" si="340">IFERROR(I210/I213,"-")</f>
        <v>0.22839993681882798</v>
      </c>
      <c r="K210" s="121">
        <f t="shared" si="326"/>
        <v>152096.13416320886</v>
      </c>
    </row>
    <row r="211" spans="2:11">
      <c r="B211" s="288"/>
      <c r="C211" s="291"/>
      <c r="D211" s="73">
        <v>4</v>
      </c>
      <c r="E211" s="88" t="s">
        <v>97</v>
      </c>
      <c r="F211" s="44" t="s">
        <v>98</v>
      </c>
      <c r="G211" s="90">
        <v>176656543</v>
      </c>
      <c r="H211" s="74">
        <f t="shared" ref="H211" si="341">IFERROR(G211/G213,"-")</f>
        <v>0.10048367517297967</v>
      </c>
      <c r="I211" s="58">
        <v>3659</v>
      </c>
      <c r="J211" s="74">
        <f t="shared" ref="J211" si="342">IFERROR(I211/I213,"-")</f>
        <v>0.57794977096825151</v>
      </c>
      <c r="K211" s="121">
        <f t="shared" si="326"/>
        <v>48280.006285870455</v>
      </c>
    </row>
    <row r="212" spans="2:11">
      <c r="B212" s="288"/>
      <c r="C212" s="291"/>
      <c r="D212" s="76">
        <v>5</v>
      </c>
      <c r="E212" s="92" t="s">
        <v>95</v>
      </c>
      <c r="F212" s="45" t="s">
        <v>96</v>
      </c>
      <c r="G212" s="94">
        <v>114794622</v>
      </c>
      <c r="H212" s="119">
        <f t="shared" ref="H212" si="343">IFERROR(G212/G213,"-")</f>
        <v>6.529611251734381E-2</v>
      </c>
      <c r="I212" s="60">
        <v>2046</v>
      </c>
      <c r="J212" s="119">
        <f t="shared" ref="J212" si="344">IFERROR(I212/I213,"-")</f>
        <v>0.32317169483493918</v>
      </c>
      <c r="K212" s="122">
        <f t="shared" si="326"/>
        <v>56106.853372434016</v>
      </c>
    </row>
    <row r="213" spans="2:11">
      <c r="B213" s="289"/>
      <c r="C213" s="292"/>
      <c r="D213" s="79" t="s">
        <v>164</v>
      </c>
      <c r="E213" s="96"/>
      <c r="F213" s="97"/>
      <c r="G213" s="98">
        <v>1758062120</v>
      </c>
      <c r="H213" s="80" t="s">
        <v>145</v>
      </c>
      <c r="I213" s="63">
        <v>6331</v>
      </c>
      <c r="J213" s="80" t="s">
        <v>145</v>
      </c>
      <c r="K213" s="124">
        <f t="shared" si="326"/>
        <v>277691.06302321906</v>
      </c>
    </row>
    <row r="214" spans="2:11">
      <c r="B214" s="287">
        <v>36</v>
      </c>
      <c r="C214" s="290" t="s">
        <v>4</v>
      </c>
      <c r="D214" s="70">
        <v>1</v>
      </c>
      <c r="E214" s="100" t="s">
        <v>165</v>
      </c>
      <c r="F214" s="40" t="s">
        <v>166</v>
      </c>
      <c r="G214" s="188">
        <v>77031503</v>
      </c>
      <c r="H214" s="71">
        <f t="shared" ref="H214" si="345">IFERROR(G214/G219,"-")</f>
        <v>0.15162446908605101</v>
      </c>
      <c r="I214" s="56">
        <v>1367</v>
      </c>
      <c r="J214" s="71">
        <f t="shared" ref="J214" si="346">IFERROR(I214/I219,"-")</f>
        <v>0.7183394640042039</v>
      </c>
      <c r="K214" s="120">
        <f t="shared" si="326"/>
        <v>56350.770299926844</v>
      </c>
    </row>
    <row r="215" spans="2:11">
      <c r="B215" s="288"/>
      <c r="C215" s="291"/>
      <c r="D215" s="73">
        <v>2</v>
      </c>
      <c r="E215" s="88" t="s">
        <v>169</v>
      </c>
      <c r="F215" s="41" t="s">
        <v>170</v>
      </c>
      <c r="G215" s="90">
        <v>68787563</v>
      </c>
      <c r="H215" s="74">
        <f t="shared" ref="H215" si="347">IFERROR(G215/G219,"-")</f>
        <v>0.13539756221033733</v>
      </c>
      <c r="I215" s="58">
        <v>438</v>
      </c>
      <c r="J215" s="74">
        <f t="shared" ref="J215" si="348">IFERROR(I215/I219,"-")</f>
        <v>0.23016290068313189</v>
      </c>
      <c r="K215" s="121">
        <f t="shared" si="326"/>
        <v>157049.2305936073</v>
      </c>
    </row>
    <row r="216" spans="2:11">
      <c r="B216" s="288"/>
      <c r="C216" s="291"/>
      <c r="D216" s="73">
        <v>3</v>
      </c>
      <c r="E216" s="88" t="s">
        <v>167</v>
      </c>
      <c r="F216" s="44" t="s">
        <v>168</v>
      </c>
      <c r="G216" s="90">
        <v>64929910</v>
      </c>
      <c r="H216" s="74">
        <f t="shared" ref="H216" si="349">IFERROR(G216/G219,"-")</f>
        <v>0.12780437545863638</v>
      </c>
      <c r="I216" s="58">
        <v>911</v>
      </c>
      <c r="J216" s="74">
        <f t="shared" ref="J216" si="350">IFERROR(I216/I219,"-")</f>
        <v>0.47871781397792956</v>
      </c>
      <c r="K216" s="121">
        <f t="shared" si="326"/>
        <v>71273.227222832051</v>
      </c>
    </row>
    <row r="217" spans="2:11">
      <c r="B217" s="288"/>
      <c r="C217" s="291"/>
      <c r="D217" s="73">
        <v>4</v>
      </c>
      <c r="E217" s="88" t="s">
        <v>97</v>
      </c>
      <c r="F217" s="44" t="s">
        <v>98</v>
      </c>
      <c r="G217" s="90">
        <v>51213540</v>
      </c>
      <c r="H217" s="74">
        <f t="shared" ref="H217" si="351">IFERROR(G217/G219,"-")</f>
        <v>0.10080584579165275</v>
      </c>
      <c r="I217" s="58">
        <v>1093</v>
      </c>
      <c r="J217" s="74">
        <f t="shared" ref="J217" si="352">IFERROR(I217/I219,"-")</f>
        <v>0.5743562795585917</v>
      </c>
      <c r="K217" s="121">
        <f t="shared" si="326"/>
        <v>46855.937785910341</v>
      </c>
    </row>
    <row r="218" spans="2:11">
      <c r="B218" s="288"/>
      <c r="C218" s="291"/>
      <c r="D218" s="76">
        <v>5</v>
      </c>
      <c r="E218" s="92" t="s">
        <v>95</v>
      </c>
      <c r="F218" s="45" t="s">
        <v>96</v>
      </c>
      <c r="G218" s="94">
        <v>35397072</v>
      </c>
      <c r="H218" s="119">
        <f t="shared" ref="H218" si="353">IFERROR(G218/G219,"-")</f>
        <v>6.9673601580910627E-2</v>
      </c>
      <c r="I218" s="60">
        <v>630</v>
      </c>
      <c r="J218" s="119">
        <f t="shared" ref="J218" si="354">IFERROR(I218/I219,"-")</f>
        <v>0.33105622700998422</v>
      </c>
      <c r="K218" s="122">
        <f t="shared" si="326"/>
        <v>56185.828571428574</v>
      </c>
    </row>
    <row r="219" spans="2:11">
      <c r="B219" s="289"/>
      <c r="C219" s="292"/>
      <c r="D219" s="79" t="s">
        <v>164</v>
      </c>
      <c r="E219" s="96"/>
      <c r="F219" s="97"/>
      <c r="G219" s="98">
        <v>508041370</v>
      </c>
      <c r="H219" s="80" t="s">
        <v>145</v>
      </c>
      <c r="I219" s="63">
        <v>1903</v>
      </c>
      <c r="J219" s="80" t="s">
        <v>145</v>
      </c>
      <c r="K219" s="124">
        <f t="shared" si="326"/>
        <v>266968.66526537045</v>
      </c>
    </row>
    <row r="220" spans="2:11">
      <c r="B220" s="287">
        <v>37</v>
      </c>
      <c r="C220" s="290" t="s">
        <v>5</v>
      </c>
      <c r="D220" s="70">
        <v>1</v>
      </c>
      <c r="E220" s="100" t="s">
        <v>167</v>
      </c>
      <c r="F220" s="40" t="s">
        <v>168</v>
      </c>
      <c r="G220" s="188">
        <v>228099108</v>
      </c>
      <c r="H220" s="71">
        <f t="shared" ref="H220" si="355">IFERROR(G220/G225,"-")</f>
        <v>0.15158424429994494</v>
      </c>
      <c r="I220" s="56">
        <v>2611</v>
      </c>
      <c r="J220" s="71">
        <f t="shared" ref="J220" si="356">IFERROR(I220/I225,"-")</f>
        <v>0.47987502297371809</v>
      </c>
      <c r="K220" s="120">
        <f t="shared" si="326"/>
        <v>87360.822673305243</v>
      </c>
    </row>
    <row r="221" spans="2:11">
      <c r="B221" s="288"/>
      <c r="C221" s="291"/>
      <c r="D221" s="73">
        <v>2</v>
      </c>
      <c r="E221" s="88" t="s">
        <v>165</v>
      </c>
      <c r="F221" s="41" t="s">
        <v>166</v>
      </c>
      <c r="G221" s="90">
        <v>204248287</v>
      </c>
      <c r="H221" s="74">
        <f t="shared" ref="H221" si="357">IFERROR(G221/G225,"-")</f>
        <v>0.13573407851491145</v>
      </c>
      <c r="I221" s="58">
        <v>3778</v>
      </c>
      <c r="J221" s="74">
        <f t="shared" ref="J221" si="358">IFERROR(I221/I225,"-")</f>
        <v>0.69435765484285972</v>
      </c>
      <c r="K221" s="121">
        <f t="shared" si="326"/>
        <v>54062.542879830595</v>
      </c>
    </row>
    <row r="222" spans="2:11">
      <c r="B222" s="288"/>
      <c r="C222" s="291"/>
      <c r="D222" s="73">
        <v>3</v>
      </c>
      <c r="E222" s="88" t="s">
        <v>169</v>
      </c>
      <c r="F222" s="44" t="s">
        <v>170</v>
      </c>
      <c r="G222" s="90">
        <v>154109372</v>
      </c>
      <c r="H222" s="74">
        <f t="shared" ref="H222" si="359">IFERROR(G222/G225,"-")</f>
        <v>0.10241404667903872</v>
      </c>
      <c r="I222" s="58">
        <v>1109</v>
      </c>
      <c r="J222" s="74">
        <f t="shared" ref="J222" si="360">IFERROR(I222/I225,"-")</f>
        <v>0.20382282668627091</v>
      </c>
      <c r="K222" s="121">
        <f t="shared" si="326"/>
        <v>138962.46348061317</v>
      </c>
    </row>
    <row r="223" spans="2:11">
      <c r="B223" s="288"/>
      <c r="C223" s="291"/>
      <c r="D223" s="73">
        <v>4</v>
      </c>
      <c r="E223" s="88" t="s">
        <v>97</v>
      </c>
      <c r="F223" s="44" t="s">
        <v>98</v>
      </c>
      <c r="G223" s="90">
        <v>143146283</v>
      </c>
      <c r="H223" s="74">
        <f t="shared" ref="H223" si="361">IFERROR(G223/G225,"-")</f>
        <v>9.5128478682613066E-2</v>
      </c>
      <c r="I223" s="58">
        <v>3143</v>
      </c>
      <c r="J223" s="74">
        <f t="shared" ref="J223" si="362">IFERROR(I223/I225,"-")</f>
        <v>0.57765116706487774</v>
      </c>
      <c r="K223" s="121">
        <f t="shared" si="326"/>
        <v>45544.474387527836</v>
      </c>
    </row>
    <row r="224" spans="2:11">
      <c r="B224" s="288"/>
      <c r="C224" s="291"/>
      <c r="D224" s="76">
        <v>5</v>
      </c>
      <c r="E224" s="92" t="s">
        <v>171</v>
      </c>
      <c r="F224" s="45" t="s">
        <v>172</v>
      </c>
      <c r="G224" s="94">
        <v>111814634</v>
      </c>
      <c r="H224" s="119">
        <f t="shared" ref="H224" si="363">IFERROR(G224/G225,"-")</f>
        <v>7.4306896441545617E-2</v>
      </c>
      <c r="I224" s="60">
        <v>2089</v>
      </c>
      <c r="J224" s="119">
        <f t="shared" ref="J224" si="364">IFERROR(I224/I225,"-")</f>
        <v>0.38393677632788092</v>
      </c>
      <c r="K224" s="122">
        <f t="shared" si="326"/>
        <v>53525.43513642891</v>
      </c>
    </row>
    <row r="225" spans="2:11">
      <c r="B225" s="289"/>
      <c r="C225" s="292"/>
      <c r="D225" s="79" t="s">
        <v>164</v>
      </c>
      <c r="E225" s="96"/>
      <c r="F225" s="97"/>
      <c r="G225" s="98">
        <v>1504767920</v>
      </c>
      <c r="H225" s="80" t="s">
        <v>145</v>
      </c>
      <c r="I225" s="63">
        <v>5441</v>
      </c>
      <c r="J225" s="80" t="s">
        <v>145</v>
      </c>
      <c r="K225" s="124">
        <f t="shared" si="326"/>
        <v>276560.91159713286</v>
      </c>
    </row>
    <row r="226" spans="2:11">
      <c r="B226" s="287">
        <v>38</v>
      </c>
      <c r="C226" s="290" t="s">
        <v>47</v>
      </c>
      <c r="D226" s="70">
        <v>1</v>
      </c>
      <c r="E226" s="100" t="s">
        <v>169</v>
      </c>
      <c r="F226" s="40" t="s">
        <v>170</v>
      </c>
      <c r="G226" s="188">
        <v>31069038</v>
      </c>
      <c r="H226" s="71">
        <f t="shared" ref="H226" si="365">IFERROR(G226/G231,"-")</f>
        <v>0.1289420329305821</v>
      </c>
      <c r="I226" s="56">
        <v>232</v>
      </c>
      <c r="J226" s="71">
        <f t="shared" ref="J226" si="366">IFERROR(I226/I231,"-")</f>
        <v>0.27520759193357058</v>
      </c>
      <c r="K226" s="120">
        <f t="shared" si="326"/>
        <v>133918.2672413793</v>
      </c>
    </row>
    <row r="227" spans="2:11">
      <c r="B227" s="288"/>
      <c r="C227" s="291"/>
      <c r="D227" s="73">
        <v>2</v>
      </c>
      <c r="E227" s="88" t="s">
        <v>165</v>
      </c>
      <c r="F227" s="41" t="s">
        <v>166</v>
      </c>
      <c r="G227" s="90">
        <v>27590847</v>
      </c>
      <c r="H227" s="74">
        <f t="shared" ref="H227" si="367">IFERROR(G227/G231,"-")</f>
        <v>0.11450692172884955</v>
      </c>
      <c r="I227" s="58">
        <v>622</v>
      </c>
      <c r="J227" s="74">
        <f t="shared" ref="J227" si="368">IFERROR(I227/I231,"-")</f>
        <v>0.73784104389086591</v>
      </c>
      <c r="K227" s="121">
        <f t="shared" si="326"/>
        <v>44358.274919614145</v>
      </c>
    </row>
    <row r="228" spans="2:11">
      <c r="B228" s="288"/>
      <c r="C228" s="291"/>
      <c r="D228" s="73">
        <v>3</v>
      </c>
      <c r="E228" s="88" t="s">
        <v>167</v>
      </c>
      <c r="F228" s="44" t="s">
        <v>168</v>
      </c>
      <c r="G228" s="90">
        <v>26431784</v>
      </c>
      <c r="H228" s="74">
        <f t="shared" ref="H228" si="369">IFERROR(G228/G231,"-")</f>
        <v>0.10969660415433631</v>
      </c>
      <c r="I228" s="58">
        <v>368</v>
      </c>
      <c r="J228" s="74">
        <f t="shared" ref="J228" si="370">IFERROR(I228/I231,"-")</f>
        <v>0.43653618030842228</v>
      </c>
      <c r="K228" s="121">
        <f t="shared" si="326"/>
        <v>71825.5</v>
      </c>
    </row>
    <row r="229" spans="2:11">
      <c r="B229" s="288"/>
      <c r="C229" s="291"/>
      <c r="D229" s="73">
        <v>4</v>
      </c>
      <c r="E229" s="88" t="s">
        <v>97</v>
      </c>
      <c r="F229" s="44" t="s">
        <v>98</v>
      </c>
      <c r="G229" s="90">
        <v>24095291</v>
      </c>
      <c r="H229" s="74">
        <f t="shared" ref="H229" si="371">IFERROR(G229/G231,"-")</f>
        <v>9.9999742688974089E-2</v>
      </c>
      <c r="I229" s="58">
        <v>530</v>
      </c>
      <c r="J229" s="74">
        <f t="shared" ref="J229" si="372">IFERROR(I229/I231,"-")</f>
        <v>0.62870699881376035</v>
      </c>
      <c r="K229" s="121">
        <f t="shared" si="326"/>
        <v>45462.813207547173</v>
      </c>
    </row>
    <row r="230" spans="2:11">
      <c r="B230" s="288"/>
      <c r="C230" s="291"/>
      <c r="D230" s="76">
        <v>5</v>
      </c>
      <c r="E230" s="92" t="s">
        <v>171</v>
      </c>
      <c r="F230" s="45" t="s">
        <v>172</v>
      </c>
      <c r="G230" s="94">
        <v>18890102</v>
      </c>
      <c r="H230" s="119">
        <f t="shared" ref="H230" si="373">IFERROR(G230/G231,"-")</f>
        <v>7.8397282662760734E-2</v>
      </c>
      <c r="I230" s="60">
        <v>362</v>
      </c>
      <c r="J230" s="119">
        <f t="shared" ref="J230" si="374">IFERROR(I230/I231,"-")</f>
        <v>0.42941874258600238</v>
      </c>
      <c r="K230" s="122">
        <f t="shared" si="326"/>
        <v>52182.602209944751</v>
      </c>
    </row>
    <row r="231" spans="2:11">
      <c r="B231" s="289"/>
      <c r="C231" s="292"/>
      <c r="D231" s="79" t="s">
        <v>164</v>
      </c>
      <c r="E231" s="96"/>
      <c r="F231" s="97"/>
      <c r="G231" s="98">
        <v>240953530</v>
      </c>
      <c r="H231" s="80" t="s">
        <v>145</v>
      </c>
      <c r="I231" s="63">
        <v>843</v>
      </c>
      <c r="J231" s="80" t="s">
        <v>145</v>
      </c>
      <c r="K231" s="124">
        <f t="shared" si="326"/>
        <v>285828.62396204035</v>
      </c>
    </row>
    <row r="232" spans="2:11">
      <c r="B232" s="287">
        <v>39</v>
      </c>
      <c r="C232" s="290" t="s">
        <v>10</v>
      </c>
      <c r="D232" s="70">
        <v>1</v>
      </c>
      <c r="E232" s="100" t="s">
        <v>167</v>
      </c>
      <c r="F232" s="40" t="s">
        <v>168</v>
      </c>
      <c r="G232" s="188">
        <v>197690192</v>
      </c>
      <c r="H232" s="71">
        <f t="shared" ref="H232" si="375">IFERROR(G232/G237,"-")</f>
        <v>0.13806487415534083</v>
      </c>
      <c r="I232" s="56">
        <v>2239</v>
      </c>
      <c r="J232" s="71">
        <f t="shared" ref="J232" si="376">IFERROR(I232/I237,"-")</f>
        <v>0.45815428688356863</v>
      </c>
      <c r="K232" s="120">
        <f t="shared" si="326"/>
        <v>88293.966949531037</v>
      </c>
    </row>
    <row r="233" spans="2:11">
      <c r="B233" s="288"/>
      <c r="C233" s="291"/>
      <c r="D233" s="73">
        <v>2</v>
      </c>
      <c r="E233" s="88" t="s">
        <v>165</v>
      </c>
      <c r="F233" s="41" t="s">
        <v>166</v>
      </c>
      <c r="G233" s="90">
        <v>193931185</v>
      </c>
      <c r="H233" s="74">
        <f t="shared" ref="H233" si="377">IFERROR(G233/G237,"-")</f>
        <v>0.13543962085797923</v>
      </c>
      <c r="I233" s="58">
        <v>3319</v>
      </c>
      <c r="J233" s="74">
        <f t="shared" ref="J233" si="378">IFERROR(I233/I237,"-")</f>
        <v>0.67914876202169017</v>
      </c>
      <c r="K233" s="121">
        <f t="shared" si="326"/>
        <v>58430.607110575475</v>
      </c>
    </row>
    <row r="234" spans="2:11">
      <c r="B234" s="288"/>
      <c r="C234" s="291"/>
      <c r="D234" s="73">
        <v>3</v>
      </c>
      <c r="E234" s="88" t="s">
        <v>169</v>
      </c>
      <c r="F234" s="44" t="s">
        <v>170</v>
      </c>
      <c r="G234" s="90">
        <v>166612248</v>
      </c>
      <c r="H234" s="74">
        <f t="shared" ref="H234" si="379">IFERROR(G234/G237,"-")</f>
        <v>0.11636034554945666</v>
      </c>
      <c r="I234" s="58">
        <v>1147</v>
      </c>
      <c r="J234" s="74">
        <f t="shared" ref="J234" si="380">IFERROR(I234/I237,"-")</f>
        <v>0.23470431757724575</v>
      </c>
      <c r="K234" s="121">
        <f t="shared" si="326"/>
        <v>145259.15257192677</v>
      </c>
    </row>
    <row r="235" spans="2:11">
      <c r="B235" s="288"/>
      <c r="C235" s="291"/>
      <c r="D235" s="73">
        <v>4</v>
      </c>
      <c r="E235" s="88" t="s">
        <v>97</v>
      </c>
      <c r="F235" s="44" t="s">
        <v>98</v>
      </c>
      <c r="G235" s="90">
        <v>138079832</v>
      </c>
      <c r="H235" s="74">
        <f t="shared" ref="H235" si="381">IFERROR(G235/G237,"-")</f>
        <v>9.6433588513438251E-2</v>
      </c>
      <c r="I235" s="58">
        <v>2791</v>
      </c>
      <c r="J235" s="74">
        <f t="shared" ref="J235" si="382">IFERROR(I235/I237,"-")</f>
        <v>0.5711070186208308</v>
      </c>
      <c r="K235" s="121">
        <f t="shared" si="326"/>
        <v>49473.246864922963</v>
      </c>
    </row>
    <row r="236" spans="2:11">
      <c r="B236" s="288"/>
      <c r="C236" s="291"/>
      <c r="D236" s="76">
        <v>5</v>
      </c>
      <c r="E236" s="92" t="s">
        <v>95</v>
      </c>
      <c r="F236" s="45" t="s">
        <v>96</v>
      </c>
      <c r="G236" s="94">
        <v>114969023</v>
      </c>
      <c r="H236" s="119">
        <f t="shared" ref="H236" si="383">IFERROR(G236/G237,"-")</f>
        <v>8.0293228165095237E-2</v>
      </c>
      <c r="I236" s="60">
        <v>1714</v>
      </c>
      <c r="J236" s="119">
        <f t="shared" ref="J236" si="384">IFERROR(I236/I237,"-")</f>
        <v>0.35072641702475954</v>
      </c>
      <c r="K236" s="122">
        <f t="shared" si="326"/>
        <v>67076.442823803969</v>
      </c>
    </row>
    <row r="237" spans="2:11">
      <c r="B237" s="289"/>
      <c r="C237" s="292"/>
      <c r="D237" s="79" t="s">
        <v>164</v>
      </c>
      <c r="E237" s="96"/>
      <c r="F237" s="97"/>
      <c r="G237" s="98">
        <v>1431864500</v>
      </c>
      <c r="H237" s="80" t="s">
        <v>145</v>
      </c>
      <c r="I237" s="63">
        <v>4887</v>
      </c>
      <c r="J237" s="80" t="s">
        <v>145</v>
      </c>
      <c r="K237" s="124">
        <f t="shared" si="326"/>
        <v>292994.57745037857</v>
      </c>
    </row>
    <row r="238" spans="2:11">
      <c r="B238" s="287">
        <v>40</v>
      </c>
      <c r="C238" s="290" t="s">
        <v>48</v>
      </c>
      <c r="D238" s="70">
        <v>1</v>
      </c>
      <c r="E238" s="100" t="s">
        <v>167</v>
      </c>
      <c r="F238" s="40" t="s">
        <v>168</v>
      </c>
      <c r="G238" s="188">
        <v>36676599</v>
      </c>
      <c r="H238" s="71">
        <f t="shared" ref="H238" si="385">IFERROR(G238/G243,"-")</f>
        <v>0.12532145302445996</v>
      </c>
      <c r="I238" s="56">
        <v>491</v>
      </c>
      <c r="J238" s="71">
        <f t="shared" ref="J238" si="386">IFERROR(I238/I243,"-")</f>
        <v>0.47393822393822393</v>
      </c>
      <c r="K238" s="120">
        <f t="shared" si="326"/>
        <v>74697.75763747454</v>
      </c>
    </row>
    <row r="239" spans="2:11">
      <c r="B239" s="288"/>
      <c r="C239" s="291"/>
      <c r="D239" s="73">
        <v>2</v>
      </c>
      <c r="E239" s="88" t="s">
        <v>97</v>
      </c>
      <c r="F239" s="41" t="s">
        <v>98</v>
      </c>
      <c r="G239" s="90">
        <v>32549566</v>
      </c>
      <c r="H239" s="74">
        <f t="shared" ref="H239" si="387">IFERROR(G239/G243,"-")</f>
        <v>0.11121966097335141</v>
      </c>
      <c r="I239" s="58">
        <v>676</v>
      </c>
      <c r="J239" s="74">
        <f t="shared" ref="J239" si="388">IFERROR(I239/I243,"-")</f>
        <v>0.65250965250965254</v>
      </c>
      <c r="K239" s="121">
        <f t="shared" si="326"/>
        <v>48150.245562130178</v>
      </c>
    </row>
    <row r="240" spans="2:11">
      <c r="B240" s="288"/>
      <c r="C240" s="291"/>
      <c r="D240" s="73">
        <v>3</v>
      </c>
      <c r="E240" s="88" t="s">
        <v>165</v>
      </c>
      <c r="F240" s="44" t="s">
        <v>166</v>
      </c>
      <c r="G240" s="90">
        <v>32455704</v>
      </c>
      <c r="H240" s="74">
        <f t="shared" ref="H240" si="389">IFERROR(G240/G243,"-")</f>
        <v>0.1108989408808537</v>
      </c>
      <c r="I240" s="58">
        <v>706</v>
      </c>
      <c r="J240" s="74">
        <f t="shared" ref="J240" si="390">IFERROR(I240/I243,"-")</f>
        <v>0.68146718146718144</v>
      </c>
      <c r="K240" s="121">
        <f t="shared" si="326"/>
        <v>45971.252124645893</v>
      </c>
    </row>
    <row r="241" spans="2:11">
      <c r="B241" s="288"/>
      <c r="C241" s="291"/>
      <c r="D241" s="73">
        <v>4</v>
      </c>
      <c r="E241" s="88" t="s">
        <v>169</v>
      </c>
      <c r="F241" s="44" t="s">
        <v>170</v>
      </c>
      <c r="G241" s="90">
        <v>27363844</v>
      </c>
      <c r="H241" s="74">
        <f t="shared" ref="H241" si="391">IFERROR(G241/G243,"-")</f>
        <v>9.3500400361948802E-2</v>
      </c>
      <c r="I241" s="58">
        <v>226</v>
      </c>
      <c r="J241" s="74">
        <f t="shared" ref="J241" si="392">IFERROR(I241/I243,"-")</f>
        <v>0.21814671814671815</v>
      </c>
      <c r="K241" s="121">
        <f t="shared" si="326"/>
        <v>121078.95575221239</v>
      </c>
    </row>
    <row r="242" spans="2:11">
      <c r="B242" s="288"/>
      <c r="C242" s="291"/>
      <c r="D242" s="76">
        <v>5</v>
      </c>
      <c r="E242" s="92" t="s">
        <v>95</v>
      </c>
      <c r="F242" s="45" t="s">
        <v>96</v>
      </c>
      <c r="G242" s="94">
        <v>24259689</v>
      </c>
      <c r="H242" s="119">
        <f t="shared" ref="H242" si="393">IFERROR(G242/G243,"-")</f>
        <v>8.2893713111226813E-2</v>
      </c>
      <c r="I242" s="60">
        <v>345</v>
      </c>
      <c r="J242" s="119">
        <f t="shared" ref="J242" si="394">IFERROR(I242/I243,"-")</f>
        <v>0.33301158301158301</v>
      </c>
      <c r="K242" s="122">
        <f t="shared" si="326"/>
        <v>70317.939130434781</v>
      </c>
    </row>
    <row r="243" spans="2:11">
      <c r="B243" s="289"/>
      <c r="C243" s="292"/>
      <c r="D243" s="79" t="s">
        <v>164</v>
      </c>
      <c r="E243" s="96"/>
      <c r="F243" s="97"/>
      <c r="G243" s="98">
        <v>292660180</v>
      </c>
      <c r="H243" s="80" t="s">
        <v>145</v>
      </c>
      <c r="I243" s="63">
        <v>1036</v>
      </c>
      <c r="J243" s="80" t="s">
        <v>145</v>
      </c>
      <c r="K243" s="124">
        <f t="shared" si="326"/>
        <v>282490.52123552124</v>
      </c>
    </row>
    <row r="244" spans="2:11">
      <c r="B244" s="287">
        <v>41</v>
      </c>
      <c r="C244" s="290" t="s">
        <v>15</v>
      </c>
      <c r="D244" s="70">
        <v>1</v>
      </c>
      <c r="E244" s="100" t="s">
        <v>165</v>
      </c>
      <c r="F244" s="40" t="s">
        <v>166</v>
      </c>
      <c r="G244" s="188">
        <v>86469755</v>
      </c>
      <c r="H244" s="71">
        <f t="shared" ref="H244" si="395">IFERROR(G244/G249,"-")</f>
        <v>0.13208033439835465</v>
      </c>
      <c r="I244" s="56">
        <v>1672</v>
      </c>
      <c r="J244" s="71">
        <f t="shared" ref="J244" si="396">IFERROR(I244/I249,"-")</f>
        <v>0.70104821802935013</v>
      </c>
      <c r="K244" s="120">
        <f t="shared" si="326"/>
        <v>51716.360645933011</v>
      </c>
    </row>
    <row r="245" spans="2:11">
      <c r="B245" s="288"/>
      <c r="C245" s="291"/>
      <c r="D245" s="73">
        <v>2</v>
      </c>
      <c r="E245" s="88" t="s">
        <v>167</v>
      </c>
      <c r="F245" s="41" t="s">
        <v>168</v>
      </c>
      <c r="G245" s="90">
        <v>76160767</v>
      </c>
      <c r="H245" s="74">
        <f t="shared" ref="H245" si="397">IFERROR(G245/G249,"-")</f>
        <v>0.11633361946492358</v>
      </c>
      <c r="I245" s="58">
        <v>1075</v>
      </c>
      <c r="J245" s="74">
        <f t="shared" ref="J245" si="398">IFERROR(I245/I249,"-")</f>
        <v>0.45073375262054505</v>
      </c>
      <c r="K245" s="121">
        <f t="shared" si="326"/>
        <v>70847.225116279064</v>
      </c>
    </row>
    <row r="246" spans="2:11">
      <c r="B246" s="288"/>
      <c r="C246" s="291"/>
      <c r="D246" s="73">
        <v>3</v>
      </c>
      <c r="E246" s="88" t="s">
        <v>97</v>
      </c>
      <c r="F246" s="44" t="s">
        <v>98</v>
      </c>
      <c r="G246" s="90">
        <v>75106279</v>
      </c>
      <c r="H246" s="74">
        <f t="shared" ref="H246" si="399">IFERROR(G246/G249,"-")</f>
        <v>0.11472291607321106</v>
      </c>
      <c r="I246" s="58">
        <v>1447</v>
      </c>
      <c r="J246" s="74">
        <f t="shared" ref="J246" si="400">IFERROR(I246/I249,"-")</f>
        <v>0.60670859538784072</v>
      </c>
      <c r="K246" s="121">
        <f t="shared" si="326"/>
        <v>51904.823082239112</v>
      </c>
    </row>
    <row r="247" spans="2:11">
      <c r="B247" s="288"/>
      <c r="C247" s="291"/>
      <c r="D247" s="73">
        <v>4</v>
      </c>
      <c r="E247" s="88" t="s">
        <v>169</v>
      </c>
      <c r="F247" s="44" t="s">
        <v>170</v>
      </c>
      <c r="G247" s="90">
        <v>66173582</v>
      </c>
      <c r="H247" s="74">
        <f t="shared" ref="H247" si="401">IFERROR(G247/G249,"-")</f>
        <v>0.10107845036564453</v>
      </c>
      <c r="I247" s="58">
        <v>540</v>
      </c>
      <c r="J247" s="74">
        <f t="shared" ref="J247" si="402">IFERROR(I247/I249,"-")</f>
        <v>0.22641509433962265</v>
      </c>
      <c r="K247" s="121">
        <f t="shared" si="326"/>
        <v>122543.67037037037</v>
      </c>
    </row>
    <row r="248" spans="2:11">
      <c r="B248" s="288"/>
      <c r="C248" s="291"/>
      <c r="D248" s="76">
        <v>5</v>
      </c>
      <c r="E248" s="92" t="s">
        <v>95</v>
      </c>
      <c r="F248" s="45" t="s">
        <v>96</v>
      </c>
      <c r="G248" s="94">
        <v>52269474</v>
      </c>
      <c r="H248" s="119">
        <f t="shared" ref="H248" si="403">IFERROR(G248/G249,"-")</f>
        <v>7.9840281781139597E-2</v>
      </c>
      <c r="I248" s="60">
        <v>960</v>
      </c>
      <c r="J248" s="119">
        <f t="shared" ref="J248" si="404">IFERROR(I248/I249,"-")</f>
        <v>0.40251572327044027</v>
      </c>
      <c r="K248" s="122">
        <f t="shared" si="326"/>
        <v>54447.368750000001</v>
      </c>
    </row>
    <row r="249" spans="2:11">
      <c r="B249" s="289"/>
      <c r="C249" s="292"/>
      <c r="D249" s="79" t="s">
        <v>164</v>
      </c>
      <c r="E249" s="96"/>
      <c r="F249" s="97"/>
      <c r="G249" s="98">
        <v>654675470</v>
      </c>
      <c r="H249" s="80" t="s">
        <v>145</v>
      </c>
      <c r="I249" s="63">
        <v>2385</v>
      </c>
      <c r="J249" s="80" t="s">
        <v>145</v>
      </c>
      <c r="K249" s="124">
        <f t="shared" si="326"/>
        <v>274497.05241090147</v>
      </c>
    </row>
    <row r="250" spans="2:11">
      <c r="B250" s="287">
        <v>42</v>
      </c>
      <c r="C250" s="290" t="s">
        <v>16</v>
      </c>
      <c r="D250" s="70">
        <v>1</v>
      </c>
      <c r="E250" s="100" t="s">
        <v>165</v>
      </c>
      <c r="F250" s="40" t="s">
        <v>166</v>
      </c>
      <c r="G250" s="188">
        <v>223720213</v>
      </c>
      <c r="H250" s="71">
        <f t="shared" ref="H250" si="405">IFERROR(G250/G255,"-")</f>
        <v>0.16747687959249527</v>
      </c>
      <c r="I250" s="56">
        <v>3788</v>
      </c>
      <c r="J250" s="71">
        <f t="shared" ref="J250" si="406">IFERROR(I250/I255,"-")</f>
        <v>0.71878557874762805</v>
      </c>
      <c r="K250" s="120">
        <f t="shared" si="326"/>
        <v>59060.246304118271</v>
      </c>
    </row>
    <row r="251" spans="2:11">
      <c r="B251" s="288"/>
      <c r="C251" s="291"/>
      <c r="D251" s="73">
        <v>2</v>
      </c>
      <c r="E251" s="88" t="s">
        <v>167</v>
      </c>
      <c r="F251" s="41" t="s">
        <v>168</v>
      </c>
      <c r="G251" s="90">
        <v>183265666</v>
      </c>
      <c r="H251" s="74">
        <f t="shared" ref="H251" si="407">IFERROR(G251/G255,"-")</f>
        <v>0.1371926187023631</v>
      </c>
      <c r="I251" s="58">
        <v>2820</v>
      </c>
      <c r="J251" s="74">
        <f t="shared" ref="J251" si="408">IFERROR(I251/I255,"-")</f>
        <v>0.53510436432637576</v>
      </c>
      <c r="K251" s="121">
        <f t="shared" si="326"/>
        <v>64987.824822695038</v>
      </c>
    </row>
    <row r="252" spans="2:11">
      <c r="B252" s="288"/>
      <c r="C252" s="291"/>
      <c r="D252" s="73">
        <v>3</v>
      </c>
      <c r="E252" s="88" t="s">
        <v>169</v>
      </c>
      <c r="F252" s="44" t="s">
        <v>170</v>
      </c>
      <c r="G252" s="90">
        <v>162251404</v>
      </c>
      <c r="H252" s="74">
        <f t="shared" ref="H252" si="409">IFERROR(G252/G255,"-")</f>
        <v>0.12146134891897901</v>
      </c>
      <c r="I252" s="58">
        <v>1232</v>
      </c>
      <c r="J252" s="74">
        <f t="shared" ref="J252" si="410">IFERROR(I252/I255,"-")</f>
        <v>0.23377609108159392</v>
      </c>
      <c r="K252" s="121">
        <f t="shared" si="326"/>
        <v>131697.56818181818</v>
      </c>
    </row>
    <row r="253" spans="2:11">
      <c r="B253" s="288"/>
      <c r="C253" s="291"/>
      <c r="D253" s="73">
        <v>4</v>
      </c>
      <c r="E253" s="88" t="s">
        <v>97</v>
      </c>
      <c r="F253" s="44" t="s">
        <v>98</v>
      </c>
      <c r="G253" s="90">
        <v>138616194</v>
      </c>
      <c r="H253" s="74">
        <f t="shared" ref="H253" si="411">IFERROR(G253/G255,"-")</f>
        <v>0.1037680383046478</v>
      </c>
      <c r="I253" s="58">
        <v>3186</v>
      </c>
      <c r="J253" s="74">
        <f t="shared" ref="J253" si="412">IFERROR(I253/I255,"-")</f>
        <v>0.60455407969639474</v>
      </c>
      <c r="K253" s="121">
        <f t="shared" si="326"/>
        <v>43507.907721280601</v>
      </c>
    </row>
    <row r="254" spans="2:11">
      <c r="B254" s="288"/>
      <c r="C254" s="291"/>
      <c r="D254" s="76">
        <v>5</v>
      </c>
      <c r="E254" s="92" t="s">
        <v>95</v>
      </c>
      <c r="F254" s="45" t="s">
        <v>96</v>
      </c>
      <c r="G254" s="94">
        <v>99498382</v>
      </c>
      <c r="H254" s="119">
        <f t="shared" ref="H254" si="413">IFERROR(G254/G255,"-")</f>
        <v>7.448445680615412E-2</v>
      </c>
      <c r="I254" s="60">
        <v>1923</v>
      </c>
      <c r="J254" s="119">
        <f t="shared" ref="J254" si="414">IFERROR(I254/I255,"-")</f>
        <v>0.36489563567362426</v>
      </c>
      <c r="K254" s="122">
        <f t="shared" si="326"/>
        <v>51741.228289131563</v>
      </c>
    </row>
    <row r="255" spans="2:11">
      <c r="B255" s="289"/>
      <c r="C255" s="292"/>
      <c r="D255" s="79" t="s">
        <v>164</v>
      </c>
      <c r="E255" s="96"/>
      <c r="F255" s="97"/>
      <c r="G255" s="98">
        <v>1335827450</v>
      </c>
      <c r="H255" s="80" t="s">
        <v>145</v>
      </c>
      <c r="I255" s="63">
        <v>5270</v>
      </c>
      <c r="J255" s="80" t="s">
        <v>145</v>
      </c>
      <c r="K255" s="124">
        <f t="shared" si="326"/>
        <v>253477.69449715369</v>
      </c>
    </row>
    <row r="256" spans="2:11">
      <c r="B256" s="287">
        <v>43</v>
      </c>
      <c r="C256" s="290" t="s">
        <v>11</v>
      </c>
      <c r="D256" s="70">
        <v>1</v>
      </c>
      <c r="E256" s="100" t="s">
        <v>165</v>
      </c>
      <c r="F256" s="40" t="s">
        <v>166</v>
      </c>
      <c r="G256" s="188">
        <v>133329232</v>
      </c>
      <c r="H256" s="71">
        <f t="shared" ref="H256" si="415">IFERROR(G256/G261,"-")</f>
        <v>0.1328324161819687</v>
      </c>
      <c r="I256" s="56">
        <v>2465</v>
      </c>
      <c r="J256" s="71">
        <f t="shared" ref="J256" si="416">IFERROR(I256/I261,"-")</f>
        <v>0.6866295264623955</v>
      </c>
      <c r="K256" s="120">
        <f t="shared" si="326"/>
        <v>54088.937931034481</v>
      </c>
    </row>
    <row r="257" spans="2:11">
      <c r="B257" s="288"/>
      <c r="C257" s="291"/>
      <c r="D257" s="73">
        <v>2</v>
      </c>
      <c r="E257" s="88" t="s">
        <v>167</v>
      </c>
      <c r="F257" s="41" t="s">
        <v>168</v>
      </c>
      <c r="G257" s="90">
        <v>130680085</v>
      </c>
      <c r="H257" s="74">
        <f t="shared" ref="H257" si="417">IFERROR(G257/G261,"-")</f>
        <v>0.13019314052161526</v>
      </c>
      <c r="I257" s="58">
        <v>1676</v>
      </c>
      <c r="J257" s="74">
        <f t="shared" ref="J257" si="418">IFERROR(I257/I261,"-")</f>
        <v>0.4668523676880223</v>
      </c>
      <c r="K257" s="121">
        <f t="shared" si="326"/>
        <v>77971.411097852033</v>
      </c>
    </row>
    <row r="258" spans="2:11">
      <c r="B258" s="288"/>
      <c r="C258" s="291"/>
      <c r="D258" s="73">
        <v>3</v>
      </c>
      <c r="E258" s="88" t="s">
        <v>169</v>
      </c>
      <c r="F258" s="44" t="s">
        <v>170</v>
      </c>
      <c r="G258" s="90">
        <v>129367260</v>
      </c>
      <c r="H258" s="74">
        <f t="shared" ref="H258" si="419">IFERROR(G258/G261,"-")</f>
        <v>0.12888520741378717</v>
      </c>
      <c r="I258" s="58">
        <v>830</v>
      </c>
      <c r="J258" s="74">
        <f t="shared" ref="J258" si="420">IFERROR(I258/I261,"-")</f>
        <v>0.23119777158774374</v>
      </c>
      <c r="K258" s="121">
        <f t="shared" si="326"/>
        <v>155864.1686746988</v>
      </c>
    </row>
    <row r="259" spans="2:11">
      <c r="B259" s="288"/>
      <c r="C259" s="291"/>
      <c r="D259" s="73">
        <v>4</v>
      </c>
      <c r="E259" s="88" t="s">
        <v>97</v>
      </c>
      <c r="F259" s="44" t="s">
        <v>98</v>
      </c>
      <c r="G259" s="90">
        <v>93991118</v>
      </c>
      <c r="H259" s="74">
        <f t="shared" ref="H259" si="421">IFERROR(G259/G261,"-")</f>
        <v>9.3640885170511806E-2</v>
      </c>
      <c r="I259" s="58">
        <v>2052</v>
      </c>
      <c r="J259" s="74">
        <f t="shared" ref="J259" si="422">IFERROR(I259/I261,"-")</f>
        <v>0.57158774373259058</v>
      </c>
      <c r="K259" s="121">
        <f t="shared" si="326"/>
        <v>45804.638401559452</v>
      </c>
    </row>
    <row r="260" spans="2:11">
      <c r="B260" s="288"/>
      <c r="C260" s="291"/>
      <c r="D260" s="76">
        <v>5</v>
      </c>
      <c r="E260" s="92" t="s">
        <v>171</v>
      </c>
      <c r="F260" s="45" t="s">
        <v>172</v>
      </c>
      <c r="G260" s="94">
        <v>67904366</v>
      </c>
      <c r="H260" s="119">
        <f t="shared" ref="H260" si="423">IFERROR(G260/G261,"-")</f>
        <v>6.7651338493307484E-2</v>
      </c>
      <c r="I260" s="60">
        <v>1309</v>
      </c>
      <c r="J260" s="119">
        <f t="shared" ref="J260" si="424">IFERROR(I260/I261,"-")</f>
        <v>0.36462395543175485</v>
      </c>
      <c r="K260" s="122">
        <f t="shared" si="326"/>
        <v>51874.993124522538</v>
      </c>
    </row>
    <row r="261" spans="2:11">
      <c r="B261" s="289"/>
      <c r="C261" s="292"/>
      <c r="D261" s="79" t="s">
        <v>164</v>
      </c>
      <c r="E261" s="96"/>
      <c r="F261" s="97"/>
      <c r="G261" s="98">
        <v>1003740170</v>
      </c>
      <c r="H261" s="80" t="s">
        <v>145</v>
      </c>
      <c r="I261" s="63">
        <v>3590</v>
      </c>
      <c r="J261" s="80" t="s">
        <v>145</v>
      </c>
      <c r="K261" s="124">
        <f t="shared" si="326"/>
        <v>279593.36211699166</v>
      </c>
    </row>
    <row r="262" spans="2:11">
      <c r="B262" s="287">
        <v>44</v>
      </c>
      <c r="C262" s="290" t="s">
        <v>23</v>
      </c>
      <c r="D262" s="70">
        <v>1</v>
      </c>
      <c r="E262" s="100" t="s">
        <v>165</v>
      </c>
      <c r="F262" s="40" t="s">
        <v>166</v>
      </c>
      <c r="G262" s="188">
        <v>202538819</v>
      </c>
      <c r="H262" s="71">
        <f t="shared" ref="H262" si="425">IFERROR(G262/G267,"-")</f>
        <v>0.12656709493053647</v>
      </c>
      <c r="I262" s="56">
        <v>3037</v>
      </c>
      <c r="J262" s="71">
        <f t="shared" ref="J262" si="426">IFERROR(I262/I267,"-")</f>
        <v>0.66615485852160561</v>
      </c>
      <c r="K262" s="120">
        <f t="shared" si="326"/>
        <v>66690.424432005268</v>
      </c>
    </row>
    <row r="263" spans="2:11">
      <c r="B263" s="288"/>
      <c r="C263" s="291"/>
      <c r="D263" s="73">
        <v>2</v>
      </c>
      <c r="E263" s="88" t="s">
        <v>169</v>
      </c>
      <c r="F263" s="41" t="s">
        <v>170</v>
      </c>
      <c r="G263" s="90">
        <v>181230323</v>
      </c>
      <c r="H263" s="74">
        <f t="shared" ref="H263" si="427">IFERROR(G263/G267,"-")</f>
        <v>0.11325135403022563</v>
      </c>
      <c r="I263" s="58">
        <v>1128</v>
      </c>
      <c r="J263" s="74">
        <f t="shared" ref="J263" si="428">IFERROR(I263/I267,"-")</f>
        <v>0.24742268041237114</v>
      </c>
      <c r="K263" s="121">
        <f t="shared" si="326"/>
        <v>160665.17996453901</v>
      </c>
    </row>
    <row r="264" spans="2:11">
      <c r="B264" s="288"/>
      <c r="C264" s="291"/>
      <c r="D264" s="73">
        <v>3</v>
      </c>
      <c r="E264" s="88" t="s">
        <v>167</v>
      </c>
      <c r="F264" s="44" t="s">
        <v>168</v>
      </c>
      <c r="G264" s="90">
        <v>171245399</v>
      </c>
      <c r="H264" s="74">
        <f t="shared" ref="H264" si="429">IFERROR(G264/G267,"-")</f>
        <v>0.10701174608730486</v>
      </c>
      <c r="I264" s="58">
        <v>2003</v>
      </c>
      <c r="J264" s="74">
        <f t="shared" ref="J264" si="430">IFERROR(I264/I267,"-")</f>
        <v>0.43935073481026543</v>
      </c>
      <c r="K264" s="121">
        <f t="shared" si="326"/>
        <v>85494.457813280082</v>
      </c>
    </row>
    <row r="265" spans="2:11">
      <c r="B265" s="288"/>
      <c r="C265" s="291"/>
      <c r="D265" s="73">
        <v>4</v>
      </c>
      <c r="E265" s="88" t="s">
        <v>97</v>
      </c>
      <c r="F265" s="44" t="s">
        <v>98</v>
      </c>
      <c r="G265" s="90">
        <v>142169278</v>
      </c>
      <c r="H265" s="74">
        <f t="shared" ref="H265" si="431">IFERROR(G265/G267,"-")</f>
        <v>8.8841993814686118E-2</v>
      </c>
      <c r="I265" s="58">
        <v>2618</v>
      </c>
      <c r="J265" s="74">
        <f t="shared" ref="J265" si="432">IFERROR(I265/I267,"-")</f>
        <v>0.57424873875849969</v>
      </c>
      <c r="K265" s="121">
        <f t="shared" si="326"/>
        <v>54304.53705118411</v>
      </c>
    </row>
    <row r="266" spans="2:11">
      <c r="B266" s="288"/>
      <c r="C266" s="291"/>
      <c r="D266" s="76">
        <v>5</v>
      </c>
      <c r="E266" s="92" t="s">
        <v>95</v>
      </c>
      <c r="F266" s="45" t="s">
        <v>96</v>
      </c>
      <c r="G266" s="94">
        <v>105167642</v>
      </c>
      <c r="H266" s="119">
        <f t="shared" ref="H266" si="433">IFERROR(G266/G267,"-")</f>
        <v>6.5719564251209908E-2</v>
      </c>
      <c r="I266" s="60">
        <v>1637</v>
      </c>
      <c r="J266" s="119">
        <f t="shared" ref="J266" si="434">IFERROR(I266/I267,"-")</f>
        <v>0.35906997148497477</v>
      </c>
      <c r="K266" s="122">
        <f t="shared" ref="K266:K329" si="435">IFERROR(G266/I266,"-")</f>
        <v>64244.130726939526</v>
      </c>
    </row>
    <row r="267" spans="2:11">
      <c r="B267" s="289"/>
      <c r="C267" s="292"/>
      <c r="D267" s="79" t="s">
        <v>164</v>
      </c>
      <c r="E267" s="96"/>
      <c r="F267" s="97"/>
      <c r="G267" s="98">
        <v>1600248620</v>
      </c>
      <c r="H267" s="80" t="s">
        <v>145</v>
      </c>
      <c r="I267" s="63">
        <v>4559</v>
      </c>
      <c r="J267" s="80" t="s">
        <v>145</v>
      </c>
      <c r="K267" s="124">
        <f t="shared" si="435"/>
        <v>351008.69050230313</v>
      </c>
    </row>
    <row r="268" spans="2:11">
      <c r="B268" s="287">
        <v>45</v>
      </c>
      <c r="C268" s="290" t="s">
        <v>49</v>
      </c>
      <c r="D268" s="70">
        <v>1</v>
      </c>
      <c r="E268" s="100" t="s">
        <v>167</v>
      </c>
      <c r="F268" s="40" t="s">
        <v>168</v>
      </c>
      <c r="G268" s="188">
        <v>53963567</v>
      </c>
      <c r="H268" s="71">
        <f t="shared" ref="H268" si="436">IFERROR(G268/G273,"-")</f>
        <v>0.12461652699422913</v>
      </c>
      <c r="I268" s="56">
        <v>612</v>
      </c>
      <c r="J268" s="71">
        <f t="shared" ref="J268" si="437">IFERROR(I268/I273,"-")</f>
        <v>0.48532910388580491</v>
      </c>
      <c r="K268" s="120">
        <f t="shared" si="435"/>
        <v>88175.763071895431</v>
      </c>
    </row>
    <row r="269" spans="2:11">
      <c r="B269" s="288"/>
      <c r="C269" s="291"/>
      <c r="D269" s="73">
        <v>2</v>
      </c>
      <c r="E269" s="88" t="s">
        <v>165</v>
      </c>
      <c r="F269" s="41" t="s">
        <v>166</v>
      </c>
      <c r="G269" s="90">
        <v>49430718</v>
      </c>
      <c r="H269" s="74">
        <f t="shared" ref="H269" si="438">IFERROR(G269/G273,"-")</f>
        <v>0.11414894801137085</v>
      </c>
      <c r="I269" s="58">
        <v>883</v>
      </c>
      <c r="J269" s="74">
        <f t="shared" ref="J269" si="439">IFERROR(I269/I273,"-")</f>
        <v>0.70023790642347339</v>
      </c>
      <c r="K269" s="121">
        <f t="shared" si="435"/>
        <v>55980.428086070213</v>
      </c>
    </row>
    <row r="270" spans="2:11">
      <c r="B270" s="288"/>
      <c r="C270" s="291"/>
      <c r="D270" s="73">
        <v>3</v>
      </c>
      <c r="E270" s="88" t="s">
        <v>97</v>
      </c>
      <c r="F270" s="44" t="s">
        <v>98</v>
      </c>
      <c r="G270" s="90">
        <v>35430056</v>
      </c>
      <c r="H270" s="74">
        <f t="shared" ref="H270" si="440">IFERROR(G270/G273,"-")</f>
        <v>8.1817618355937247E-2</v>
      </c>
      <c r="I270" s="58">
        <v>762</v>
      </c>
      <c r="J270" s="74">
        <f t="shared" ref="J270" si="441">IFERROR(I270/I273,"-")</f>
        <v>0.60428231562252177</v>
      </c>
      <c r="K270" s="121">
        <f t="shared" si="435"/>
        <v>46496.136482939633</v>
      </c>
    </row>
    <row r="271" spans="2:11">
      <c r="B271" s="288"/>
      <c r="C271" s="291"/>
      <c r="D271" s="73">
        <v>4</v>
      </c>
      <c r="E271" s="88" t="s">
        <v>169</v>
      </c>
      <c r="F271" s="44" t="s">
        <v>170</v>
      </c>
      <c r="G271" s="90">
        <v>32781286</v>
      </c>
      <c r="H271" s="74">
        <f t="shared" ref="H271" si="442">IFERROR(G271/G273,"-")</f>
        <v>7.5700889300452393E-2</v>
      </c>
      <c r="I271" s="58">
        <v>271</v>
      </c>
      <c r="J271" s="74">
        <f t="shared" ref="J271" si="443">IFERROR(I271/I273,"-")</f>
        <v>0.21490880253766853</v>
      </c>
      <c r="K271" s="121">
        <f t="shared" si="435"/>
        <v>120964.15498154981</v>
      </c>
    </row>
    <row r="272" spans="2:11">
      <c r="B272" s="288"/>
      <c r="C272" s="291"/>
      <c r="D272" s="76">
        <v>5</v>
      </c>
      <c r="E272" s="92" t="s">
        <v>95</v>
      </c>
      <c r="F272" s="45" t="s">
        <v>96</v>
      </c>
      <c r="G272" s="94">
        <v>29738705</v>
      </c>
      <c r="H272" s="119">
        <f t="shared" ref="H272" si="444">IFERROR(G272/G273,"-")</f>
        <v>6.8674743728595944E-2</v>
      </c>
      <c r="I272" s="60">
        <v>455</v>
      </c>
      <c r="J272" s="119">
        <f t="shared" ref="J272" si="445">IFERROR(I272/I273,"-")</f>
        <v>0.36082474226804123</v>
      </c>
      <c r="K272" s="122">
        <f t="shared" si="435"/>
        <v>65359.791208791212</v>
      </c>
    </row>
    <row r="273" spans="2:11">
      <c r="B273" s="289"/>
      <c r="C273" s="292"/>
      <c r="D273" s="79" t="s">
        <v>164</v>
      </c>
      <c r="E273" s="96"/>
      <c r="F273" s="97"/>
      <c r="G273" s="98">
        <v>433037000</v>
      </c>
      <c r="H273" s="80" t="s">
        <v>145</v>
      </c>
      <c r="I273" s="63">
        <v>1261</v>
      </c>
      <c r="J273" s="80" t="s">
        <v>145</v>
      </c>
      <c r="K273" s="124">
        <f t="shared" si="435"/>
        <v>343407.61300555116</v>
      </c>
    </row>
    <row r="274" spans="2:11">
      <c r="B274" s="287">
        <v>46</v>
      </c>
      <c r="C274" s="290" t="s">
        <v>27</v>
      </c>
      <c r="D274" s="70">
        <v>1</v>
      </c>
      <c r="E274" s="100" t="s">
        <v>167</v>
      </c>
      <c r="F274" s="40" t="s">
        <v>168</v>
      </c>
      <c r="G274" s="188">
        <v>60305521</v>
      </c>
      <c r="H274" s="71">
        <f t="shared" ref="H274" si="446">IFERROR(G274/G279,"-")</f>
        <v>0.11922892126803356</v>
      </c>
      <c r="I274" s="56">
        <v>797</v>
      </c>
      <c r="J274" s="71">
        <f t="shared" ref="J274" si="447">IFERROR(I274/I279,"-")</f>
        <v>0.43174431202600216</v>
      </c>
      <c r="K274" s="120">
        <f t="shared" si="435"/>
        <v>75665.647427854448</v>
      </c>
    </row>
    <row r="275" spans="2:11">
      <c r="B275" s="288"/>
      <c r="C275" s="291"/>
      <c r="D275" s="73">
        <v>2</v>
      </c>
      <c r="E275" s="88" t="s">
        <v>165</v>
      </c>
      <c r="F275" s="41" t="s">
        <v>166</v>
      </c>
      <c r="G275" s="90">
        <v>59403641</v>
      </c>
      <c r="H275" s="74">
        <f t="shared" ref="H275" si="448">IFERROR(G275/G279,"-")</f>
        <v>0.11744583113415984</v>
      </c>
      <c r="I275" s="58">
        <v>1208</v>
      </c>
      <c r="J275" s="74">
        <f t="shared" ref="J275" si="449">IFERROR(I275/I279,"-")</f>
        <v>0.65438786565547125</v>
      </c>
      <c r="K275" s="121">
        <f t="shared" si="435"/>
        <v>49175.199503311262</v>
      </c>
    </row>
    <row r="276" spans="2:11">
      <c r="B276" s="288"/>
      <c r="C276" s="291"/>
      <c r="D276" s="73">
        <v>3</v>
      </c>
      <c r="E276" s="88" t="s">
        <v>97</v>
      </c>
      <c r="F276" s="44" t="s">
        <v>98</v>
      </c>
      <c r="G276" s="90">
        <v>46103444</v>
      </c>
      <c r="H276" s="74">
        <f t="shared" ref="H276" si="450">IFERROR(G276/G279,"-")</f>
        <v>9.1150259606598769E-2</v>
      </c>
      <c r="I276" s="58">
        <v>1087</v>
      </c>
      <c r="J276" s="74">
        <f t="shared" ref="J276" si="451">IFERROR(I276/I279,"-")</f>
        <v>0.5888407367280607</v>
      </c>
      <c r="K276" s="121">
        <f t="shared" si="435"/>
        <v>42413.471941122356</v>
      </c>
    </row>
    <row r="277" spans="2:11">
      <c r="B277" s="288"/>
      <c r="C277" s="291"/>
      <c r="D277" s="73">
        <v>4</v>
      </c>
      <c r="E277" s="88" t="s">
        <v>169</v>
      </c>
      <c r="F277" s="44" t="s">
        <v>170</v>
      </c>
      <c r="G277" s="90">
        <v>41815891</v>
      </c>
      <c r="H277" s="74">
        <f t="shared" ref="H277" si="452">IFERROR(G277/G279,"-")</f>
        <v>8.2673418504943738E-2</v>
      </c>
      <c r="I277" s="58">
        <v>357</v>
      </c>
      <c r="J277" s="74">
        <f t="shared" ref="J277" si="453">IFERROR(I277/I279,"-")</f>
        <v>0.19339111592632718</v>
      </c>
      <c r="K277" s="121">
        <f t="shared" si="435"/>
        <v>117131.34733893558</v>
      </c>
    </row>
    <row r="278" spans="2:11">
      <c r="B278" s="288"/>
      <c r="C278" s="291"/>
      <c r="D278" s="76">
        <v>5</v>
      </c>
      <c r="E278" s="92" t="s">
        <v>95</v>
      </c>
      <c r="F278" s="45" t="s">
        <v>96</v>
      </c>
      <c r="G278" s="94">
        <v>36884725</v>
      </c>
      <c r="H278" s="119">
        <f t="shared" ref="H278" si="454">IFERROR(G278/G279,"-")</f>
        <v>7.2924102140135214E-2</v>
      </c>
      <c r="I278" s="60">
        <v>653</v>
      </c>
      <c r="J278" s="119">
        <f t="shared" ref="J278" si="455">IFERROR(I278/I279,"-")</f>
        <v>0.35373781148429034</v>
      </c>
      <c r="K278" s="122">
        <f t="shared" si="435"/>
        <v>56485.030627871362</v>
      </c>
    </row>
    <row r="279" spans="2:11">
      <c r="B279" s="289"/>
      <c r="C279" s="292"/>
      <c r="D279" s="79" t="s">
        <v>164</v>
      </c>
      <c r="E279" s="96"/>
      <c r="F279" s="97"/>
      <c r="G279" s="98">
        <v>505796080</v>
      </c>
      <c r="H279" s="80" t="s">
        <v>145</v>
      </c>
      <c r="I279" s="63">
        <v>1846</v>
      </c>
      <c r="J279" s="80" t="s">
        <v>145</v>
      </c>
      <c r="K279" s="124">
        <f t="shared" si="435"/>
        <v>273995.70964247023</v>
      </c>
    </row>
    <row r="280" spans="2:11">
      <c r="B280" s="287">
        <v>47</v>
      </c>
      <c r="C280" s="290" t="s">
        <v>17</v>
      </c>
      <c r="D280" s="70">
        <v>1</v>
      </c>
      <c r="E280" s="100" t="s">
        <v>165</v>
      </c>
      <c r="F280" s="40" t="s">
        <v>166</v>
      </c>
      <c r="G280" s="188">
        <v>130282522</v>
      </c>
      <c r="H280" s="71">
        <f t="shared" ref="H280" si="456">IFERROR(G280/G285,"-")</f>
        <v>0.15209440494881424</v>
      </c>
      <c r="I280" s="56">
        <v>2230</v>
      </c>
      <c r="J280" s="71">
        <f t="shared" ref="J280" si="457">IFERROR(I280/I285,"-")</f>
        <v>0.69927877077453748</v>
      </c>
      <c r="K280" s="120">
        <f t="shared" si="435"/>
        <v>58422.655605381166</v>
      </c>
    </row>
    <row r="281" spans="2:11">
      <c r="B281" s="288"/>
      <c r="C281" s="291"/>
      <c r="D281" s="73">
        <v>2</v>
      </c>
      <c r="E281" s="88" t="s">
        <v>167</v>
      </c>
      <c r="F281" s="41" t="s">
        <v>168</v>
      </c>
      <c r="G281" s="90">
        <v>119231171</v>
      </c>
      <c r="H281" s="74">
        <f t="shared" ref="H281" si="458">IFERROR(G281/G285,"-")</f>
        <v>0.13919283819663328</v>
      </c>
      <c r="I281" s="58">
        <v>1541</v>
      </c>
      <c r="J281" s="74">
        <f t="shared" ref="J281" si="459">IFERROR(I281/I285,"-")</f>
        <v>0.48322358105989338</v>
      </c>
      <c r="K281" s="121">
        <f t="shared" si="435"/>
        <v>77372.596365996113</v>
      </c>
    </row>
    <row r="282" spans="2:11">
      <c r="B282" s="288"/>
      <c r="C282" s="291"/>
      <c r="D282" s="73">
        <v>3</v>
      </c>
      <c r="E282" s="88" t="s">
        <v>97</v>
      </c>
      <c r="F282" s="44" t="s">
        <v>98</v>
      </c>
      <c r="G282" s="90">
        <v>86221960</v>
      </c>
      <c r="H282" s="74">
        <f t="shared" ref="H282" si="460">IFERROR(G282/G285,"-")</f>
        <v>0.10065722936895913</v>
      </c>
      <c r="I282" s="58">
        <v>1934</v>
      </c>
      <c r="J282" s="74">
        <f t="shared" ref="J282" si="461">IFERROR(I282/I285,"-")</f>
        <v>0.6064597052367513</v>
      </c>
      <c r="K282" s="121">
        <f t="shared" si="435"/>
        <v>44582.192347466393</v>
      </c>
    </row>
    <row r="283" spans="2:11">
      <c r="B283" s="288"/>
      <c r="C283" s="291"/>
      <c r="D283" s="73">
        <v>4</v>
      </c>
      <c r="E283" s="88" t="s">
        <v>169</v>
      </c>
      <c r="F283" s="44" t="s">
        <v>170</v>
      </c>
      <c r="G283" s="90">
        <v>86078404</v>
      </c>
      <c r="H283" s="74">
        <f t="shared" ref="H283" si="462">IFERROR(G283/G285,"-")</f>
        <v>0.10048963924204378</v>
      </c>
      <c r="I283" s="58">
        <v>691</v>
      </c>
      <c r="J283" s="74">
        <f t="shared" ref="J283" si="463">IFERROR(I283/I285,"-")</f>
        <v>0.21668234556287239</v>
      </c>
      <c r="K283" s="121">
        <f t="shared" si="435"/>
        <v>124570.77279305355</v>
      </c>
    </row>
    <row r="284" spans="2:11">
      <c r="B284" s="288"/>
      <c r="C284" s="291"/>
      <c r="D284" s="76">
        <v>5</v>
      </c>
      <c r="E284" s="92" t="s">
        <v>95</v>
      </c>
      <c r="F284" s="45" t="s">
        <v>96</v>
      </c>
      <c r="G284" s="94">
        <v>65462949</v>
      </c>
      <c r="H284" s="119">
        <f t="shared" ref="H284" si="464">IFERROR(G284/G285,"-")</f>
        <v>7.6422747437676825E-2</v>
      </c>
      <c r="I284" s="60">
        <v>1295</v>
      </c>
      <c r="J284" s="119">
        <f t="shared" ref="J284" si="465">IFERROR(I284/I285,"-")</f>
        <v>0.40608341172781437</v>
      </c>
      <c r="K284" s="122">
        <f t="shared" si="435"/>
        <v>50550.539768339768</v>
      </c>
    </row>
    <row r="285" spans="2:11">
      <c r="B285" s="289"/>
      <c r="C285" s="292"/>
      <c r="D285" s="79" t="s">
        <v>164</v>
      </c>
      <c r="E285" s="96"/>
      <c r="F285" s="97"/>
      <c r="G285" s="98">
        <v>856589840</v>
      </c>
      <c r="H285" s="80" t="s">
        <v>145</v>
      </c>
      <c r="I285" s="63">
        <v>3189</v>
      </c>
      <c r="J285" s="80" t="s">
        <v>145</v>
      </c>
      <c r="K285" s="124">
        <f t="shared" si="435"/>
        <v>268607.66384446534</v>
      </c>
    </row>
    <row r="286" spans="2:11">
      <c r="B286" s="287">
        <v>48</v>
      </c>
      <c r="C286" s="290" t="s">
        <v>28</v>
      </c>
      <c r="D286" s="70">
        <v>1</v>
      </c>
      <c r="E286" s="100" t="s">
        <v>165</v>
      </c>
      <c r="F286" s="40" t="s">
        <v>166</v>
      </c>
      <c r="G286" s="188">
        <v>60831018</v>
      </c>
      <c r="H286" s="71">
        <f t="shared" ref="H286" si="466">IFERROR(G286/G291,"-")</f>
        <v>0.1506117985075148</v>
      </c>
      <c r="I286" s="56">
        <v>1115</v>
      </c>
      <c r="J286" s="71">
        <f t="shared" ref="J286" si="467">IFERROR(I286/I291,"-")</f>
        <v>0.66886622675464902</v>
      </c>
      <c r="K286" s="120">
        <f t="shared" si="435"/>
        <v>54556.966816143497</v>
      </c>
    </row>
    <row r="287" spans="2:11">
      <c r="B287" s="288"/>
      <c r="C287" s="291"/>
      <c r="D287" s="73">
        <v>2</v>
      </c>
      <c r="E287" s="88" t="s">
        <v>97</v>
      </c>
      <c r="F287" s="41" t="s">
        <v>98</v>
      </c>
      <c r="G287" s="90">
        <v>44969491</v>
      </c>
      <c r="H287" s="74">
        <f t="shared" ref="H287" si="468">IFERROR(G287/G291,"-")</f>
        <v>0.11134017052743553</v>
      </c>
      <c r="I287" s="58">
        <v>1006</v>
      </c>
      <c r="J287" s="74">
        <f t="shared" ref="J287" si="469">IFERROR(I287/I291,"-")</f>
        <v>0.60347930413917217</v>
      </c>
      <c r="K287" s="121">
        <f t="shared" si="435"/>
        <v>44701.283300198804</v>
      </c>
    </row>
    <row r="288" spans="2:11">
      <c r="B288" s="288"/>
      <c r="C288" s="291"/>
      <c r="D288" s="73">
        <v>3</v>
      </c>
      <c r="E288" s="88" t="s">
        <v>167</v>
      </c>
      <c r="F288" s="44" t="s">
        <v>168</v>
      </c>
      <c r="G288" s="90">
        <v>44170603</v>
      </c>
      <c r="H288" s="74">
        <f t="shared" ref="H288" si="470">IFERROR(G288/G291,"-")</f>
        <v>0.10936220003734655</v>
      </c>
      <c r="I288" s="58">
        <v>675</v>
      </c>
      <c r="J288" s="74">
        <f t="shared" ref="J288" si="471">IFERROR(I288/I291,"-")</f>
        <v>0.40491901619676063</v>
      </c>
      <c r="K288" s="121">
        <f t="shared" si="435"/>
        <v>65437.93037037037</v>
      </c>
    </row>
    <row r="289" spans="2:11">
      <c r="B289" s="288"/>
      <c r="C289" s="291"/>
      <c r="D289" s="73">
        <v>4</v>
      </c>
      <c r="E289" s="88" t="s">
        <v>169</v>
      </c>
      <c r="F289" s="44" t="s">
        <v>170</v>
      </c>
      <c r="G289" s="90">
        <v>37356215</v>
      </c>
      <c r="H289" s="74">
        <f t="shared" ref="H289" si="472">IFERROR(G289/G291,"-")</f>
        <v>9.249042530544864E-2</v>
      </c>
      <c r="I289" s="58">
        <v>298</v>
      </c>
      <c r="J289" s="74">
        <f t="shared" ref="J289" si="473">IFERROR(I289/I291,"-")</f>
        <v>0.17876424715056988</v>
      </c>
      <c r="K289" s="121">
        <f t="shared" si="435"/>
        <v>125356.42617449665</v>
      </c>
    </row>
    <row r="290" spans="2:11">
      <c r="B290" s="288"/>
      <c r="C290" s="291"/>
      <c r="D290" s="76">
        <v>5</v>
      </c>
      <c r="E290" s="92" t="s">
        <v>95</v>
      </c>
      <c r="F290" s="45" t="s">
        <v>96</v>
      </c>
      <c r="G290" s="94">
        <v>29512802</v>
      </c>
      <c r="H290" s="119">
        <f t="shared" ref="H290" si="474">IFERROR(G290/G291,"-")</f>
        <v>7.3070882821921201E-2</v>
      </c>
      <c r="I290" s="60">
        <v>557</v>
      </c>
      <c r="J290" s="119">
        <f t="shared" ref="J290" si="475">IFERROR(I290/I291,"-")</f>
        <v>0.33413317336532694</v>
      </c>
      <c r="K290" s="122">
        <f t="shared" si="435"/>
        <v>52985.281867145422</v>
      </c>
    </row>
    <row r="291" spans="2:11">
      <c r="B291" s="289"/>
      <c r="C291" s="292"/>
      <c r="D291" s="79" t="s">
        <v>164</v>
      </c>
      <c r="E291" s="96"/>
      <c r="F291" s="97"/>
      <c r="G291" s="98">
        <v>403892780</v>
      </c>
      <c r="H291" s="80" t="s">
        <v>145</v>
      </c>
      <c r="I291" s="63">
        <v>1667</v>
      </c>
      <c r="J291" s="80" t="s">
        <v>145</v>
      </c>
      <c r="K291" s="124">
        <f t="shared" si="435"/>
        <v>242287.21055788844</v>
      </c>
    </row>
    <row r="292" spans="2:11">
      <c r="B292" s="287">
        <v>49</v>
      </c>
      <c r="C292" s="290" t="s">
        <v>29</v>
      </c>
      <c r="D292" s="70">
        <v>1</v>
      </c>
      <c r="E292" s="100" t="s">
        <v>165</v>
      </c>
      <c r="F292" s="40" t="s">
        <v>166</v>
      </c>
      <c r="G292" s="188">
        <v>58516482</v>
      </c>
      <c r="H292" s="71">
        <f t="shared" ref="H292" si="476">IFERROR(G292/G297,"-")</f>
        <v>0.12122231005774771</v>
      </c>
      <c r="I292" s="56">
        <v>1191</v>
      </c>
      <c r="J292" s="71">
        <f t="shared" ref="J292" si="477">IFERROR(I292/I297,"-")</f>
        <v>0.6572847682119205</v>
      </c>
      <c r="K292" s="120">
        <f t="shared" si="435"/>
        <v>49132.226700251886</v>
      </c>
    </row>
    <row r="293" spans="2:11">
      <c r="B293" s="288"/>
      <c r="C293" s="291"/>
      <c r="D293" s="73">
        <v>2</v>
      </c>
      <c r="E293" s="88" t="s">
        <v>167</v>
      </c>
      <c r="F293" s="41" t="s">
        <v>168</v>
      </c>
      <c r="G293" s="90">
        <v>57458850</v>
      </c>
      <c r="H293" s="74">
        <f t="shared" ref="H293" si="478">IFERROR(G293/G297,"-")</f>
        <v>0.11903132745166767</v>
      </c>
      <c r="I293" s="58">
        <v>813</v>
      </c>
      <c r="J293" s="74">
        <f t="shared" ref="J293" si="479">IFERROR(I293/I297,"-")</f>
        <v>0.44867549668874174</v>
      </c>
      <c r="K293" s="121">
        <f t="shared" si="435"/>
        <v>70675.092250922506</v>
      </c>
    </row>
    <row r="294" spans="2:11">
      <c r="B294" s="288"/>
      <c r="C294" s="291"/>
      <c r="D294" s="73">
        <v>3</v>
      </c>
      <c r="E294" s="88" t="s">
        <v>97</v>
      </c>
      <c r="F294" s="44" t="s">
        <v>98</v>
      </c>
      <c r="G294" s="90">
        <v>49187508</v>
      </c>
      <c r="H294" s="74">
        <f t="shared" ref="H294" si="480">IFERROR(G294/G297,"-")</f>
        <v>0.10189647671819961</v>
      </c>
      <c r="I294" s="58">
        <v>1073</v>
      </c>
      <c r="J294" s="74">
        <f t="shared" ref="J294" si="481">IFERROR(I294/I297,"-")</f>
        <v>0.59216335540838849</v>
      </c>
      <c r="K294" s="121">
        <f t="shared" si="435"/>
        <v>45841.107176141661</v>
      </c>
    </row>
    <row r="295" spans="2:11">
      <c r="B295" s="288"/>
      <c r="C295" s="291"/>
      <c r="D295" s="73">
        <v>4</v>
      </c>
      <c r="E295" s="88" t="s">
        <v>169</v>
      </c>
      <c r="F295" s="44" t="s">
        <v>170</v>
      </c>
      <c r="G295" s="90">
        <v>48595889</v>
      </c>
      <c r="H295" s="74">
        <f t="shared" ref="H295" si="482">IFERROR(G295/G297,"-")</f>
        <v>0.10067088318620883</v>
      </c>
      <c r="I295" s="58">
        <v>375</v>
      </c>
      <c r="J295" s="74">
        <f t="shared" ref="J295" si="483">IFERROR(I295/I297,"-")</f>
        <v>0.20695364238410596</v>
      </c>
      <c r="K295" s="121">
        <f t="shared" si="435"/>
        <v>129589.03733333333</v>
      </c>
    </row>
    <row r="296" spans="2:11">
      <c r="B296" s="288"/>
      <c r="C296" s="291"/>
      <c r="D296" s="76">
        <v>5</v>
      </c>
      <c r="E296" s="92" t="s">
        <v>173</v>
      </c>
      <c r="F296" s="45" t="s">
        <v>174</v>
      </c>
      <c r="G296" s="94">
        <v>35230872</v>
      </c>
      <c r="H296" s="119">
        <f t="shared" ref="H296" si="484">IFERROR(G296/G297,"-")</f>
        <v>7.2984013105723319E-2</v>
      </c>
      <c r="I296" s="60">
        <v>454</v>
      </c>
      <c r="J296" s="119">
        <f t="shared" ref="J296" si="485">IFERROR(I296/I297,"-")</f>
        <v>0.25055187637969095</v>
      </c>
      <c r="K296" s="122">
        <f t="shared" si="435"/>
        <v>77601.039647577098</v>
      </c>
    </row>
    <row r="297" spans="2:11">
      <c r="B297" s="289"/>
      <c r="C297" s="292"/>
      <c r="D297" s="79" t="s">
        <v>164</v>
      </c>
      <c r="E297" s="96"/>
      <c r="F297" s="97"/>
      <c r="G297" s="98">
        <v>482720400</v>
      </c>
      <c r="H297" s="80" t="s">
        <v>145</v>
      </c>
      <c r="I297" s="63">
        <v>1812</v>
      </c>
      <c r="J297" s="80" t="s">
        <v>145</v>
      </c>
      <c r="K297" s="124">
        <f t="shared" si="435"/>
        <v>266401.9867549669</v>
      </c>
    </row>
    <row r="298" spans="2:11">
      <c r="B298" s="287">
        <v>50</v>
      </c>
      <c r="C298" s="290" t="s">
        <v>18</v>
      </c>
      <c r="D298" s="70">
        <v>1</v>
      </c>
      <c r="E298" s="100" t="s">
        <v>165</v>
      </c>
      <c r="F298" s="40" t="s">
        <v>166</v>
      </c>
      <c r="G298" s="188">
        <v>55325069</v>
      </c>
      <c r="H298" s="71">
        <f t="shared" ref="H298" si="486">IFERROR(G298/G303,"-")</f>
        <v>0.12590539176850349</v>
      </c>
      <c r="I298" s="56">
        <v>1072</v>
      </c>
      <c r="J298" s="71">
        <f t="shared" ref="J298" si="487">IFERROR(I298/I303,"-")</f>
        <v>0.68806161745827987</v>
      </c>
      <c r="K298" s="120">
        <f t="shared" si="435"/>
        <v>51609.20615671642</v>
      </c>
    </row>
    <row r="299" spans="2:11">
      <c r="B299" s="288"/>
      <c r="C299" s="291"/>
      <c r="D299" s="73">
        <v>2</v>
      </c>
      <c r="E299" s="88" t="s">
        <v>167</v>
      </c>
      <c r="F299" s="41" t="s">
        <v>168</v>
      </c>
      <c r="G299" s="90">
        <v>45197665</v>
      </c>
      <c r="H299" s="74">
        <f t="shared" ref="H299" si="488">IFERROR(G299/G303,"-")</f>
        <v>0.10285806817243334</v>
      </c>
      <c r="I299" s="58">
        <v>655</v>
      </c>
      <c r="J299" s="74">
        <f t="shared" ref="J299" si="489">IFERROR(I299/I303,"-")</f>
        <v>0.42041078305519897</v>
      </c>
      <c r="K299" s="121">
        <f t="shared" si="435"/>
        <v>69004.068702290082</v>
      </c>
    </row>
    <row r="300" spans="2:11">
      <c r="B300" s="288"/>
      <c r="C300" s="291"/>
      <c r="D300" s="73">
        <v>3</v>
      </c>
      <c r="E300" s="88" t="s">
        <v>169</v>
      </c>
      <c r="F300" s="44" t="s">
        <v>170</v>
      </c>
      <c r="G300" s="90">
        <v>44760009</v>
      </c>
      <c r="H300" s="74">
        <f t="shared" ref="H300" si="490">IFERROR(G300/G303,"-")</f>
        <v>0.10186207754583627</v>
      </c>
      <c r="I300" s="58">
        <v>321</v>
      </c>
      <c r="J300" s="74">
        <f t="shared" ref="J300" si="491">IFERROR(I300/I303,"-")</f>
        <v>0.20603337612323491</v>
      </c>
      <c r="K300" s="121">
        <f t="shared" si="435"/>
        <v>139439.28037383177</v>
      </c>
    </row>
    <row r="301" spans="2:11">
      <c r="B301" s="288"/>
      <c r="C301" s="291"/>
      <c r="D301" s="73">
        <v>4</v>
      </c>
      <c r="E301" s="88" t="s">
        <v>97</v>
      </c>
      <c r="F301" s="44" t="s">
        <v>98</v>
      </c>
      <c r="G301" s="90">
        <v>40107500</v>
      </c>
      <c r="H301" s="74">
        <f t="shared" ref="H301" si="492">IFERROR(G301/G303,"-")</f>
        <v>9.1274183505406101E-2</v>
      </c>
      <c r="I301" s="58">
        <v>943</v>
      </c>
      <c r="J301" s="74">
        <f t="shared" ref="J301" si="493">IFERROR(I301/I303,"-")</f>
        <v>0.60526315789473684</v>
      </c>
      <c r="K301" s="121">
        <f t="shared" si="435"/>
        <v>42531.813361611879</v>
      </c>
    </row>
    <row r="302" spans="2:11">
      <c r="B302" s="288"/>
      <c r="C302" s="291"/>
      <c r="D302" s="76">
        <v>5</v>
      </c>
      <c r="E302" s="92" t="s">
        <v>95</v>
      </c>
      <c r="F302" s="45" t="s">
        <v>96</v>
      </c>
      <c r="G302" s="94">
        <v>34595746</v>
      </c>
      <c r="H302" s="119">
        <f t="shared" ref="H302" si="494">IFERROR(G302/G303,"-")</f>
        <v>7.8730872502908902E-2</v>
      </c>
      <c r="I302" s="60">
        <v>575</v>
      </c>
      <c r="J302" s="119">
        <f t="shared" ref="J302" si="495">IFERROR(I302/I303,"-")</f>
        <v>0.36906290115532736</v>
      </c>
      <c r="K302" s="122">
        <f t="shared" si="435"/>
        <v>60166.514782608698</v>
      </c>
    </row>
    <row r="303" spans="2:11">
      <c r="B303" s="289"/>
      <c r="C303" s="292"/>
      <c r="D303" s="79" t="s">
        <v>164</v>
      </c>
      <c r="E303" s="96"/>
      <c r="F303" s="97"/>
      <c r="G303" s="98">
        <v>439417790</v>
      </c>
      <c r="H303" s="80" t="s">
        <v>145</v>
      </c>
      <c r="I303" s="63">
        <v>1558</v>
      </c>
      <c r="J303" s="80" t="s">
        <v>145</v>
      </c>
      <c r="K303" s="124">
        <f t="shared" si="435"/>
        <v>282039.65982028242</v>
      </c>
    </row>
    <row r="304" spans="2:11">
      <c r="B304" s="287">
        <v>51</v>
      </c>
      <c r="C304" s="290" t="s">
        <v>50</v>
      </c>
      <c r="D304" s="70">
        <v>1</v>
      </c>
      <c r="E304" s="100" t="s">
        <v>165</v>
      </c>
      <c r="F304" s="40" t="s">
        <v>166</v>
      </c>
      <c r="G304" s="188">
        <v>81136621</v>
      </c>
      <c r="H304" s="71">
        <f t="shared" ref="H304" si="496">IFERROR(G304/G309,"-")</f>
        <v>0.13566877215065948</v>
      </c>
      <c r="I304" s="56">
        <v>1350</v>
      </c>
      <c r="J304" s="71">
        <f t="shared" ref="J304" si="497">IFERROR(I304/I309,"-")</f>
        <v>0.68947906026557715</v>
      </c>
      <c r="K304" s="120">
        <f t="shared" si="435"/>
        <v>60101.200740740744</v>
      </c>
    </row>
    <row r="305" spans="2:11">
      <c r="B305" s="288"/>
      <c r="C305" s="291"/>
      <c r="D305" s="73">
        <v>2</v>
      </c>
      <c r="E305" s="88" t="s">
        <v>167</v>
      </c>
      <c r="F305" s="41" t="s">
        <v>168</v>
      </c>
      <c r="G305" s="90">
        <v>71258411</v>
      </c>
      <c r="H305" s="74">
        <f t="shared" ref="H305" si="498">IFERROR(G305/G309,"-")</f>
        <v>0.11915138942965159</v>
      </c>
      <c r="I305" s="58">
        <v>855</v>
      </c>
      <c r="J305" s="74">
        <f t="shared" ref="J305" si="499">IFERROR(I305/I309,"-")</f>
        <v>0.4366700715015322</v>
      </c>
      <c r="K305" s="121">
        <f t="shared" si="435"/>
        <v>83343.170760233916</v>
      </c>
    </row>
    <row r="306" spans="2:11">
      <c r="B306" s="288"/>
      <c r="C306" s="291"/>
      <c r="D306" s="73">
        <v>3</v>
      </c>
      <c r="E306" s="88" t="s">
        <v>97</v>
      </c>
      <c r="F306" s="44" t="s">
        <v>98</v>
      </c>
      <c r="G306" s="90">
        <v>62858992</v>
      </c>
      <c r="H306" s="74">
        <f t="shared" ref="H306" si="500">IFERROR(G306/G309,"-")</f>
        <v>0.10510669729847545</v>
      </c>
      <c r="I306" s="58">
        <v>1133</v>
      </c>
      <c r="J306" s="74">
        <f t="shared" ref="J306" si="501">IFERROR(I306/I309,"-")</f>
        <v>0.5786516853932584</v>
      </c>
      <c r="K306" s="121">
        <f t="shared" si="435"/>
        <v>55480.134157105029</v>
      </c>
    </row>
    <row r="307" spans="2:11">
      <c r="B307" s="288"/>
      <c r="C307" s="291"/>
      <c r="D307" s="73">
        <v>4</v>
      </c>
      <c r="E307" s="88" t="s">
        <v>169</v>
      </c>
      <c r="F307" s="44" t="s">
        <v>170</v>
      </c>
      <c r="G307" s="90">
        <v>60701767</v>
      </c>
      <c r="H307" s="74">
        <f t="shared" ref="H307" si="502">IFERROR(G307/G309,"-")</f>
        <v>0.10149959530931686</v>
      </c>
      <c r="I307" s="58">
        <v>412</v>
      </c>
      <c r="J307" s="74">
        <f t="shared" ref="J307" si="503">IFERROR(I307/I309,"-")</f>
        <v>0.21041879468845762</v>
      </c>
      <c r="K307" s="121">
        <f t="shared" si="435"/>
        <v>147334.38592233011</v>
      </c>
    </row>
    <row r="308" spans="2:11">
      <c r="B308" s="288"/>
      <c r="C308" s="291"/>
      <c r="D308" s="76">
        <v>5</v>
      </c>
      <c r="E308" s="92" t="s">
        <v>171</v>
      </c>
      <c r="F308" s="45" t="s">
        <v>172</v>
      </c>
      <c r="G308" s="94">
        <v>37163952</v>
      </c>
      <c r="H308" s="119">
        <f t="shared" ref="H308" si="504">IFERROR(G308/G309,"-")</f>
        <v>6.2141948653568473E-2</v>
      </c>
      <c r="I308" s="60">
        <v>697</v>
      </c>
      <c r="J308" s="119">
        <f t="shared" ref="J308" si="505">IFERROR(I308/I309,"-")</f>
        <v>0.35597548518896832</v>
      </c>
      <c r="K308" s="122">
        <f t="shared" si="435"/>
        <v>53319.873744619799</v>
      </c>
    </row>
    <row r="309" spans="2:11">
      <c r="B309" s="289"/>
      <c r="C309" s="292"/>
      <c r="D309" s="79" t="s">
        <v>164</v>
      </c>
      <c r="E309" s="96"/>
      <c r="F309" s="97"/>
      <c r="G309" s="98">
        <v>598049350</v>
      </c>
      <c r="H309" s="80" t="s">
        <v>145</v>
      </c>
      <c r="I309" s="63">
        <v>1958</v>
      </c>
      <c r="J309" s="80" t="s">
        <v>145</v>
      </c>
      <c r="K309" s="124">
        <f t="shared" si="435"/>
        <v>305438.89172625128</v>
      </c>
    </row>
    <row r="310" spans="2:11">
      <c r="B310" s="287">
        <v>52</v>
      </c>
      <c r="C310" s="290" t="s">
        <v>6</v>
      </c>
      <c r="D310" s="70">
        <v>1</v>
      </c>
      <c r="E310" s="100" t="s">
        <v>165</v>
      </c>
      <c r="F310" s="40" t="s">
        <v>166</v>
      </c>
      <c r="G310" s="188">
        <v>94870074</v>
      </c>
      <c r="H310" s="71">
        <f t="shared" ref="H310" si="506">IFERROR(G310/G315,"-")</f>
        <v>0.14507282781784825</v>
      </c>
      <c r="I310" s="56">
        <v>1631</v>
      </c>
      <c r="J310" s="71">
        <f t="shared" ref="J310" si="507">IFERROR(I310/I315,"-")</f>
        <v>0.727151136870263</v>
      </c>
      <c r="K310" s="120">
        <f t="shared" si="435"/>
        <v>58166.814224402209</v>
      </c>
    </row>
    <row r="311" spans="2:11">
      <c r="B311" s="288"/>
      <c r="C311" s="291"/>
      <c r="D311" s="73">
        <v>2</v>
      </c>
      <c r="E311" s="88" t="s">
        <v>167</v>
      </c>
      <c r="F311" s="41" t="s">
        <v>168</v>
      </c>
      <c r="G311" s="90">
        <v>94297566</v>
      </c>
      <c r="H311" s="74">
        <f t="shared" ref="H311" si="508">IFERROR(G311/G315,"-")</f>
        <v>0.14419736360656976</v>
      </c>
      <c r="I311" s="58">
        <v>997</v>
      </c>
      <c r="J311" s="74">
        <f t="shared" ref="J311" si="509">IFERROR(I311/I315,"-")</f>
        <v>0.444493981275078</v>
      </c>
      <c r="K311" s="121">
        <f t="shared" si="435"/>
        <v>94581.309929789364</v>
      </c>
    </row>
    <row r="312" spans="2:11">
      <c r="B312" s="288"/>
      <c r="C312" s="291"/>
      <c r="D312" s="73">
        <v>3</v>
      </c>
      <c r="E312" s="88" t="s">
        <v>169</v>
      </c>
      <c r="F312" s="44" t="s">
        <v>170</v>
      </c>
      <c r="G312" s="90">
        <v>76245435</v>
      </c>
      <c r="H312" s="74">
        <f t="shared" ref="H312" si="510">IFERROR(G312/G315,"-")</f>
        <v>0.11659251856019361</v>
      </c>
      <c r="I312" s="58">
        <v>526</v>
      </c>
      <c r="J312" s="74">
        <f t="shared" ref="J312" si="511">IFERROR(I312/I315,"-")</f>
        <v>0.23450735621934909</v>
      </c>
      <c r="K312" s="121">
        <f t="shared" si="435"/>
        <v>144953.29847908745</v>
      </c>
    </row>
    <row r="313" spans="2:11">
      <c r="B313" s="288"/>
      <c r="C313" s="291"/>
      <c r="D313" s="73">
        <v>4</v>
      </c>
      <c r="E313" s="88" t="s">
        <v>97</v>
      </c>
      <c r="F313" s="44" t="s">
        <v>98</v>
      </c>
      <c r="G313" s="90">
        <v>67524272</v>
      </c>
      <c r="H313" s="74">
        <f t="shared" ref="H313" si="512">IFERROR(G313/G315,"-")</f>
        <v>0.10325634493951751</v>
      </c>
      <c r="I313" s="58">
        <v>1365</v>
      </c>
      <c r="J313" s="74">
        <f t="shared" ref="J313" si="513">IFERROR(I313/I315,"-")</f>
        <v>0.60855996433348192</v>
      </c>
      <c r="K313" s="121">
        <f t="shared" si="435"/>
        <v>49468.331135531138</v>
      </c>
    </row>
    <row r="314" spans="2:11">
      <c r="B314" s="288"/>
      <c r="C314" s="291"/>
      <c r="D314" s="76">
        <v>5</v>
      </c>
      <c r="E314" s="92" t="s">
        <v>171</v>
      </c>
      <c r="F314" s="45" t="s">
        <v>172</v>
      </c>
      <c r="G314" s="94">
        <v>45658526</v>
      </c>
      <c r="H314" s="119">
        <f t="shared" ref="H314" si="514">IFERROR(G314/G315,"-")</f>
        <v>6.9819819902477862E-2</v>
      </c>
      <c r="I314" s="60">
        <v>851</v>
      </c>
      <c r="J314" s="119">
        <f t="shared" ref="J314" si="515">IFERROR(I314/I315,"-")</f>
        <v>0.37940258582255909</v>
      </c>
      <c r="K314" s="122">
        <f t="shared" si="435"/>
        <v>53652.792009400706</v>
      </c>
    </row>
    <row r="315" spans="2:11">
      <c r="B315" s="289"/>
      <c r="C315" s="292"/>
      <c r="D315" s="79" t="s">
        <v>164</v>
      </c>
      <c r="E315" s="96"/>
      <c r="F315" s="97"/>
      <c r="G315" s="98">
        <v>653947920</v>
      </c>
      <c r="H315" s="80" t="s">
        <v>145</v>
      </c>
      <c r="I315" s="63">
        <v>2243</v>
      </c>
      <c r="J315" s="80" t="s">
        <v>145</v>
      </c>
      <c r="K315" s="124">
        <f t="shared" si="435"/>
        <v>291550.56620597414</v>
      </c>
    </row>
    <row r="316" spans="2:11">
      <c r="B316" s="287">
        <v>53</v>
      </c>
      <c r="C316" s="290" t="s">
        <v>24</v>
      </c>
      <c r="D316" s="70">
        <v>1</v>
      </c>
      <c r="E316" s="100" t="s">
        <v>165</v>
      </c>
      <c r="F316" s="40" t="s">
        <v>166</v>
      </c>
      <c r="G316" s="188">
        <v>37270513</v>
      </c>
      <c r="H316" s="71">
        <f t="shared" ref="H316" si="516">IFERROR(G316/G321,"-")</f>
        <v>0.13704392706671861</v>
      </c>
      <c r="I316" s="56">
        <v>703</v>
      </c>
      <c r="J316" s="71">
        <f t="shared" ref="J316" si="517">IFERROR(I316/I321,"-")</f>
        <v>0.72549019607843135</v>
      </c>
      <c r="K316" s="120">
        <f t="shared" si="435"/>
        <v>53016.376955903273</v>
      </c>
    </row>
    <row r="317" spans="2:11">
      <c r="B317" s="288"/>
      <c r="C317" s="291"/>
      <c r="D317" s="73">
        <v>2</v>
      </c>
      <c r="E317" s="88" t="s">
        <v>167</v>
      </c>
      <c r="F317" s="41" t="s">
        <v>168</v>
      </c>
      <c r="G317" s="90">
        <v>34138799</v>
      </c>
      <c r="H317" s="74">
        <f t="shared" ref="H317" si="518">IFERROR(G317/G321,"-")</f>
        <v>0.12552859361773117</v>
      </c>
      <c r="I317" s="58">
        <v>429</v>
      </c>
      <c r="J317" s="74">
        <f t="shared" ref="J317" si="519">IFERROR(I317/I321,"-")</f>
        <v>0.44272445820433437</v>
      </c>
      <c r="K317" s="121">
        <f t="shared" si="435"/>
        <v>79577.620046620053</v>
      </c>
    </row>
    <row r="318" spans="2:11">
      <c r="B318" s="288"/>
      <c r="C318" s="291"/>
      <c r="D318" s="73">
        <v>3</v>
      </c>
      <c r="E318" s="88" t="s">
        <v>169</v>
      </c>
      <c r="F318" s="44" t="s">
        <v>170</v>
      </c>
      <c r="G318" s="90">
        <v>32883957</v>
      </c>
      <c r="H318" s="74">
        <f t="shared" ref="H318" si="520">IFERROR(G318/G321,"-")</f>
        <v>0.12091453114082737</v>
      </c>
      <c r="I318" s="58">
        <v>222</v>
      </c>
      <c r="J318" s="74">
        <f t="shared" ref="J318" si="521">IFERROR(I318/I321,"-")</f>
        <v>0.22910216718266255</v>
      </c>
      <c r="K318" s="121">
        <f t="shared" si="435"/>
        <v>148125.93243243243</v>
      </c>
    </row>
    <row r="319" spans="2:11">
      <c r="B319" s="288"/>
      <c r="C319" s="291"/>
      <c r="D319" s="73">
        <v>4</v>
      </c>
      <c r="E319" s="88" t="s">
        <v>97</v>
      </c>
      <c r="F319" s="44" t="s">
        <v>98</v>
      </c>
      <c r="G319" s="90">
        <v>23677190</v>
      </c>
      <c r="H319" s="74">
        <f t="shared" ref="H319" si="522">IFERROR(G319/G321,"-")</f>
        <v>8.7061186936301077E-2</v>
      </c>
      <c r="I319" s="58">
        <v>600</v>
      </c>
      <c r="J319" s="74">
        <f t="shared" ref="J319" si="523">IFERROR(I319/I321,"-")</f>
        <v>0.61919504643962853</v>
      </c>
      <c r="K319" s="121">
        <f t="shared" si="435"/>
        <v>39461.98333333333</v>
      </c>
    </row>
    <row r="320" spans="2:11">
      <c r="B320" s="288"/>
      <c r="C320" s="291"/>
      <c r="D320" s="76">
        <v>5</v>
      </c>
      <c r="E320" s="92" t="s">
        <v>171</v>
      </c>
      <c r="F320" s="45" t="s">
        <v>172</v>
      </c>
      <c r="G320" s="94">
        <v>22562281</v>
      </c>
      <c r="H320" s="119">
        <f t="shared" ref="H320" si="524">IFERROR(G320/G321,"-")</f>
        <v>8.2961659041902946E-2</v>
      </c>
      <c r="I320" s="60">
        <v>366</v>
      </c>
      <c r="J320" s="119">
        <f t="shared" ref="J320" si="525">IFERROR(I320/I321,"-")</f>
        <v>0.37770897832817335</v>
      </c>
      <c r="K320" s="122">
        <f t="shared" si="435"/>
        <v>61645.576502732241</v>
      </c>
    </row>
    <row r="321" spans="2:11">
      <c r="B321" s="289"/>
      <c r="C321" s="292"/>
      <c r="D321" s="79" t="s">
        <v>164</v>
      </c>
      <c r="E321" s="96"/>
      <c r="F321" s="97"/>
      <c r="G321" s="98">
        <v>271960340</v>
      </c>
      <c r="H321" s="80" t="s">
        <v>145</v>
      </c>
      <c r="I321" s="63">
        <v>969</v>
      </c>
      <c r="J321" s="80" t="s">
        <v>145</v>
      </c>
      <c r="K321" s="124">
        <f t="shared" si="435"/>
        <v>280660.82559339528</v>
      </c>
    </row>
    <row r="322" spans="2:11">
      <c r="B322" s="287">
        <v>54</v>
      </c>
      <c r="C322" s="290" t="s">
        <v>30</v>
      </c>
      <c r="D322" s="70">
        <v>1</v>
      </c>
      <c r="E322" s="100" t="s">
        <v>165</v>
      </c>
      <c r="F322" s="40" t="s">
        <v>166</v>
      </c>
      <c r="G322" s="188">
        <v>67282062</v>
      </c>
      <c r="H322" s="71">
        <f t="shared" ref="H322" si="526">IFERROR(G322/G327,"-")</f>
        <v>0.13874537687682015</v>
      </c>
      <c r="I322" s="56">
        <v>1336</v>
      </c>
      <c r="J322" s="71">
        <f t="shared" ref="J322" si="527">IFERROR(I322/I327,"-")</f>
        <v>0.72727272727272729</v>
      </c>
      <c r="K322" s="120">
        <f t="shared" si="435"/>
        <v>50360.824850299403</v>
      </c>
    </row>
    <row r="323" spans="2:11">
      <c r="B323" s="288"/>
      <c r="C323" s="291"/>
      <c r="D323" s="73">
        <v>2</v>
      </c>
      <c r="E323" s="88" t="s">
        <v>169</v>
      </c>
      <c r="F323" s="41" t="s">
        <v>170</v>
      </c>
      <c r="G323" s="90">
        <v>61130002</v>
      </c>
      <c r="H323" s="74">
        <f t="shared" ref="H323" si="528">IFERROR(G323/G327,"-")</f>
        <v>0.12605893627295148</v>
      </c>
      <c r="I323" s="58">
        <v>434</v>
      </c>
      <c r="J323" s="74">
        <f t="shared" ref="J323" si="529">IFERROR(I323/I327,"-")</f>
        <v>0.23625476320087099</v>
      </c>
      <c r="K323" s="121">
        <f t="shared" si="435"/>
        <v>140852.53917050691</v>
      </c>
    </row>
    <row r="324" spans="2:11">
      <c r="B324" s="288"/>
      <c r="C324" s="291"/>
      <c r="D324" s="73">
        <v>3</v>
      </c>
      <c r="E324" s="88" t="s">
        <v>167</v>
      </c>
      <c r="F324" s="44" t="s">
        <v>168</v>
      </c>
      <c r="G324" s="90">
        <v>60201553</v>
      </c>
      <c r="H324" s="74">
        <f t="shared" ref="H324" si="530">IFERROR(G324/G327,"-")</f>
        <v>0.12414433968380552</v>
      </c>
      <c r="I324" s="58">
        <v>851</v>
      </c>
      <c r="J324" s="74">
        <f t="shared" ref="J324" si="531">IFERROR(I324/I327,"-")</f>
        <v>0.46325530756668482</v>
      </c>
      <c r="K324" s="121">
        <f t="shared" si="435"/>
        <v>70742.130434782608</v>
      </c>
    </row>
    <row r="325" spans="2:11">
      <c r="B325" s="288"/>
      <c r="C325" s="291"/>
      <c r="D325" s="73">
        <v>4</v>
      </c>
      <c r="E325" s="88" t="s">
        <v>97</v>
      </c>
      <c r="F325" s="44" t="s">
        <v>98</v>
      </c>
      <c r="G325" s="90">
        <v>50946922</v>
      </c>
      <c r="H325" s="74">
        <f t="shared" ref="H325" si="532">IFERROR(G325/G327,"-")</f>
        <v>0.10505994738395444</v>
      </c>
      <c r="I325" s="58">
        <v>1116</v>
      </c>
      <c r="J325" s="74">
        <f t="shared" ref="J325" si="533">IFERROR(I325/I327,"-")</f>
        <v>0.60751224823081107</v>
      </c>
      <c r="K325" s="121">
        <f t="shared" si="435"/>
        <v>45651.363799283157</v>
      </c>
    </row>
    <row r="326" spans="2:11">
      <c r="B326" s="288"/>
      <c r="C326" s="291"/>
      <c r="D326" s="76">
        <v>5</v>
      </c>
      <c r="E326" s="92" t="s">
        <v>171</v>
      </c>
      <c r="F326" s="45" t="s">
        <v>172</v>
      </c>
      <c r="G326" s="94">
        <v>36041444</v>
      </c>
      <c r="H326" s="119">
        <f t="shared" ref="H326" si="534">IFERROR(G326/G327,"-")</f>
        <v>7.4322688430161502E-2</v>
      </c>
      <c r="I326" s="60">
        <v>718</v>
      </c>
      <c r="J326" s="119">
        <f t="shared" ref="J326" si="535">IFERROR(I326/I327,"-")</f>
        <v>0.39085465432770822</v>
      </c>
      <c r="K326" s="122">
        <f t="shared" si="435"/>
        <v>50196.997214484676</v>
      </c>
    </row>
    <row r="327" spans="2:11">
      <c r="B327" s="289"/>
      <c r="C327" s="292"/>
      <c r="D327" s="79" t="s">
        <v>164</v>
      </c>
      <c r="E327" s="96"/>
      <c r="F327" s="97"/>
      <c r="G327" s="98">
        <v>484931920</v>
      </c>
      <c r="H327" s="80" t="s">
        <v>145</v>
      </c>
      <c r="I327" s="63">
        <v>1837</v>
      </c>
      <c r="J327" s="80" t="s">
        <v>145</v>
      </c>
      <c r="K327" s="124">
        <f t="shared" si="435"/>
        <v>263980.35928143712</v>
      </c>
    </row>
    <row r="328" spans="2:11">
      <c r="B328" s="287">
        <v>55</v>
      </c>
      <c r="C328" s="290" t="s">
        <v>19</v>
      </c>
      <c r="D328" s="70">
        <v>1</v>
      </c>
      <c r="E328" s="100" t="s">
        <v>165</v>
      </c>
      <c r="F328" s="40" t="s">
        <v>166</v>
      </c>
      <c r="G328" s="188">
        <v>52291543</v>
      </c>
      <c r="H328" s="71">
        <f t="shared" ref="H328" si="536">IFERROR(G328/G333,"-")</f>
        <v>0.14487371092106097</v>
      </c>
      <c r="I328" s="56">
        <v>951</v>
      </c>
      <c r="J328" s="71">
        <f t="shared" ref="J328" si="537">IFERROR(I328/I333,"-")</f>
        <v>0.69517543859649122</v>
      </c>
      <c r="K328" s="120">
        <f t="shared" si="435"/>
        <v>54985.849631966354</v>
      </c>
    </row>
    <row r="329" spans="2:11">
      <c r="B329" s="288"/>
      <c r="C329" s="291"/>
      <c r="D329" s="73">
        <v>2</v>
      </c>
      <c r="E329" s="88" t="s">
        <v>167</v>
      </c>
      <c r="F329" s="41" t="s">
        <v>168</v>
      </c>
      <c r="G329" s="90">
        <v>38605922</v>
      </c>
      <c r="H329" s="74">
        <f t="shared" ref="H329" si="538">IFERROR(G329/G333,"-")</f>
        <v>0.10695770028566624</v>
      </c>
      <c r="I329" s="58">
        <v>649</v>
      </c>
      <c r="J329" s="74">
        <f t="shared" ref="J329" si="539">IFERROR(I329/I333,"-")</f>
        <v>0.47441520467836257</v>
      </c>
      <c r="K329" s="121">
        <f t="shared" si="435"/>
        <v>59485.241910631739</v>
      </c>
    </row>
    <row r="330" spans="2:11">
      <c r="B330" s="288"/>
      <c r="C330" s="291"/>
      <c r="D330" s="73">
        <v>3</v>
      </c>
      <c r="E330" s="88" t="s">
        <v>97</v>
      </c>
      <c r="F330" s="44" t="s">
        <v>98</v>
      </c>
      <c r="G330" s="90">
        <v>37533244</v>
      </c>
      <c r="H330" s="74">
        <f t="shared" ref="H330" si="540">IFERROR(G330/G333,"-")</f>
        <v>0.10398584607047542</v>
      </c>
      <c r="I330" s="58">
        <v>838</v>
      </c>
      <c r="J330" s="74">
        <f t="shared" ref="J330" si="541">IFERROR(I330/I333,"-")</f>
        <v>0.61257309941520466</v>
      </c>
      <c r="K330" s="121">
        <f t="shared" ref="K330:K393" si="542">IFERROR(G330/I330,"-")</f>
        <v>44789.073985680188</v>
      </c>
    </row>
    <row r="331" spans="2:11">
      <c r="B331" s="288"/>
      <c r="C331" s="291"/>
      <c r="D331" s="73">
        <v>4</v>
      </c>
      <c r="E331" s="88" t="s">
        <v>169</v>
      </c>
      <c r="F331" s="44" t="s">
        <v>170</v>
      </c>
      <c r="G331" s="90">
        <v>36915512</v>
      </c>
      <c r="H331" s="74">
        <f t="shared" ref="H331" si="543">IFERROR(G331/G333,"-")</f>
        <v>0.10227441967032715</v>
      </c>
      <c r="I331" s="58">
        <v>316</v>
      </c>
      <c r="J331" s="74">
        <f t="shared" ref="J331" si="544">IFERROR(I331/I333,"-")</f>
        <v>0.23099415204678361</v>
      </c>
      <c r="K331" s="121">
        <f t="shared" si="542"/>
        <v>116821.24050632911</v>
      </c>
    </row>
    <row r="332" spans="2:11">
      <c r="B332" s="288"/>
      <c r="C332" s="291"/>
      <c r="D332" s="76">
        <v>5</v>
      </c>
      <c r="E332" s="92" t="s">
        <v>95</v>
      </c>
      <c r="F332" s="45" t="s">
        <v>96</v>
      </c>
      <c r="G332" s="94">
        <v>27971729</v>
      </c>
      <c r="H332" s="119">
        <f t="shared" ref="H332" si="545">IFERROR(G332/G333,"-")</f>
        <v>7.7495670401392783E-2</v>
      </c>
      <c r="I332" s="60">
        <v>541</v>
      </c>
      <c r="J332" s="119">
        <f t="shared" ref="J332" si="546">IFERROR(I332/I333,"-")</f>
        <v>0.39546783625730997</v>
      </c>
      <c r="K332" s="122">
        <f t="shared" si="542"/>
        <v>51703.750462107208</v>
      </c>
    </row>
    <row r="333" spans="2:11">
      <c r="B333" s="289"/>
      <c r="C333" s="292"/>
      <c r="D333" s="79" t="s">
        <v>164</v>
      </c>
      <c r="E333" s="96"/>
      <c r="F333" s="97"/>
      <c r="G333" s="98">
        <v>360945700</v>
      </c>
      <c r="H333" s="80" t="s">
        <v>145</v>
      </c>
      <c r="I333" s="63">
        <v>1368</v>
      </c>
      <c r="J333" s="80" t="s">
        <v>145</v>
      </c>
      <c r="K333" s="124">
        <f t="shared" si="542"/>
        <v>263849.19590643275</v>
      </c>
    </row>
    <row r="334" spans="2:11">
      <c r="B334" s="287">
        <v>56</v>
      </c>
      <c r="C334" s="290" t="s">
        <v>12</v>
      </c>
      <c r="D334" s="70">
        <v>1</v>
      </c>
      <c r="E334" s="100" t="s">
        <v>165</v>
      </c>
      <c r="F334" s="40" t="s">
        <v>166</v>
      </c>
      <c r="G334" s="188">
        <v>34194331</v>
      </c>
      <c r="H334" s="71">
        <f t="shared" ref="H334" si="547">IFERROR(G334/G339,"-")</f>
        <v>0.12704870179100375</v>
      </c>
      <c r="I334" s="56">
        <v>717</v>
      </c>
      <c r="J334" s="71">
        <f t="shared" ref="J334" si="548">IFERROR(I334/I339,"-")</f>
        <v>0.68481375358166185</v>
      </c>
      <c r="K334" s="120">
        <f t="shared" si="542"/>
        <v>47690.83821478382</v>
      </c>
    </row>
    <row r="335" spans="2:11">
      <c r="B335" s="288"/>
      <c r="C335" s="291"/>
      <c r="D335" s="73">
        <v>2</v>
      </c>
      <c r="E335" s="88" t="s">
        <v>167</v>
      </c>
      <c r="F335" s="41" t="s">
        <v>168</v>
      </c>
      <c r="G335" s="90">
        <v>30495603</v>
      </c>
      <c r="H335" s="74">
        <f t="shared" ref="H335" si="549">IFERROR(G335/G339,"-")</f>
        <v>0.11330611414751292</v>
      </c>
      <c r="I335" s="58">
        <v>468</v>
      </c>
      <c r="J335" s="74">
        <f t="shared" ref="J335" si="550">IFERROR(I335/I339,"-")</f>
        <v>0.44699140401146131</v>
      </c>
      <c r="K335" s="121">
        <f t="shared" si="542"/>
        <v>65161.544871794875</v>
      </c>
    </row>
    <row r="336" spans="2:11">
      <c r="B336" s="288"/>
      <c r="C336" s="291"/>
      <c r="D336" s="73">
        <v>3</v>
      </c>
      <c r="E336" s="88" t="s">
        <v>169</v>
      </c>
      <c r="F336" s="44" t="s">
        <v>170</v>
      </c>
      <c r="G336" s="90">
        <v>27304278</v>
      </c>
      <c r="H336" s="74">
        <f t="shared" ref="H336" si="551">IFERROR(G336/G339,"-")</f>
        <v>0.10144877737893641</v>
      </c>
      <c r="I336" s="58">
        <v>223</v>
      </c>
      <c r="J336" s="74">
        <f t="shared" ref="J336" si="552">IFERROR(I336/I339,"-")</f>
        <v>0.21298949379178606</v>
      </c>
      <c r="K336" s="121">
        <f t="shared" si="542"/>
        <v>122440.70852017937</v>
      </c>
    </row>
    <row r="337" spans="2:11">
      <c r="B337" s="288"/>
      <c r="C337" s="291"/>
      <c r="D337" s="73">
        <v>4</v>
      </c>
      <c r="E337" s="88" t="s">
        <v>97</v>
      </c>
      <c r="F337" s="44" t="s">
        <v>98</v>
      </c>
      <c r="G337" s="90">
        <v>23249218</v>
      </c>
      <c r="H337" s="74">
        <f t="shared" ref="H337" si="553">IFERROR(G337/G339,"-")</f>
        <v>8.6382241680822369E-2</v>
      </c>
      <c r="I337" s="58">
        <v>634</v>
      </c>
      <c r="J337" s="74">
        <f t="shared" ref="J337" si="554">IFERROR(I337/I339,"-")</f>
        <v>0.60553963705826175</v>
      </c>
      <c r="K337" s="121">
        <f t="shared" si="542"/>
        <v>36670.690851735017</v>
      </c>
    </row>
    <row r="338" spans="2:11">
      <c r="B338" s="288"/>
      <c r="C338" s="291"/>
      <c r="D338" s="76">
        <v>5</v>
      </c>
      <c r="E338" s="92" t="s">
        <v>173</v>
      </c>
      <c r="F338" s="45" t="s">
        <v>174</v>
      </c>
      <c r="G338" s="94">
        <v>21034330</v>
      </c>
      <c r="H338" s="119">
        <f t="shared" ref="H338" si="555">IFERROR(G338/G339,"-")</f>
        <v>7.8152847018517893E-2</v>
      </c>
      <c r="I338" s="60">
        <v>286</v>
      </c>
      <c r="J338" s="119">
        <f t="shared" ref="J338" si="556">IFERROR(I338/I339,"-")</f>
        <v>0.27316141356255969</v>
      </c>
      <c r="K338" s="122">
        <f t="shared" si="542"/>
        <v>73546.608391608388</v>
      </c>
    </row>
    <row r="339" spans="2:11">
      <c r="B339" s="289"/>
      <c r="C339" s="292"/>
      <c r="D339" s="79" t="s">
        <v>164</v>
      </c>
      <c r="E339" s="96"/>
      <c r="F339" s="97"/>
      <c r="G339" s="98">
        <v>269143490</v>
      </c>
      <c r="H339" s="80" t="s">
        <v>145</v>
      </c>
      <c r="I339" s="63">
        <v>1047</v>
      </c>
      <c r="J339" s="80" t="s">
        <v>145</v>
      </c>
      <c r="K339" s="124">
        <f t="shared" si="542"/>
        <v>257061.59503342884</v>
      </c>
    </row>
    <row r="340" spans="2:11">
      <c r="B340" s="287">
        <v>57</v>
      </c>
      <c r="C340" s="290" t="s">
        <v>51</v>
      </c>
      <c r="D340" s="70">
        <v>1</v>
      </c>
      <c r="E340" s="100" t="s">
        <v>169</v>
      </c>
      <c r="F340" s="40" t="s">
        <v>170</v>
      </c>
      <c r="G340" s="188">
        <v>42580237</v>
      </c>
      <c r="H340" s="71">
        <f t="shared" ref="H340" si="557">IFERROR(G340/G345,"-")</f>
        <v>0.12900482932253149</v>
      </c>
      <c r="I340" s="56">
        <v>254</v>
      </c>
      <c r="J340" s="71">
        <f t="shared" ref="J340" si="558">IFERROR(I340/I345,"-")</f>
        <v>0.25502008032128515</v>
      </c>
      <c r="K340" s="120">
        <f t="shared" si="542"/>
        <v>167638.72834645669</v>
      </c>
    </row>
    <row r="341" spans="2:11">
      <c r="B341" s="288"/>
      <c r="C341" s="291"/>
      <c r="D341" s="73">
        <v>2</v>
      </c>
      <c r="E341" s="88" t="s">
        <v>165</v>
      </c>
      <c r="F341" s="41" t="s">
        <v>166</v>
      </c>
      <c r="G341" s="90">
        <v>39313173</v>
      </c>
      <c r="H341" s="74">
        <f t="shared" ref="H341" si="559">IFERROR(G341/G345,"-")</f>
        <v>0.11910664501449705</v>
      </c>
      <c r="I341" s="58">
        <v>700</v>
      </c>
      <c r="J341" s="74">
        <f t="shared" ref="J341" si="560">IFERROR(I341/I345,"-")</f>
        <v>0.70281124497991965</v>
      </c>
      <c r="K341" s="121">
        <f t="shared" si="542"/>
        <v>56161.675714285717</v>
      </c>
    </row>
    <row r="342" spans="2:11">
      <c r="B342" s="288"/>
      <c r="C342" s="291"/>
      <c r="D342" s="73">
        <v>3</v>
      </c>
      <c r="E342" s="88" t="s">
        <v>167</v>
      </c>
      <c r="F342" s="44" t="s">
        <v>168</v>
      </c>
      <c r="G342" s="90">
        <v>35543030</v>
      </c>
      <c r="H342" s="74">
        <f t="shared" ref="H342" si="561">IFERROR(G342/G345,"-")</f>
        <v>0.10768428834145795</v>
      </c>
      <c r="I342" s="58">
        <v>495</v>
      </c>
      <c r="J342" s="74">
        <f t="shared" ref="J342" si="562">IFERROR(I342/I345,"-")</f>
        <v>0.49698795180722893</v>
      </c>
      <c r="K342" s="121">
        <f t="shared" si="542"/>
        <v>71804.101010101003</v>
      </c>
    </row>
    <row r="343" spans="2:11">
      <c r="B343" s="288"/>
      <c r="C343" s="291"/>
      <c r="D343" s="73">
        <v>4</v>
      </c>
      <c r="E343" s="88" t="s">
        <v>97</v>
      </c>
      <c r="F343" s="44" t="s">
        <v>98</v>
      </c>
      <c r="G343" s="90">
        <v>31036520</v>
      </c>
      <c r="H343" s="74">
        <f t="shared" ref="H343" si="563">IFERROR(G343/G345,"-")</f>
        <v>9.4030969469834913E-2</v>
      </c>
      <c r="I343" s="58">
        <v>636</v>
      </c>
      <c r="J343" s="74">
        <f t="shared" ref="J343" si="564">IFERROR(I343/I345,"-")</f>
        <v>0.63855421686746983</v>
      </c>
      <c r="K343" s="121">
        <f t="shared" si="542"/>
        <v>48799.559748427673</v>
      </c>
    </row>
    <row r="344" spans="2:11">
      <c r="B344" s="288"/>
      <c r="C344" s="291"/>
      <c r="D344" s="76">
        <v>5</v>
      </c>
      <c r="E344" s="92" t="s">
        <v>173</v>
      </c>
      <c r="F344" s="45" t="s">
        <v>174</v>
      </c>
      <c r="G344" s="94">
        <v>28952562</v>
      </c>
      <c r="H344" s="119">
        <f t="shared" ref="H344" si="565">IFERROR(G344/G345,"-")</f>
        <v>8.7717227108435561E-2</v>
      </c>
      <c r="I344" s="60">
        <v>344</v>
      </c>
      <c r="J344" s="119">
        <f t="shared" ref="J344" si="566">IFERROR(I344/I345,"-")</f>
        <v>0.34538152610441769</v>
      </c>
      <c r="K344" s="122">
        <f t="shared" si="542"/>
        <v>84164.424418604656</v>
      </c>
    </row>
    <row r="345" spans="2:11">
      <c r="B345" s="289"/>
      <c r="C345" s="292"/>
      <c r="D345" s="79" t="s">
        <v>164</v>
      </c>
      <c r="E345" s="96"/>
      <c r="F345" s="97"/>
      <c r="G345" s="98">
        <v>330067000</v>
      </c>
      <c r="H345" s="80" t="s">
        <v>145</v>
      </c>
      <c r="I345" s="63">
        <v>996</v>
      </c>
      <c r="J345" s="80" t="s">
        <v>145</v>
      </c>
      <c r="K345" s="124">
        <f t="shared" si="542"/>
        <v>331392.5702811245</v>
      </c>
    </row>
    <row r="346" spans="2:11">
      <c r="B346" s="287">
        <v>58</v>
      </c>
      <c r="C346" s="290" t="s">
        <v>31</v>
      </c>
      <c r="D346" s="70">
        <v>1</v>
      </c>
      <c r="E346" s="100" t="s">
        <v>169</v>
      </c>
      <c r="F346" s="40" t="s">
        <v>170</v>
      </c>
      <c r="G346" s="188">
        <v>46851507</v>
      </c>
      <c r="H346" s="71">
        <f t="shared" ref="H346" si="567">IFERROR(G346/G351,"-")</f>
        <v>0.13884827151909318</v>
      </c>
      <c r="I346" s="56">
        <v>293</v>
      </c>
      <c r="J346" s="71">
        <f t="shared" ref="J346" si="568">IFERROR(I346/I351,"-")</f>
        <v>0.2519346517626827</v>
      </c>
      <c r="K346" s="120">
        <f t="shared" si="542"/>
        <v>159902.75426621162</v>
      </c>
    </row>
    <row r="347" spans="2:11">
      <c r="B347" s="288"/>
      <c r="C347" s="291"/>
      <c r="D347" s="73">
        <v>2</v>
      </c>
      <c r="E347" s="88" t="s">
        <v>167</v>
      </c>
      <c r="F347" s="41" t="s">
        <v>168</v>
      </c>
      <c r="G347" s="90">
        <v>43720514</v>
      </c>
      <c r="H347" s="74">
        <f t="shared" ref="H347" si="569">IFERROR(G347/G351,"-")</f>
        <v>0.12956931777725558</v>
      </c>
      <c r="I347" s="58">
        <v>574</v>
      </c>
      <c r="J347" s="74">
        <f t="shared" ref="J347" si="570">IFERROR(I347/I351,"-")</f>
        <v>0.4935511607910576</v>
      </c>
      <c r="K347" s="121">
        <f t="shared" si="542"/>
        <v>76168.142857142855</v>
      </c>
    </row>
    <row r="348" spans="2:11">
      <c r="B348" s="288"/>
      <c r="C348" s="291"/>
      <c r="D348" s="73">
        <v>3</v>
      </c>
      <c r="E348" s="88" t="s">
        <v>165</v>
      </c>
      <c r="F348" s="44" t="s">
        <v>166</v>
      </c>
      <c r="G348" s="90">
        <v>43595972</v>
      </c>
      <c r="H348" s="74">
        <f t="shared" ref="H348" si="571">IFERROR(G348/G351,"-")</f>
        <v>0.12920022737784687</v>
      </c>
      <c r="I348" s="58">
        <v>828</v>
      </c>
      <c r="J348" s="74">
        <f t="shared" ref="J348" si="572">IFERROR(I348/I351,"-")</f>
        <v>0.71195184866723993</v>
      </c>
      <c r="K348" s="121">
        <f t="shared" si="542"/>
        <v>52652.140096618357</v>
      </c>
    </row>
    <row r="349" spans="2:11">
      <c r="B349" s="288"/>
      <c r="C349" s="291"/>
      <c r="D349" s="73">
        <v>4</v>
      </c>
      <c r="E349" s="88" t="s">
        <v>97</v>
      </c>
      <c r="F349" s="44" t="s">
        <v>98</v>
      </c>
      <c r="G349" s="90">
        <v>35573401</v>
      </c>
      <c r="H349" s="74">
        <f t="shared" ref="H349" si="573">IFERROR(G349/G351,"-")</f>
        <v>0.10542468230329456</v>
      </c>
      <c r="I349" s="58">
        <v>725</v>
      </c>
      <c r="J349" s="74">
        <f t="shared" ref="J349" si="574">IFERROR(I349/I351,"-")</f>
        <v>0.62338779019776436</v>
      </c>
      <c r="K349" s="121">
        <f t="shared" si="542"/>
        <v>49066.76</v>
      </c>
    </row>
    <row r="350" spans="2:11">
      <c r="B350" s="288"/>
      <c r="C350" s="291"/>
      <c r="D350" s="76">
        <v>5</v>
      </c>
      <c r="E350" s="92" t="s">
        <v>95</v>
      </c>
      <c r="F350" s="45" t="s">
        <v>96</v>
      </c>
      <c r="G350" s="94">
        <v>25293439</v>
      </c>
      <c r="H350" s="119">
        <f t="shared" ref="H350" si="575">IFERROR(G350/G351,"-")</f>
        <v>7.4959174438585741E-2</v>
      </c>
      <c r="I350" s="60">
        <v>437</v>
      </c>
      <c r="J350" s="119">
        <f t="shared" ref="J350" si="576">IFERROR(I350/I351,"-")</f>
        <v>0.37575236457437661</v>
      </c>
      <c r="K350" s="122">
        <f t="shared" si="542"/>
        <v>57879.723112128144</v>
      </c>
    </row>
    <row r="351" spans="2:11">
      <c r="B351" s="289"/>
      <c r="C351" s="292"/>
      <c r="D351" s="79" t="s">
        <v>164</v>
      </c>
      <c r="E351" s="96"/>
      <c r="F351" s="97"/>
      <c r="G351" s="98">
        <v>337429530</v>
      </c>
      <c r="H351" s="80" t="s">
        <v>145</v>
      </c>
      <c r="I351" s="63">
        <v>1163</v>
      </c>
      <c r="J351" s="80" t="s">
        <v>145</v>
      </c>
      <c r="K351" s="124">
        <f t="shared" si="542"/>
        <v>290137.17110920034</v>
      </c>
    </row>
    <row r="352" spans="2:11">
      <c r="B352" s="287">
        <v>59</v>
      </c>
      <c r="C352" s="290" t="s">
        <v>25</v>
      </c>
      <c r="D352" s="70">
        <v>1</v>
      </c>
      <c r="E352" s="100" t="s">
        <v>165</v>
      </c>
      <c r="F352" s="40" t="s">
        <v>166</v>
      </c>
      <c r="G352" s="188">
        <v>276964677</v>
      </c>
      <c r="H352" s="71">
        <f t="shared" ref="H352" si="577">IFERROR(G352/G357,"-")</f>
        <v>0.12647223067685037</v>
      </c>
      <c r="I352" s="56">
        <v>5171</v>
      </c>
      <c r="J352" s="71">
        <f t="shared" ref="J352" si="578">IFERROR(I352/I357,"-")</f>
        <v>0.7010574837310195</v>
      </c>
      <c r="K352" s="120">
        <f t="shared" si="542"/>
        <v>53561.1442660994</v>
      </c>
    </row>
    <row r="353" spans="2:11">
      <c r="B353" s="288"/>
      <c r="C353" s="291"/>
      <c r="D353" s="73">
        <v>2</v>
      </c>
      <c r="E353" s="88" t="s">
        <v>167</v>
      </c>
      <c r="F353" s="41" t="s">
        <v>168</v>
      </c>
      <c r="G353" s="90">
        <v>264103181</v>
      </c>
      <c r="H353" s="74">
        <f t="shared" ref="H353" si="579">IFERROR(G353/G357,"-")</f>
        <v>0.12059919983919813</v>
      </c>
      <c r="I353" s="58">
        <v>3465</v>
      </c>
      <c r="J353" s="74">
        <f t="shared" ref="J353" si="580">IFERROR(I353/I357,"-")</f>
        <v>0.46976681127982645</v>
      </c>
      <c r="K353" s="121">
        <f t="shared" si="542"/>
        <v>76220.254256854256</v>
      </c>
    </row>
    <row r="354" spans="2:11">
      <c r="B354" s="288"/>
      <c r="C354" s="291"/>
      <c r="D354" s="73">
        <v>3</v>
      </c>
      <c r="E354" s="88" t="s">
        <v>169</v>
      </c>
      <c r="F354" s="44" t="s">
        <v>170</v>
      </c>
      <c r="G354" s="90">
        <v>248902771</v>
      </c>
      <c r="H354" s="74">
        <f t="shared" ref="H354" si="581">IFERROR(G354/G357,"-")</f>
        <v>0.11365813507698405</v>
      </c>
      <c r="I354" s="58">
        <v>1698</v>
      </c>
      <c r="J354" s="74">
        <f t="shared" ref="J354" si="582">IFERROR(I354/I357,"-")</f>
        <v>0.23020607375271149</v>
      </c>
      <c r="K354" s="121">
        <f t="shared" si="542"/>
        <v>146585.84864546524</v>
      </c>
    </row>
    <row r="355" spans="2:11">
      <c r="B355" s="288"/>
      <c r="C355" s="291"/>
      <c r="D355" s="73">
        <v>4</v>
      </c>
      <c r="E355" s="88" t="s">
        <v>97</v>
      </c>
      <c r="F355" s="44" t="s">
        <v>98</v>
      </c>
      <c r="G355" s="90">
        <v>207297446</v>
      </c>
      <c r="H355" s="74">
        <f t="shared" ref="H355" si="583">IFERROR(G355/G357,"-")</f>
        <v>9.4659617584497716E-2</v>
      </c>
      <c r="I355" s="58">
        <v>4430</v>
      </c>
      <c r="J355" s="74">
        <f t="shared" ref="J355" si="584">IFERROR(I355/I357,"-")</f>
        <v>0.60059652928416485</v>
      </c>
      <c r="K355" s="121">
        <f t="shared" si="542"/>
        <v>46794.005869074492</v>
      </c>
    </row>
    <row r="356" spans="2:11">
      <c r="B356" s="288"/>
      <c r="C356" s="291"/>
      <c r="D356" s="76">
        <v>5</v>
      </c>
      <c r="E356" s="92" t="s">
        <v>95</v>
      </c>
      <c r="F356" s="45" t="s">
        <v>96</v>
      </c>
      <c r="G356" s="94">
        <v>172957958</v>
      </c>
      <c r="H356" s="119">
        <f t="shared" ref="H356" si="585">IFERROR(G356/G357,"-")</f>
        <v>7.8978947779586334E-2</v>
      </c>
      <c r="I356" s="60">
        <v>2969</v>
      </c>
      <c r="J356" s="119">
        <f t="shared" ref="J356" si="586">IFERROR(I356/I357,"-")</f>
        <v>0.40252169197396964</v>
      </c>
      <c r="K356" s="122">
        <f t="shared" si="542"/>
        <v>58254.617042775346</v>
      </c>
    </row>
    <row r="357" spans="2:11">
      <c r="B357" s="289"/>
      <c r="C357" s="292"/>
      <c r="D357" s="79" t="s">
        <v>164</v>
      </c>
      <c r="E357" s="96"/>
      <c r="F357" s="97"/>
      <c r="G357" s="98">
        <v>2189924820</v>
      </c>
      <c r="H357" s="80" t="s">
        <v>145</v>
      </c>
      <c r="I357" s="63">
        <v>7376</v>
      </c>
      <c r="J357" s="80" t="s">
        <v>145</v>
      </c>
      <c r="K357" s="124">
        <f t="shared" si="542"/>
        <v>296898.70119305857</v>
      </c>
    </row>
    <row r="358" spans="2:11">
      <c r="B358" s="287">
        <v>60</v>
      </c>
      <c r="C358" s="290" t="s">
        <v>52</v>
      </c>
      <c r="D358" s="70">
        <v>1</v>
      </c>
      <c r="E358" s="100" t="s">
        <v>167</v>
      </c>
      <c r="F358" s="40" t="s">
        <v>168</v>
      </c>
      <c r="G358" s="188">
        <v>18107697</v>
      </c>
      <c r="H358" s="71">
        <f t="shared" ref="H358" si="587">IFERROR(G358/G363,"-")</f>
        <v>0.12848204733480437</v>
      </c>
      <c r="I358" s="56">
        <v>256</v>
      </c>
      <c r="J358" s="71">
        <f t="shared" ref="J358" si="588">IFERROR(I358/I363,"-")</f>
        <v>0.46545454545454545</v>
      </c>
      <c r="K358" s="120">
        <f t="shared" si="542"/>
        <v>70733.19140625</v>
      </c>
    </row>
    <row r="359" spans="2:11">
      <c r="B359" s="288"/>
      <c r="C359" s="291"/>
      <c r="D359" s="73">
        <v>2</v>
      </c>
      <c r="E359" s="88" t="s">
        <v>165</v>
      </c>
      <c r="F359" s="41" t="s">
        <v>166</v>
      </c>
      <c r="G359" s="90">
        <v>14892829</v>
      </c>
      <c r="H359" s="74">
        <f t="shared" ref="H359" si="589">IFERROR(G359/G363,"-")</f>
        <v>0.10567114970651138</v>
      </c>
      <c r="I359" s="58">
        <v>368</v>
      </c>
      <c r="J359" s="74">
        <f t="shared" ref="J359" si="590">IFERROR(I359/I363,"-")</f>
        <v>0.66909090909090907</v>
      </c>
      <c r="K359" s="121">
        <f t="shared" si="542"/>
        <v>40469.644021739128</v>
      </c>
    </row>
    <row r="360" spans="2:11">
      <c r="B360" s="288"/>
      <c r="C360" s="291"/>
      <c r="D360" s="73">
        <v>3</v>
      </c>
      <c r="E360" s="88" t="s">
        <v>97</v>
      </c>
      <c r="F360" s="44" t="s">
        <v>98</v>
      </c>
      <c r="G360" s="90">
        <v>13209748</v>
      </c>
      <c r="H360" s="74">
        <f t="shared" ref="H360" si="591">IFERROR(G360/G363,"-")</f>
        <v>9.3728952269128279E-2</v>
      </c>
      <c r="I360" s="58">
        <v>324</v>
      </c>
      <c r="J360" s="74">
        <f t="shared" ref="J360" si="592">IFERROR(I360/I363,"-")</f>
        <v>0.58909090909090911</v>
      </c>
      <c r="K360" s="121">
        <f t="shared" si="542"/>
        <v>40770.827160493827</v>
      </c>
    </row>
    <row r="361" spans="2:11">
      <c r="B361" s="288"/>
      <c r="C361" s="291"/>
      <c r="D361" s="73">
        <v>4</v>
      </c>
      <c r="E361" s="88" t="s">
        <v>169</v>
      </c>
      <c r="F361" s="44" t="s">
        <v>170</v>
      </c>
      <c r="G361" s="90">
        <v>10520342</v>
      </c>
      <c r="H361" s="74">
        <f t="shared" ref="H361" si="593">IFERROR(G361/G363,"-")</f>
        <v>7.4646437855809628E-2</v>
      </c>
      <c r="I361" s="58">
        <v>111</v>
      </c>
      <c r="J361" s="74">
        <f t="shared" ref="J361" si="594">IFERROR(I361/I363,"-")</f>
        <v>0.20181818181818181</v>
      </c>
      <c r="K361" s="121">
        <f t="shared" si="542"/>
        <v>94777.855855855858</v>
      </c>
    </row>
    <row r="362" spans="2:11">
      <c r="B362" s="288"/>
      <c r="C362" s="291"/>
      <c r="D362" s="76">
        <v>5</v>
      </c>
      <c r="E362" s="92" t="s">
        <v>171</v>
      </c>
      <c r="F362" s="45" t="s">
        <v>172</v>
      </c>
      <c r="G362" s="94">
        <v>8268425</v>
      </c>
      <c r="H362" s="119">
        <f t="shared" ref="H362" si="595">IFERROR(G362/G363,"-")</f>
        <v>5.8668099661391492E-2</v>
      </c>
      <c r="I362" s="60">
        <v>197</v>
      </c>
      <c r="J362" s="119">
        <f t="shared" ref="J362" si="596">IFERROR(I362/I363,"-")</f>
        <v>0.35818181818181816</v>
      </c>
      <c r="K362" s="122">
        <f t="shared" si="542"/>
        <v>41971.700507614216</v>
      </c>
    </row>
    <row r="363" spans="2:11">
      <c r="B363" s="289"/>
      <c r="C363" s="292"/>
      <c r="D363" s="79" t="s">
        <v>164</v>
      </c>
      <c r="E363" s="96"/>
      <c r="F363" s="97"/>
      <c r="G363" s="98">
        <v>140935620</v>
      </c>
      <c r="H363" s="80" t="s">
        <v>145</v>
      </c>
      <c r="I363" s="63">
        <v>550</v>
      </c>
      <c r="J363" s="80" t="s">
        <v>145</v>
      </c>
      <c r="K363" s="124">
        <f t="shared" si="542"/>
        <v>256246.58181818182</v>
      </c>
    </row>
    <row r="364" spans="2:11">
      <c r="B364" s="287">
        <v>61</v>
      </c>
      <c r="C364" s="290" t="s">
        <v>20</v>
      </c>
      <c r="D364" s="70">
        <v>1</v>
      </c>
      <c r="E364" s="100" t="s">
        <v>165</v>
      </c>
      <c r="F364" s="40" t="s">
        <v>166</v>
      </c>
      <c r="G364" s="188">
        <v>22717666</v>
      </c>
      <c r="H364" s="71">
        <f t="shared" ref="H364" si="597">IFERROR(G364/G369,"-")</f>
        <v>0.12695277564491594</v>
      </c>
      <c r="I364" s="56">
        <v>458</v>
      </c>
      <c r="J364" s="71">
        <f t="shared" ref="J364" si="598">IFERROR(I364/I369,"-")</f>
        <v>0.68358208955223876</v>
      </c>
      <c r="K364" s="120">
        <f t="shared" si="542"/>
        <v>49601.890829694326</v>
      </c>
    </row>
    <row r="365" spans="2:11">
      <c r="B365" s="288"/>
      <c r="C365" s="291"/>
      <c r="D365" s="73">
        <v>2</v>
      </c>
      <c r="E365" s="88" t="s">
        <v>179</v>
      </c>
      <c r="F365" s="41" t="s">
        <v>180</v>
      </c>
      <c r="G365" s="90">
        <v>21147979</v>
      </c>
      <c r="H365" s="74">
        <f t="shared" ref="H365" si="599">IFERROR(G365/G369,"-")</f>
        <v>0.11818091846805011</v>
      </c>
      <c r="I365" s="58">
        <v>64</v>
      </c>
      <c r="J365" s="74">
        <f t="shared" ref="J365" si="600">IFERROR(I365/I369,"-")</f>
        <v>9.5522388059701493E-2</v>
      </c>
      <c r="K365" s="121">
        <f t="shared" si="542"/>
        <v>330437.171875</v>
      </c>
    </row>
    <row r="366" spans="2:11">
      <c r="B366" s="288"/>
      <c r="C366" s="291"/>
      <c r="D366" s="73">
        <v>3</v>
      </c>
      <c r="E366" s="88" t="s">
        <v>167</v>
      </c>
      <c r="F366" s="44" t="s">
        <v>168</v>
      </c>
      <c r="G366" s="90">
        <v>20580811</v>
      </c>
      <c r="H366" s="74">
        <f t="shared" ref="H366" si="601">IFERROR(G366/G369,"-")</f>
        <v>0.11501142245305562</v>
      </c>
      <c r="I366" s="58">
        <v>277</v>
      </c>
      <c r="J366" s="74">
        <f t="shared" ref="J366" si="602">IFERROR(I366/I369,"-")</f>
        <v>0.41343283582089552</v>
      </c>
      <c r="K366" s="121">
        <f t="shared" si="542"/>
        <v>74298.956678700357</v>
      </c>
    </row>
    <row r="367" spans="2:11">
      <c r="B367" s="288"/>
      <c r="C367" s="291"/>
      <c r="D367" s="73">
        <v>4</v>
      </c>
      <c r="E367" s="88" t="s">
        <v>169</v>
      </c>
      <c r="F367" s="44" t="s">
        <v>170</v>
      </c>
      <c r="G367" s="90">
        <v>17516111</v>
      </c>
      <c r="H367" s="74">
        <f t="shared" ref="H367" si="603">IFERROR(G367/G369,"-")</f>
        <v>9.7885007639184604E-2</v>
      </c>
      <c r="I367" s="58">
        <v>140</v>
      </c>
      <c r="J367" s="74">
        <f t="shared" ref="J367" si="604">IFERROR(I367/I369,"-")</f>
        <v>0.20895522388059701</v>
      </c>
      <c r="K367" s="121">
        <f t="shared" si="542"/>
        <v>125115.07857142857</v>
      </c>
    </row>
    <row r="368" spans="2:11">
      <c r="B368" s="288"/>
      <c r="C368" s="291"/>
      <c r="D368" s="76">
        <v>5</v>
      </c>
      <c r="E368" s="92" t="s">
        <v>97</v>
      </c>
      <c r="F368" s="45" t="s">
        <v>98</v>
      </c>
      <c r="G368" s="94">
        <v>16999006</v>
      </c>
      <c r="H368" s="119">
        <f t="shared" ref="H368" si="605">IFERROR(G368/G369,"-")</f>
        <v>9.4995277899788649E-2</v>
      </c>
      <c r="I368" s="60">
        <v>407</v>
      </c>
      <c r="J368" s="119">
        <f t="shared" ref="J368" si="606">IFERROR(I368/I369,"-")</f>
        <v>0.60746268656716418</v>
      </c>
      <c r="K368" s="122">
        <f t="shared" si="542"/>
        <v>41766.599508599509</v>
      </c>
    </row>
    <row r="369" spans="2:11">
      <c r="B369" s="289"/>
      <c r="C369" s="292"/>
      <c r="D369" s="79" t="s">
        <v>164</v>
      </c>
      <c r="E369" s="96"/>
      <c r="F369" s="97"/>
      <c r="G369" s="98">
        <v>178945800</v>
      </c>
      <c r="H369" s="80" t="s">
        <v>145</v>
      </c>
      <c r="I369" s="63">
        <v>670</v>
      </c>
      <c r="J369" s="80" t="s">
        <v>145</v>
      </c>
      <c r="K369" s="124">
        <f t="shared" si="542"/>
        <v>267083.28358208953</v>
      </c>
    </row>
    <row r="370" spans="2:11">
      <c r="B370" s="287">
        <v>62</v>
      </c>
      <c r="C370" s="290" t="s">
        <v>21</v>
      </c>
      <c r="D370" s="70">
        <v>1</v>
      </c>
      <c r="E370" s="100" t="s">
        <v>165</v>
      </c>
      <c r="F370" s="40" t="s">
        <v>166</v>
      </c>
      <c r="G370" s="188">
        <v>37015020</v>
      </c>
      <c r="H370" s="71">
        <f t="shared" ref="H370" si="607">IFERROR(G370/G375,"-")</f>
        <v>0.14831562782674548</v>
      </c>
      <c r="I370" s="56">
        <v>715</v>
      </c>
      <c r="J370" s="71">
        <f t="shared" ref="J370" si="608">IFERROR(I370/I375,"-")</f>
        <v>0.70862239841427155</v>
      </c>
      <c r="K370" s="120">
        <f t="shared" si="542"/>
        <v>51769.258741258738</v>
      </c>
    </row>
    <row r="371" spans="2:11">
      <c r="B371" s="288"/>
      <c r="C371" s="291"/>
      <c r="D371" s="73">
        <v>2</v>
      </c>
      <c r="E371" s="88" t="s">
        <v>167</v>
      </c>
      <c r="F371" s="41" t="s">
        <v>168</v>
      </c>
      <c r="G371" s="90">
        <v>34512965</v>
      </c>
      <c r="H371" s="74">
        <f t="shared" ref="H371" si="609">IFERROR(G371/G375,"-")</f>
        <v>0.13829013390071093</v>
      </c>
      <c r="I371" s="58">
        <v>473</v>
      </c>
      <c r="J371" s="74">
        <f t="shared" ref="J371" si="610">IFERROR(I371/I375,"-")</f>
        <v>0.46878097125867196</v>
      </c>
      <c r="K371" s="121">
        <f t="shared" si="542"/>
        <v>72966.099365750531</v>
      </c>
    </row>
    <row r="372" spans="2:11">
      <c r="B372" s="288"/>
      <c r="C372" s="291"/>
      <c r="D372" s="73">
        <v>3</v>
      </c>
      <c r="E372" s="88" t="s">
        <v>169</v>
      </c>
      <c r="F372" s="44" t="s">
        <v>170</v>
      </c>
      <c r="G372" s="90">
        <v>23806619</v>
      </c>
      <c r="H372" s="74">
        <f t="shared" ref="H372" si="611">IFERROR(G372/G375,"-")</f>
        <v>9.5390834407684436E-2</v>
      </c>
      <c r="I372" s="58">
        <v>215</v>
      </c>
      <c r="J372" s="74">
        <f t="shared" ref="J372" si="612">IFERROR(I372/I375,"-")</f>
        <v>0.21308225966303271</v>
      </c>
      <c r="K372" s="121">
        <f t="shared" si="542"/>
        <v>110728.46046511628</v>
      </c>
    </row>
    <row r="373" spans="2:11">
      <c r="B373" s="288"/>
      <c r="C373" s="291"/>
      <c r="D373" s="73">
        <v>4</v>
      </c>
      <c r="E373" s="88" t="s">
        <v>97</v>
      </c>
      <c r="F373" s="44" t="s">
        <v>98</v>
      </c>
      <c r="G373" s="90">
        <v>23573563</v>
      </c>
      <c r="H373" s="74">
        <f t="shared" ref="H373" si="613">IFERROR(G373/G375,"-")</f>
        <v>9.4457001413435354E-2</v>
      </c>
      <c r="I373" s="58">
        <v>606</v>
      </c>
      <c r="J373" s="74">
        <f t="shared" ref="J373" si="614">IFERROR(I373/I375,"-")</f>
        <v>0.60059464816650143</v>
      </c>
      <c r="K373" s="121">
        <f t="shared" si="542"/>
        <v>38900.268976897692</v>
      </c>
    </row>
    <row r="374" spans="2:11">
      <c r="B374" s="288"/>
      <c r="C374" s="291"/>
      <c r="D374" s="76">
        <v>5</v>
      </c>
      <c r="E374" s="92" t="s">
        <v>95</v>
      </c>
      <c r="F374" s="45" t="s">
        <v>96</v>
      </c>
      <c r="G374" s="94">
        <v>17291458</v>
      </c>
      <c r="H374" s="119">
        <f t="shared" ref="H374" si="615">IFERROR(G374/G375,"-")</f>
        <v>6.9285210417549439E-2</v>
      </c>
      <c r="I374" s="60">
        <v>359</v>
      </c>
      <c r="J374" s="119">
        <f t="shared" ref="J374" si="616">IFERROR(I374/I375,"-")</f>
        <v>0.35579781962338952</v>
      </c>
      <c r="K374" s="122">
        <f t="shared" si="542"/>
        <v>48165.621169916434</v>
      </c>
    </row>
    <row r="375" spans="2:11">
      <c r="B375" s="289"/>
      <c r="C375" s="292"/>
      <c r="D375" s="79" t="s">
        <v>164</v>
      </c>
      <c r="E375" s="96"/>
      <c r="F375" s="97"/>
      <c r="G375" s="98">
        <v>249569250</v>
      </c>
      <c r="H375" s="80" t="s">
        <v>145</v>
      </c>
      <c r="I375" s="63">
        <v>1009</v>
      </c>
      <c r="J375" s="80" t="s">
        <v>145</v>
      </c>
      <c r="K375" s="124">
        <f t="shared" si="542"/>
        <v>247343.16154608523</v>
      </c>
    </row>
    <row r="376" spans="2:11">
      <c r="B376" s="287">
        <v>63</v>
      </c>
      <c r="C376" s="290" t="s">
        <v>32</v>
      </c>
      <c r="D376" s="70">
        <v>1</v>
      </c>
      <c r="E376" s="100" t="s">
        <v>169</v>
      </c>
      <c r="F376" s="40" t="s">
        <v>170</v>
      </c>
      <c r="G376" s="188">
        <v>26782297</v>
      </c>
      <c r="H376" s="71">
        <f t="shared" ref="H376" si="617">IFERROR(G376/G381,"-")</f>
        <v>0.12763058603386515</v>
      </c>
      <c r="I376" s="56">
        <v>181</v>
      </c>
      <c r="J376" s="71">
        <f t="shared" ref="J376" si="618">IFERROR(I376/I381,"-")</f>
        <v>0.19933920704845814</v>
      </c>
      <c r="K376" s="120">
        <f t="shared" si="542"/>
        <v>147968.49171270718</v>
      </c>
    </row>
    <row r="377" spans="2:11">
      <c r="B377" s="288"/>
      <c r="C377" s="291"/>
      <c r="D377" s="73">
        <v>2</v>
      </c>
      <c r="E377" s="88" t="s">
        <v>165</v>
      </c>
      <c r="F377" s="41" t="s">
        <v>166</v>
      </c>
      <c r="G377" s="90">
        <v>24892790</v>
      </c>
      <c r="H377" s="74">
        <f t="shared" ref="H377" si="619">IFERROR(G377/G381,"-")</f>
        <v>0.11862617219568351</v>
      </c>
      <c r="I377" s="58">
        <v>575</v>
      </c>
      <c r="J377" s="74">
        <f t="shared" ref="J377" si="620">IFERROR(I377/I381,"-")</f>
        <v>0.63325991189427311</v>
      </c>
      <c r="K377" s="121">
        <f t="shared" si="542"/>
        <v>43291.808695652173</v>
      </c>
    </row>
    <row r="378" spans="2:11">
      <c r="B378" s="288"/>
      <c r="C378" s="291"/>
      <c r="D378" s="73">
        <v>3</v>
      </c>
      <c r="E378" s="88" t="s">
        <v>167</v>
      </c>
      <c r="F378" s="44" t="s">
        <v>168</v>
      </c>
      <c r="G378" s="90">
        <v>22757729</v>
      </c>
      <c r="H378" s="74">
        <f t="shared" ref="H378" si="621">IFERROR(G378/G381,"-")</f>
        <v>0.10845157489926603</v>
      </c>
      <c r="I378" s="58">
        <v>356</v>
      </c>
      <c r="J378" s="74">
        <f t="shared" ref="J378" si="622">IFERROR(I378/I381,"-")</f>
        <v>0.39207048458149779</v>
      </c>
      <c r="K378" s="121">
        <f t="shared" si="542"/>
        <v>63926.205056179773</v>
      </c>
    </row>
    <row r="379" spans="2:11">
      <c r="B379" s="288"/>
      <c r="C379" s="291"/>
      <c r="D379" s="73">
        <v>4</v>
      </c>
      <c r="E379" s="88" t="s">
        <v>97</v>
      </c>
      <c r="F379" s="44" t="s">
        <v>98</v>
      </c>
      <c r="G379" s="90">
        <v>21470364</v>
      </c>
      <c r="H379" s="74">
        <f t="shared" ref="H379" si="623">IFERROR(G379/G381,"-")</f>
        <v>0.10231665863762175</v>
      </c>
      <c r="I379" s="58">
        <v>512</v>
      </c>
      <c r="J379" s="74">
        <f t="shared" ref="J379" si="624">IFERROR(I379/I381,"-")</f>
        <v>0.56387665198237891</v>
      </c>
      <c r="K379" s="121">
        <f t="shared" si="542"/>
        <v>41934.3046875</v>
      </c>
    </row>
    <row r="380" spans="2:11">
      <c r="B380" s="288"/>
      <c r="C380" s="291"/>
      <c r="D380" s="76">
        <v>5</v>
      </c>
      <c r="E380" s="92" t="s">
        <v>95</v>
      </c>
      <c r="F380" s="45" t="s">
        <v>96</v>
      </c>
      <c r="G380" s="94">
        <v>19143323</v>
      </c>
      <c r="H380" s="119">
        <f t="shared" ref="H380" si="625">IFERROR(G380/G381,"-")</f>
        <v>9.1227183879170989E-2</v>
      </c>
      <c r="I380" s="60">
        <v>315</v>
      </c>
      <c r="J380" s="119">
        <f t="shared" ref="J380" si="626">IFERROR(I380/I381,"-")</f>
        <v>0.34691629955947134</v>
      </c>
      <c r="K380" s="122">
        <f t="shared" si="542"/>
        <v>60772.453968253969</v>
      </c>
    </row>
    <row r="381" spans="2:11">
      <c r="B381" s="289"/>
      <c r="C381" s="292"/>
      <c r="D381" s="79" t="s">
        <v>164</v>
      </c>
      <c r="E381" s="96"/>
      <c r="F381" s="97"/>
      <c r="G381" s="98">
        <v>209842310</v>
      </c>
      <c r="H381" s="80" t="s">
        <v>145</v>
      </c>
      <c r="I381" s="63">
        <v>908</v>
      </c>
      <c r="J381" s="80" t="s">
        <v>145</v>
      </c>
      <c r="K381" s="124">
        <f t="shared" si="542"/>
        <v>231103.86563876653</v>
      </c>
    </row>
    <row r="382" spans="2:11">
      <c r="B382" s="287">
        <v>64</v>
      </c>
      <c r="C382" s="290" t="s">
        <v>53</v>
      </c>
      <c r="D382" s="70">
        <v>1</v>
      </c>
      <c r="E382" s="100" t="s">
        <v>165</v>
      </c>
      <c r="F382" s="40" t="s">
        <v>166</v>
      </c>
      <c r="G382" s="188">
        <v>33311568</v>
      </c>
      <c r="H382" s="71">
        <f t="shared" ref="H382" si="627">IFERROR(G382/G387,"-")</f>
        <v>0.14315455413108222</v>
      </c>
      <c r="I382" s="56">
        <v>544</v>
      </c>
      <c r="J382" s="71">
        <f t="shared" ref="J382" si="628">IFERROR(I382/I387,"-")</f>
        <v>0.7120418848167539</v>
      </c>
      <c r="K382" s="120">
        <f t="shared" si="542"/>
        <v>61234.5</v>
      </c>
    </row>
    <row r="383" spans="2:11">
      <c r="B383" s="288"/>
      <c r="C383" s="291"/>
      <c r="D383" s="73">
        <v>2</v>
      </c>
      <c r="E383" s="88" t="s">
        <v>167</v>
      </c>
      <c r="F383" s="41" t="s">
        <v>168</v>
      </c>
      <c r="G383" s="90">
        <v>30866129</v>
      </c>
      <c r="H383" s="74">
        <f t="shared" ref="H383" si="629">IFERROR(G383/G387,"-")</f>
        <v>0.13264542019599518</v>
      </c>
      <c r="I383" s="58">
        <v>380</v>
      </c>
      <c r="J383" s="74">
        <f t="shared" ref="J383" si="630">IFERROR(I383/I387,"-")</f>
        <v>0.49738219895287961</v>
      </c>
      <c r="K383" s="121">
        <f t="shared" si="542"/>
        <v>81226.655263157896</v>
      </c>
    </row>
    <row r="384" spans="2:11">
      <c r="B384" s="288"/>
      <c r="C384" s="291"/>
      <c r="D384" s="73">
        <v>3</v>
      </c>
      <c r="E384" s="88" t="s">
        <v>169</v>
      </c>
      <c r="F384" s="44" t="s">
        <v>170</v>
      </c>
      <c r="G384" s="90">
        <v>25938043</v>
      </c>
      <c r="H384" s="74">
        <f t="shared" ref="H384" si="631">IFERROR(G384/G387,"-")</f>
        <v>0.1114672530785053</v>
      </c>
      <c r="I384" s="58">
        <v>200</v>
      </c>
      <c r="J384" s="74">
        <f t="shared" ref="J384" si="632">IFERROR(I384/I387,"-")</f>
        <v>0.26178010471204188</v>
      </c>
      <c r="K384" s="121">
        <f t="shared" si="542"/>
        <v>129690.215</v>
      </c>
    </row>
    <row r="385" spans="2:11">
      <c r="B385" s="288"/>
      <c r="C385" s="291"/>
      <c r="D385" s="73">
        <v>4</v>
      </c>
      <c r="E385" s="88" t="s">
        <v>97</v>
      </c>
      <c r="F385" s="44" t="s">
        <v>98</v>
      </c>
      <c r="G385" s="90">
        <v>22132072</v>
      </c>
      <c r="H385" s="74">
        <f t="shared" ref="H385" si="633">IFERROR(G385/G387,"-")</f>
        <v>9.5111310856246981E-2</v>
      </c>
      <c r="I385" s="58">
        <v>479</v>
      </c>
      <c r="J385" s="74">
        <f t="shared" ref="J385" si="634">IFERROR(I385/I387,"-")</f>
        <v>0.62696335078534027</v>
      </c>
      <c r="K385" s="121">
        <f t="shared" si="542"/>
        <v>46204.743215031318</v>
      </c>
    </row>
    <row r="386" spans="2:11">
      <c r="B386" s="288"/>
      <c r="C386" s="291"/>
      <c r="D386" s="76">
        <v>5</v>
      </c>
      <c r="E386" s="92" t="s">
        <v>171</v>
      </c>
      <c r="F386" s="45" t="s">
        <v>172</v>
      </c>
      <c r="G386" s="94">
        <v>20985728</v>
      </c>
      <c r="H386" s="119">
        <f t="shared" ref="H386" si="635">IFERROR(G386/G387,"-")</f>
        <v>9.0184963222270653E-2</v>
      </c>
      <c r="I386" s="60">
        <v>258</v>
      </c>
      <c r="J386" s="119">
        <f t="shared" ref="J386" si="636">IFERROR(I386/I387,"-")</f>
        <v>0.33769633507853403</v>
      </c>
      <c r="K386" s="122">
        <f t="shared" si="542"/>
        <v>81340.031007751939</v>
      </c>
    </row>
    <row r="387" spans="2:11">
      <c r="B387" s="289"/>
      <c r="C387" s="292"/>
      <c r="D387" s="79" t="s">
        <v>164</v>
      </c>
      <c r="E387" s="96"/>
      <c r="F387" s="97"/>
      <c r="G387" s="98">
        <v>232696530</v>
      </c>
      <c r="H387" s="80" t="s">
        <v>145</v>
      </c>
      <c r="I387" s="63">
        <v>764</v>
      </c>
      <c r="J387" s="80" t="s">
        <v>145</v>
      </c>
      <c r="K387" s="124">
        <f t="shared" si="542"/>
        <v>304576.609947644</v>
      </c>
    </row>
    <row r="388" spans="2:11">
      <c r="B388" s="287">
        <v>65</v>
      </c>
      <c r="C388" s="290" t="s">
        <v>13</v>
      </c>
      <c r="D388" s="70">
        <v>1</v>
      </c>
      <c r="E388" s="100" t="s">
        <v>167</v>
      </c>
      <c r="F388" s="40" t="s">
        <v>168</v>
      </c>
      <c r="G388" s="188">
        <v>17897513</v>
      </c>
      <c r="H388" s="71">
        <f t="shared" ref="H388" si="637">IFERROR(G388/G393,"-")</f>
        <v>0.1706544458561679</v>
      </c>
      <c r="I388" s="56">
        <v>175</v>
      </c>
      <c r="J388" s="71">
        <f t="shared" ref="J388" si="638">IFERROR(I388/I393,"-")</f>
        <v>0.4861111111111111</v>
      </c>
      <c r="K388" s="120">
        <f t="shared" si="542"/>
        <v>102271.50285714286</v>
      </c>
    </row>
    <row r="389" spans="2:11">
      <c r="B389" s="288"/>
      <c r="C389" s="291"/>
      <c r="D389" s="73">
        <v>2</v>
      </c>
      <c r="E389" s="88" t="s">
        <v>165</v>
      </c>
      <c r="F389" s="41" t="s">
        <v>166</v>
      </c>
      <c r="G389" s="90">
        <v>14910175</v>
      </c>
      <c r="H389" s="74">
        <f t="shared" ref="H389" si="639">IFERROR(G389/G393,"-")</f>
        <v>0.14216990104957533</v>
      </c>
      <c r="I389" s="58">
        <v>250</v>
      </c>
      <c r="J389" s="74">
        <f t="shared" ref="J389" si="640">IFERROR(I389/I393,"-")</f>
        <v>0.69444444444444442</v>
      </c>
      <c r="K389" s="121">
        <f t="shared" si="542"/>
        <v>59640.7</v>
      </c>
    </row>
    <row r="390" spans="2:11">
      <c r="B390" s="288"/>
      <c r="C390" s="291"/>
      <c r="D390" s="73">
        <v>3</v>
      </c>
      <c r="E390" s="88" t="s">
        <v>169</v>
      </c>
      <c r="F390" s="44" t="s">
        <v>170</v>
      </c>
      <c r="G390" s="90">
        <v>10273678</v>
      </c>
      <c r="H390" s="74">
        <f t="shared" ref="H390" si="641">IFERROR(G390/G393,"-")</f>
        <v>9.7960472273142266E-2</v>
      </c>
      <c r="I390" s="58">
        <v>70</v>
      </c>
      <c r="J390" s="74">
        <f t="shared" ref="J390" si="642">IFERROR(I390/I393,"-")</f>
        <v>0.19444444444444445</v>
      </c>
      <c r="K390" s="121">
        <f t="shared" si="542"/>
        <v>146766.82857142857</v>
      </c>
    </row>
    <row r="391" spans="2:11">
      <c r="B391" s="288"/>
      <c r="C391" s="291"/>
      <c r="D391" s="73">
        <v>4</v>
      </c>
      <c r="E391" s="88" t="s">
        <v>97</v>
      </c>
      <c r="F391" s="44" t="s">
        <v>98</v>
      </c>
      <c r="G391" s="90">
        <v>7826089</v>
      </c>
      <c r="H391" s="74">
        <f t="shared" ref="H391" si="643">IFERROR(G391/G393,"-")</f>
        <v>7.4622484225380981E-2</v>
      </c>
      <c r="I391" s="58">
        <v>206</v>
      </c>
      <c r="J391" s="74">
        <f t="shared" ref="J391" si="644">IFERROR(I391/I393,"-")</f>
        <v>0.57222222222222219</v>
      </c>
      <c r="K391" s="121">
        <f t="shared" si="542"/>
        <v>37990.723300970873</v>
      </c>
    </row>
    <row r="392" spans="2:11">
      <c r="B392" s="288"/>
      <c r="C392" s="291"/>
      <c r="D392" s="76">
        <v>5</v>
      </c>
      <c r="E392" s="92" t="s">
        <v>173</v>
      </c>
      <c r="F392" s="45" t="s">
        <v>174</v>
      </c>
      <c r="G392" s="94">
        <v>6769484</v>
      </c>
      <c r="H392" s="119">
        <f t="shared" ref="H392" si="645">IFERROR(G392/G393,"-")</f>
        <v>6.454765758528544E-2</v>
      </c>
      <c r="I392" s="60">
        <v>74</v>
      </c>
      <c r="J392" s="119">
        <f t="shared" ref="J392" si="646">IFERROR(I392/I393,"-")</f>
        <v>0.20555555555555555</v>
      </c>
      <c r="K392" s="122">
        <f t="shared" si="542"/>
        <v>91479.513513513521</v>
      </c>
    </row>
    <row r="393" spans="2:11">
      <c r="B393" s="289"/>
      <c r="C393" s="292"/>
      <c r="D393" s="79" t="s">
        <v>164</v>
      </c>
      <c r="E393" s="96"/>
      <c r="F393" s="97"/>
      <c r="G393" s="98">
        <v>104875750</v>
      </c>
      <c r="H393" s="80" t="s">
        <v>145</v>
      </c>
      <c r="I393" s="63">
        <v>360</v>
      </c>
      <c r="J393" s="80" t="s">
        <v>145</v>
      </c>
      <c r="K393" s="124">
        <f t="shared" si="542"/>
        <v>291321.52777777775</v>
      </c>
    </row>
    <row r="394" spans="2:11">
      <c r="B394" s="287">
        <v>66</v>
      </c>
      <c r="C394" s="290" t="s">
        <v>7</v>
      </c>
      <c r="D394" s="70">
        <v>1</v>
      </c>
      <c r="E394" s="100" t="s">
        <v>165</v>
      </c>
      <c r="F394" s="40" t="s">
        <v>166</v>
      </c>
      <c r="G394" s="188">
        <v>13182868</v>
      </c>
      <c r="H394" s="71">
        <f t="shared" ref="H394" si="647">IFERROR(G394/G399,"-")</f>
        <v>0.16436728869932715</v>
      </c>
      <c r="I394" s="56">
        <v>243</v>
      </c>
      <c r="J394" s="71">
        <f t="shared" ref="J394" si="648">IFERROR(I394/I399,"-")</f>
        <v>0.69034090909090906</v>
      </c>
      <c r="K394" s="120">
        <f t="shared" ref="K394:K453" si="649">IFERROR(G394/I394,"-")</f>
        <v>54250.485596707818</v>
      </c>
    </row>
    <row r="395" spans="2:11">
      <c r="B395" s="288"/>
      <c r="C395" s="291"/>
      <c r="D395" s="73">
        <v>2</v>
      </c>
      <c r="E395" s="88" t="s">
        <v>167</v>
      </c>
      <c r="F395" s="41" t="s">
        <v>168</v>
      </c>
      <c r="G395" s="90">
        <v>10495930</v>
      </c>
      <c r="H395" s="74">
        <f t="shared" ref="H395" si="650">IFERROR(G395/G399,"-")</f>
        <v>0.13086587504918726</v>
      </c>
      <c r="I395" s="58">
        <v>165</v>
      </c>
      <c r="J395" s="74">
        <f t="shared" ref="J395" si="651">IFERROR(I395/I399,"-")</f>
        <v>0.46875</v>
      </c>
      <c r="K395" s="121">
        <f t="shared" si="649"/>
        <v>63611.696969696968</v>
      </c>
    </row>
    <row r="396" spans="2:11">
      <c r="B396" s="288"/>
      <c r="C396" s="291"/>
      <c r="D396" s="73">
        <v>3</v>
      </c>
      <c r="E396" s="88" t="s">
        <v>97</v>
      </c>
      <c r="F396" s="44" t="s">
        <v>98</v>
      </c>
      <c r="G396" s="90">
        <v>10288536</v>
      </c>
      <c r="H396" s="74">
        <f t="shared" ref="H396" si="652">IFERROR(G396/G399,"-")</f>
        <v>0.1282800348911497</v>
      </c>
      <c r="I396" s="58">
        <v>236</v>
      </c>
      <c r="J396" s="74">
        <f t="shared" ref="J396" si="653">IFERROR(I396/I399,"-")</f>
        <v>0.67045454545454541</v>
      </c>
      <c r="K396" s="121">
        <f t="shared" si="649"/>
        <v>43595.491525423728</v>
      </c>
    </row>
    <row r="397" spans="2:11">
      <c r="B397" s="288"/>
      <c r="C397" s="291"/>
      <c r="D397" s="73">
        <v>4</v>
      </c>
      <c r="E397" s="88" t="s">
        <v>169</v>
      </c>
      <c r="F397" s="44" t="s">
        <v>170</v>
      </c>
      <c r="G397" s="90">
        <v>7535180</v>
      </c>
      <c r="H397" s="74">
        <f t="shared" ref="H397" si="654">IFERROR(G397/G399,"-")</f>
        <v>9.39505050389184E-2</v>
      </c>
      <c r="I397" s="58">
        <v>63</v>
      </c>
      <c r="J397" s="74">
        <f t="shared" ref="J397" si="655">IFERROR(I397/I399,"-")</f>
        <v>0.17897727272727273</v>
      </c>
      <c r="K397" s="121">
        <f t="shared" si="649"/>
        <v>119606.03174603175</v>
      </c>
    </row>
    <row r="398" spans="2:11">
      <c r="B398" s="288"/>
      <c r="C398" s="291"/>
      <c r="D398" s="76">
        <v>5</v>
      </c>
      <c r="E398" s="92" t="s">
        <v>171</v>
      </c>
      <c r="F398" s="45" t="s">
        <v>172</v>
      </c>
      <c r="G398" s="94">
        <v>5440259</v>
      </c>
      <c r="H398" s="119">
        <f t="shared" ref="H398" si="656">IFERROR(G398/G399,"-")</f>
        <v>6.7830507113635127E-2</v>
      </c>
      <c r="I398" s="60">
        <v>135</v>
      </c>
      <c r="J398" s="119">
        <f t="shared" ref="J398" si="657">IFERROR(I398/I399,"-")</f>
        <v>0.38352272727272729</v>
      </c>
      <c r="K398" s="122">
        <f t="shared" si="649"/>
        <v>40298.214814814812</v>
      </c>
    </row>
    <row r="399" spans="2:11">
      <c r="B399" s="289"/>
      <c r="C399" s="292"/>
      <c r="D399" s="79" t="s">
        <v>164</v>
      </c>
      <c r="E399" s="96"/>
      <c r="F399" s="97"/>
      <c r="G399" s="98">
        <v>80203720</v>
      </c>
      <c r="H399" s="80" t="s">
        <v>145</v>
      </c>
      <c r="I399" s="63">
        <v>352</v>
      </c>
      <c r="J399" s="80" t="s">
        <v>145</v>
      </c>
      <c r="K399" s="124">
        <f t="shared" si="649"/>
        <v>227851.47727272726</v>
      </c>
    </row>
    <row r="400" spans="2:11">
      <c r="B400" s="287">
        <v>67</v>
      </c>
      <c r="C400" s="290" t="s">
        <v>8</v>
      </c>
      <c r="D400" s="70">
        <v>1</v>
      </c>
      <c r="E400" s="100" t="s">
        <v>167</v>
      </c>
      <c r="F400" s="40" t="s">
        <v>168</v>
      </c>
      <c r="G400" s="188">
        <v>4428634</v>
      </c>
      <c r="H400" s="71">
        <f t="shared" ref="H400" si="658">IFERROR(G400/G405,"-")</f>
        <v>0.12215472371553167</v>
      </c>
      <c r="I400" s="56">
        <v>66</v>
      </c>
      <c r="J400" s="71">
        <f t="shared" ref="J400" si="659">IFERROR(I400/I405,"-")</f>
        <v>0.45833333333333331</v>
      </c>
      <c r="K400" s="120">
        <f t="shared" si="649"/>
        <v>67100.515151515152</v>
      </c>
    </row>
    <row r="401" spans="2:11">
      <c r="B401" s="288"/>
      <c r="C401" s="291"/>
      <c r="D401" s="73">
        <v>2</v>
      </c>
      <c r="E401" s="88" t="s">
        <v>97</v>
      </c>
      <c r="F401" s="41" t="s">
        <v>98</v>
      </c>
      <c r="G401" s="90">
        <v>3601911</v>
      </c>
      <c r="H401" s="74">
        <f t="shared" ref="H401" si="660">IFERROR(G401/G405,"-")</f>
        <v>9.9351276951975348E-2</v>
      </c>
      <c r="I401" s="58">
        <v>84</v>
      </c>
      <c r="J401" s="74">
        <f t="shared" ref="J401" si="661">IFERROR(I401/I405,"-")</f>
        <v>0.58333333333333337</v>
      </c>
      <c r="K401" s="121">
        <f t="shared" si="649"/>
        <v>42879.892857142855</v>
      </c>
    </row>
    <row r="402" spans="2:11">
      <c r="B402" s="288"/>
      <c r="C402" s="291"/>
      <c r="D402" s="73">
        <v>3</v>
      </c>
      <c r="E402" s="88" t="s">
        <v>165</v>
      </c>
      <c r="F402" s="44" t="s">
        <v>166</v>
      </c>
      <c r="G402" s="90">
        <v>3075079</v>
      </c>
      <c r="H402" s="74">
        <f t="shared" ref="H402" si="662">IFERROR(G402/G405,"-")</f>
        <v>8.4819704145439295E-2</v>
      </c>
      <c r="I402" s="58">
        <v>88</v>
      </c>
      <c r="J402" s="74">
        <f t="shared" ref="J402" si="663">IFERROR(I402/I405,"-")</f>
        <v>0.61111111111111116</v>
      </c>
      <c r="K402" s="121">
        <f t="shared" si="649"/>
        <v>34944.079545454544</v>
      </c>
    </row>
    <row r="403" spans="2:11">
      <c r="B403" s="288"/>
      <c r="C403" s="291"/>
      <c r="D403" s="73">
        <v>4</v>
      </c>
      <c r="E403" s="88" t="s">
        <v>183</v>
      </c>
      <c r="F403" s="44" t="s">
        <v>184</v>
      </c>
      <c r="G403" s="90">
        <v>2651941</v>
      </c>
      <c r="H403" s="74">
        <f t="shared" ref="H403" si="664">IFERROR(G403/G405,"-")</f>
        <v>7.3148316199733554E-2</v>
      </c>
      <c r="I403" s="58">
        <v>23</v>
      </c>
      <c r="J403" s="74">
        <f t="shared" ref="J403" si="665">IFERROR(I403/I405,"-")</f>
        <v>0.15972222222222221</v>
      </c>
      <c r="K403" s="121">
        <f t="shared" si="649"/>
        <v>115301.78260869565</v>
      </c>
    </row>
    <row r="404" spans="2:11">
      <c r="B404" s="288"/>
      <c r="C404" s="291"/>
      <c r="D404" s="76">
        <v>5</v>
      </c>
      <c r="E404" s="92" t="s">
        <v>95</v>
      </c>
      <c r="F404" s="45" t="s">
        <v>96</v>
      </c>
      <c r="G404" s="94">
        <v>2503055</v>
      </c>
      <c r="H404" s="119">
        <f t="shared" ref="H404" si="666">IFERROR(G404/G405,"-")</f>
        <v>6.9041603340845081E-2</v>
      </c>
      <c r="I404" s="60">
        <v>51</v>
      </c>
      <c r="J404" s="119">
        <f t="shared" ref="J404" si="667">IFERROR(I404/I405,"-")</f>
        <v>0.35416666666666669</v>
      </c>
      <c r="K404" s="122">
        <f t="shared" si="649"/>
        <v>49079.509803921566</v>
      </c>
    </row>
    <row r="405" spans="2:11">
      <c r="B405" s="289"/>
      <c r="C405" s="292"/>
      <c r="D405" s="79" t="s">
        <v>164</v>
      </c>
      <c r="E405" s="96"/>
      <c r="F405" s="97"/>
      <c r="G405" s="98">
        <v>36254300</v>
      </c>
      <c r="H405" s="80" t="s">
        <v>145</v>
      </c>
      <c r="I405" s="63">
        <v>144</v>
      </c>
      <c r="J405" s="80" t="s">
        <v>145</v>
      </c>
      <c r="K405" s="124">
        <f t="shared" si="649"/>
        <v>251765.97222222222</v>
      </c>
    </row>
    <row r="406" spans="2:11">
      <c r="B406" s="287">
        <v>68</v>
      </c>
      <c r="C406" s="290" t="s">
        <v>54</v>
      </c>
      <c r="D406" s="70">
        <v>1</v>
      </c>
      <c r="E406" s="100" t="s">
        <v>179</v>
      </c>
      <c r="F406" s="40" t="s">
        <v>180</v>
      </c>
      <c r="G406" s="188">
        <v>8443206</v>
      </c>
      <c r="H406" s="71">
        <f t="shared" ref="H406" si="668">IFERROR(G406/G411,"-")</f>
        <v>0.12006745683905637</v>
      </c>
      <c r="I406" s="56">
        <v>22</v>
      </c>
      <c r="J406" s="71">
        <f t="shared" ref="J406" si="669">IFERROR(I406/I411,"-")</f>
        <v>9.90990990990991E-2</v>
      </c>
      <c r="K406" s="120">
        <f t="shared" si="649"/>
        <v>383782.09090909088</v>
      </c>
    </row>
    <row r="407" spans="2:11">
      <c r="B407" s="288"/>
      <c r="C407" s="291"/>
      <c r="D407" s="73">
        <v>2</v>
      </c>
      <c r="E407" s="88" t="s">
        <v>165</v>
      </c>
      <c r="F407" s="41" t="s">
        <v>166</v>
      </c>
      <c r="G407" s="90">
        <v>8146155</v>
      </c>
      <c r="H407" s="74">
        <f t="shared" ref="H407" si="670">IFERROR(G407/G411,"-")</f>
        <v>0.11584321333232461</v>
      </c>
      <c r="I407" s="58">
        <v>157</v>
      </c>
      <c r="J407" s="74">
        <f t="shared" ref="J407" si="671">IFERROR(I407/I411,"-")</f>
        <v>0.7072072072072072</v>
      </c>
      <c r="K407" s="121">
        <f t="shared" si="649"/>
        <v>51886.337579617837</v>
      </c>
    </row>
    <row r="408" spans="2:11">
      <c r="B408" s="288"/>
      <c r="C408" s="291"/>
      <c r="D408" s="73">
        <v>3</v>
      </c>
      <c r="E408" s="88" t="s">
        <v>169</v>
      </c>
      <c r="F408" s="44" t="s">
        <v>170</v>
      </c>
      <c r="G408" s="90">
        <v>7974506</v>
      </c>
      <c r="H408" s="74">
        <f t="shared" ref="H408" si="672">IFERROR(G408/G411,"-")</f>
        <v>0.11340226153048925</v>
      </c>
      <c r="I408" s="58">
        <v>58</v>
      </c>
      <c r="J408" s="74">
        <f t="shared" ref="J408" si="673">IFERROR(I408/I411,"-")</f>
        <v>0.26126126126126126</v>
      </c>
      <c r="K408" s="121">
        <f t="shared" si="649"/>
        <v>137491.4827586207</v>
      </c>
    </row>
    <row r="409" spans="2:11">
      <c r="B409" s="288"/>
      <c r="C409" s="291"/>
      <c r="D409" s="73">
        <v>4</v>
      </c>
      <c r="E409" s="88" t="s">
        <v>97</v>
      </c>
      <c r="F409" s="44" t="s">
        <v>98</v>
      </c>
      <c r="G409" s="90">
        <v>7302782</v>
      </c>
      <c r="H409" s="74">
        <f t="shared" ref="H409" si="674">IFERROR(G409/G411,"-")</f>
        <v>0.10384994308915804</v>
      </c>
      <c r="I409" s="58">
        <v>135</v>
      </c>
      <c r="J409" s="74">
        <f t="shared" ref="J409" si="675">IFERROR(I409/I411,"-")</f>
        <v>0.60810810810810811</v>
      </c>
      <c r="K409" s="121">
        <f t="shared" si="649"/>
        <v>54094.681481481479</v>
      </c>
    </row>
    <row r="410" spans="2:11">
      <c r="B410" s="288"/>
      <c r="C410" s="291"/>
      <c r="D410" s="76">
        <v>5</v>
      </c>
      <c r="E410" s="92" t="s">
        <v>167</v>
      </c>
      <c r="F410" s="45" t="s">
        <v>168</v>
      </c>
      <c r="G410" s="94">
        <v>7251310</v>
      </c>
      <c r="H410" s="119">
        <f t="shared" ref="H410" si="676">IFERROR(G410/G411,"-")</f>
        <v>0.10311798035623172</v>
      </c>
      <c r="I410" s="60">
        <v>97</v>
      </c>
      <c r="J410" s="119">
        <f t="shared" ref="J410" si="677">IFERROR(I410/I411,"-")</f>
        <v>0.43693693693693691</v>
      </c>
      <c r="K410" s="122">
        <f t="shared" si="649"/>
        <v>74755.773195876289</v>
      </c>
    </row>
    <row r="411" spans="2:11">
      <c r="B411" s="289"/>
      <c r="C411" s="292"/>
      <c r="D411" s="79" t="s">
        <v>164</v>
      </c>
      <c r="E411" s="96"/>
      <c r="F411" s="97"/>
      <c r="G411" s="98">
        <v>70320520</v>
      </c>
      <c r="H411" s="80" t="s">
        <v>145</v>
      </c>
      <c r="I411" s="63">
        <v>222</v>
      </c>
      <c r="J411" s="80" t="s">
        <v>145</v>
      </c>
      <c r="K411" s="124">
        <f t="shared" si="649"/>
        <v>316759.09909909911</v>
      </c>
    </row>
    <row r="412" spans="2:11">
      <c r="B412" s="287">
        <v>69</v>
      </c>
      <c r="C412" s="290" t="s">
        <v>55</v>
      </c>
      <c r="D412" s="70">
        <v>1</v>
      </c>
      <c r="E412" s="100" t="s">
        <v>167</v>
      </c>
      <c r="F412" s="40" t="s">
        <v>168</v>
      </c>
      <c r="G412" s="188">
        <v>25169315</v>
      </c>
      <c r="H412" s="71">
        <f t="shared" ref="H412" si="678">IFERROR(G412/G417,"-")</f>
        <v>0.16275768161829898</v>
      </c>
      <c r="I412" s="56">
        <v>277</v>
      </c>
      <c r="J412" s="71">
        <f t="shared" ref="J412" si="679">IFERROR(I412/I417,"-")</f>
        <v>0.48257839721254353</v>
      </c>
      <c r="K412" s="120">
        <f t="shared" si="649"/>
        <v>90863.953068592062</v>
      </c>
    </row>
    <row r="413" spans="2:11">
      <c r="B413" s="288"/>
      <c r="C413" s="291"/>
      <c r="D413" s="73">
        <v>2</v>
      </c>
      <c r="E413" s="88" t="s">
        <v>165</v>
      </c>
      <c r="F413" s="41" t="s">
        <v>166</v>
      </c>
      <c r="G413" s="90">
        <v>19569128</v>
      </c>
      <c r="H413" s="74">
        <f t="shared" ref="H413" si="680">IFERROR(G413/G417,"-")</f>
        <v>0.1265440042596209</v>
      </c>
      <c r="I413" s="58">
        <v>409</v>
      </c>
      <c r="J413" s="74">
        <f t="shared" ref="J413" si="681">IFERROR(I413/I417,"-")</f>
        <v>0.71254355400696867</v>
      </c>
      <c r="K413" s="121">
        <f t="shared" si="649"/>
        <v>47846.278728606354</v>
      </c>
    </row>
    <row r="414" spans="2:11">
      <c r="B414" s="288"/>
      <c r="C414" s="291"/>
      <c r="D414" s="73">
        <v>3</v>
      </c>
      <c r="E414" s="88" t="s">
        <v>169</v>
      </c>
      <c r="F414" s="44" t="s">
        <v>170</v>
      </c>
      <c r="G414" s="90">
        <v>17910510</v>
      </c>
      <c r="H414" s="74">
        <f t="shared" ref="H414" si="682">IFERROR(G414/G417,"-")</f>
        <v>0.1158185307864501</v>
      </c>
      <c r="I414" s="58">
        <v>155</v>
      </c>
      <c r="J414" s="74">
        <f t="shared" ref="J414" si="683">IFERROR(I414/I417,"-")</f>
        <v>0.27003484320557491</v>
      </c>
      <c r="K414" s="121">
        <f t="shared" si="649"/>
        <v>115551.67741935483</v>
      </c>
    </row>
    <row r="415" spans="2:11">
      <c r="B415" s="288"/>
      <c r="C415" s="291"/>
      <c r="D415" s="73">
        <v>4</v>
      </c>
      <c r="E415" s="88" t="s">
        <v>97</v>
      </c>
      <c r="F415" s="44" t="s">
        <v>98</v>
      </c>
      <c r="G415" s="90">
        <v>17550454</v>
      </c>
      <c r="H415" s="74">
        <f t="shared" ref="H415" si="684">IFERROR(G415/G417,"-")</f>
        <v>0.11349022428256796</v>
      </c>
      <c r="I415" s="58">
        <v>363</v>
      </c>
      <c r="J415" s="74">
        <f t="shared" ref="J415" si="685">IFERROR(I415/I417,"-")</f>
        <v>0.63240418118466901</v>
      </c>
      <c r="K415" s="121">
        <f t="shared" si="649"/>
        <v>48348.35812672176</v>
      </c>
    </row>
    <row r="416" spans="2:11" ht="36">
      <c r="B416" s="288"/>
      <c r="C416" s="291"/>
      <c r="D416" s="76">
        <v>5</v>
      </c>
      <c r="E416" s="92" t="s">
        <v>175</v>
      </c>
      <c r="F416" s="45" t="s">
        <v>176</v>
      </c>
      <c r="G416" s="94">
        <v>12240506</v>
      </c>
      <c r="H416" s="119">
        <f t="shared" ref="H416" si="686">IFERROR(G416/G417,"-")</f>
        <v>7.9153380947986809E-2</v>
      </c>
      <c r="I416" s="60">
        <v>225</v>
      </c>
      <c r="J416" s="119">
        <f t="shared" ref="J416" si="687">IFERROR(I416/I417,"-")</f>
        <v>0.39198606271777003</v>
      </c>
      <c r="K416" s="122">
        <f t="shared" si="649"/>
        <v>54402.248888888891</v>
      </c>
    </row>
    <row r="417" spans="2:14">
      <c r="B417" s="289"/>
      <c r="C417" s="292"/>
      <c r="D417" s="79" t="s">
        <v>164</v>
      </c>
      <c r="E417" s="96"/>
      <c r="F417" s="97"/>
      <c r="G417" s="98">
        <v>154642870</v>
      </c>
      <c r="H417" s="80" t="s">
        <v>145</v>
      </c>
      <c r="I417" s="63">
        <v>574</v>
      </c>
      <c r="J417" s="80" t="s">
        <v>145</v>
      </c>
      <c r="K417" s="124">
        <f t="shared" si="649"/>
        <v>269412.66550522647</v>
      </c>
    </row>
    <row r="418" spans="2:14">
      <c r="B418" s="287">
        <v>70</v>
      </c>
      <c r="C418" s="290" t="s">
        <v>56</v>
      </c>
      <c r="D418" s="70">
        <v>1</v>
      </c>
      <c r="E418" s="100" t="s">
        <v>165</v>
      </c>
      <c r="F418" s="40" t="s">
        <v>166</v>
      </c>
      <c r="G418" s="188">
        <v>4545748</v>
      </c>
      <c r="H418" s="71">
        <f t="shared" ref="H418" si="688">IFERROR(G418/G423,"-")</f>
        <v>0.12052313013746391</v>
      </c>
      <c r="I418" s="56">
        <v>85</v>
      </c>
      <c r="J418" s="71">
        <f t="shared" ref="J418" si="689">IFERROR(I418/I423,"-")</f>
        <v>0.61151079136690645</v>
      </c>
      <c r="K418" s="120">
        <f t="shared" si="649"/>
        <v>53479.388235294115</v>
      </c>
    </row>
    <row r="419" spans="2:14">
      <c r="B419" s="288"/>
      <c r="C419" s="291"/>
      <c r="D419" s="73">
        <v>2</v>
      </c>
      <c r="E419" s="88" t="s">
        <v>97</v>
      </c>
      <c r="F419" s="41" t="s">
        <v>98</v>
      </c>
      <c r="G419" s="90">
        <v>4173092</v>
      </c>
      <c r="H419" s="74">
        <f t="shared" ref="H419" si="690">IFERROR(G419/G423,"-")</f>
        <v>0.11064276114549454</v>
      </c>
      <c r="I419" s="58">
        <v>83</v>
      </c>
      <c r="J419" s="74">
        <f t="shared" ref="J419" si="691">IFERROR(I419/I423,"-")</f>
        <v>0.59712230215827333</v>
      </c>
      <c r="K419" s="121">
        <f t="shared" si="649"/>
        <v>50278.216867469877</v>
      </c>
    </row>
    <row r="420" spans="2:14">
      <c r="B420" s="288"/>
      <c r="C420" s="291"/>
      <c r="D420" s="73">
        <v>3</v>
      </c>
      <c r="E420" s="88" t="s">
        <v>173</v>
      </c>
      <c r="F420" s="44" t="s">
        <v>174</v>
      </c>
      <c r="G420" s="90">
        <v>3397883</v>
      </c>
      <c r="H420" s="74">
        <f t="shared" ref="H420" si="692">IFERROR(G420/G423,"-")</f>
        <v>9.0089352731580433E-2</v>
      </c>
      <c r="I420" s="58">
        <v>37</v>
      </c>
      <c r="J420" s="74">
        <f t="shared" ref="J420" si="693">IFERROR(I420/I423,"-")</f>
        <v>0.26618705035971224</v>
      </c>
      <c r="K420" s="121">
        <f t="shared" si="649"/>
        <v>91834.67567567568</v>
      </c>
    </row>
    <row r="421" spans="2:14">
      <c r="B421" s="288"/>
      <c r="C421" s="291"/>
      <c r="D421" s="73">
        <v>4</v>
      </c>
      <c r="E421" s="88" t="s">
        <v>179</v>
      </c>
      <c r="F421" s="44" t="s">
        <v>180</v>
      </c>
      <c r="G421" s="90">
        <v>2556943</v>
      </c>
      <c r="H421" s="74">
        <f t="shared" ref="H421" si="694">IFERROR(G421/G423,"-")</f>
        <v>6.7793193538902147E-2</v>
      </c>
      <c r="I421" s="58">
        <v>12</v>
      </c>
      <c r="J421" s="74">
        <f t="shared" ref="J421" si="695">IFERROR(I421/I423,"-")</f>
        <v>8.6330935251798566E-2</v>
      </c>
      <c r="K421" s="121">
        <f t="shared" si="649"/>
        <v>213078.58333333334</v>
      </c>
    </row>
    <row r="422" spans="2:14">
      <c r="B422" s="288"/>
      <c r="C422" s="291"/>
      <c r="D422" s="76">
        <v>5</v>
      </c>
      <c r="E422" s="92" t="s">
        <v>171</v>
      </c>
      <c r="F422" s="45" t="s">
        <v>172</v>
      </c>
      <c r="G422" s="94">
        <v>2536463</v>
      </c>
      <c r="H422" s="119">
        <f t="shared" ref="H422" si="696">IFERROR(G422/G423,"-")</f>
        <v>6.7250199579444822E-2</v>
      </c>
      <c r="I422" s="60">
        <v>49</v>
      </c>
      <c r="J422" s="119">
        <f t="shared" ref="J422" si="697">IFERROR(I422/I423,"-")</f>
        <v>0.35251798561151076</v>
      </c>
      <c r="K422" s="122">
        <f t="shared" si="649"/>
        <v>51764.551020408166</v>
      </c>
    </row>
    <row r="423" spans="2:14">
      <c r="B423" s="289"/>
      <c r="C423" s="292"/>
      <c r="D423" s="79" t="s">
        <v>164</v>
      </c>
      <c r="E423" s="96"/>
      <c r="F423" s="97"/>
      <c r="G423" s="98">
        <v>37716810</v>
      </c>
      <c r="H423" s="80" t="s">
        <v>145</v>
      </c>
      <c r="I423" s="63">
        <v>139</v>
      </c>
      <c r="J423" s="80" t="s">
        <v>145</v>
      </c>
      <c r="K423" s="124">
        <f t="shared" si="649"/>
        <v>271343.95683453238</v>
      </c>
    </row>
    <row r="424" spans="2:14">
      <c r="B424" s="287">
        <v>71</v>
      </c>
      <c r="C424" s="290" t="s">
        <v>57</v>
      </c>
      <c r="D424" s="70">
        <v>1</v>
      </c>
      <c r="E424" s="100" t="s">
        <v>167</v>
      </c>
      <c r="F424" s="40" t="s">
        <v>168</v>
      </c>
      <c r="G424" s="188">
        <v>16334180</v>
      </c>
      <c r="H424" s="71">
        <f t="shared" ref="H424" si="698">IFERROR(G424/G429,"-")</f>
        <v>0.17340376133603716</v>
      </c>
      <c r="I424" s="56">
        <v>198</v>
      </c>
      <c r="J424" s="71">
        <f t="shared" ref="J424" si="699">IFERROR(I424/I429,"-")</f>
        <v>0.54098360655737709</v>
      </c>
      <c r="K424" s="120">
        <f t="shared" si="649"/>
        <v>82495.858585858587</v>
      </c>
    </row>
    <row r="425" spans="2:14">
      <c r="B425" s="288"/>
      <c r="C425" s="291"/>
      <c r="D425" s="73">
        <v>2</v>
      </c>
      <c r="E425" s="88" t="s">
        <v>165</v>
      </c>
      <c r="F425" s="41" t="s">
        <v>166</v>
      </c>
      <c r="G425" s="90">
        <v>13066656</v>
      </c>
      <c r="H425" s="74">
        <f t="shared" ref="H425" si="700">IFERROR(G425/G429,"-")</f>
        <v>0.13871570525634577</v>
      </c>
      <c r="I425" s="58">
        <v>259</v>
      </c>
      <c r="J425" s="74">
        <f t="shared" ref="J425" si="701">IFERROR(I425/I429,"-")</f>
        <v>0.70765027322404372</v>
      </c>
      <c r="K425" s="121">
        <f t="shared" si="649"/>
        <v>50450.409266409268</v>
      </c>
    </row>
    <row r="426" spans="2:14">
      <c r="B426" s="288"/>
      <c r="C426" s="291"/>
      <c r="D426" s="73">
        <v>3</v>
      </c>
      <c r="E426" s="88" t="s">
        <v>97</v>
      </c>
      <c r="F426" s="44" t="s">
        <v>98</v>
      </c>
      <c r="G426" s="90">
        <v>10577530</v>
      </c>
      <c r="H426" s="74">
        <f t="shared" ref="H426" si="702">IFERROR(G426/G429,"-")</f>
        <v>0.11229112741776895</v>
      </c>
      <c r="I426" s="58">
        <v>236</v>
      </c>
      <c r="J426" s="74">
        <f t="shared" ref="J426" si="703">IFERROR(I426/I429,"-")</f>
        <v>0.64480874316939896</v>
      </c>
      <c r="K426" s="121">
        <f t="shared" si="649"/>
        <v>44820.042372881355</v>
      </c>
    </row>
    <row r="427" spans="2:14">
      <c r="B427" s="288"/>
      <c r="C427" s="291"/>
      <c r="D427" s="73">
        <v>4</v>
      </c>
      <c r="E427" s="88" t="s">
        <v>171</v>
      </c>
      <c r="F427" s="44" t="s">
        <v>172</v>
      </c>
      <c r="G427" s="90">
        <v>9102136</v>
      </c>
      <c r="H427" s="74">
        <f t="shared" ref="H427" si="704">IFERROR(G427/G429,"-")</f>
        <v>9.662833509806748E-2</v>
      </c>
      <c r="I427" s="58">
        <v>126</v>
      </c>
      <c r="J427" s="74">
        <f t="shared" ref="J427" si="705">IFERROR(I427/I429,"-")</f>
        <v>0.34426229508196721</v>
      </c>
      <c r="K427" s="121">
        <f t="shared" si="649"/>
        <v>72239.174603174601</v>
      </c>
    </row>
    <row r="428" spans="2:14">
      <c r="B428" s="288"/>
      <c r="C428" s="291"/>
      <c r="D428" s="76">
        <v>5</v>
      </c>
      <c r="E428" s="92" t="s">
        <v>169</v>
      </c>
      <c r="F428" s="45" t="s">
        <v>170</v>
      </c>
      <c r="G428" s="94">
        <v>8328498</v>
      </c>
      <c r="H428" s="119">
        <f t="shared" ref="H428" si="706">IFERROR(G428/G429,"-")</f>
        <v>8.8415389047975648E-2</v>
      </c>
      <c r="I428" s="60">
        <v>85</v>
      </c>
      <c r="J428" s="119">
        <f t="shared" ref="J428" si="707">IFERROR(I428/I429,"-")</f>
        <v>0.23224043715846995</v>
      </c>
      <c r="K428" s="122">
        <f t="shared" si="649"/>
        <v>97982.329411764702</v>
      </c>
    </row>
    <row r="429" spans="2:14">
      <c r="B429" s="289"/>
      <c r="C429" s="292"/>
      <c r="D429" s="79" t="s">
        <v>164</v>
      </c>
      <c r="E429" s="96"/>
      <c r="F429" s="97"/>
      <c r="G429" s="98">
        <v>94197380</v>
      </c>
      <c r="H429" s="80" t="s">
        <v>145</v>
      </c>
      <c r="I429" s="63">
        <v>366</v>
      </c>
      <c r="J429" s="80" t="s">
        <v>145</v>
      </c>
      <c r="K429" s="124">
        <f t="shared" si="649"/>
        <v>257369.89071038252</v>
      </c>
    </row>
    <row r="430" spans="2:14">
      <c r="B430" s="287">
        <v>72</v>
      </c>
      <c r="C430" s="290" t="s">
        <v>33</v>
      </c>
      <c r="D430" s="70">
        <v>1</v>
      </c>
      <c r="E430" s="100" t="s">
        <v>169</v>
      </c>
      <c r="F430" s="40" t="s">
        <v>170</v>
      </c>
      <c r="G430" s="188">
        <v>5246881</v>
      </c>
      <c r="H430" s="71">
        <f t="shared" ref="H430" si="708">IFERROR(G430/G435,"-")</f>
        <v>0.16689226950325284</v>
      </c>
      <c r="I430" s="56">
        <v>34</v>
      </c>
      <c r="J430" s="71">
        <f t="shared" ref="J430" si="709">IFERROR(I430/I435,"-")</f>
        <v>0.2361111111111111</v>
      </c>
      <c r="K430" s="120">
        <f t="shared" si="649"/>
        <v>154320.0294117647</v>
      </c>
    </row>
    <row r="431" spans="2:14">
      <c r="B431" s="288"/>
      <c r="C431" s="291"/>
      <c r="D431" s="73">
        <v>2</v>
      </c>
      <c r="E431" s="88" t="s">
        <v>165</v>
      </c>
      <c r="F431" s="41" t="s">
        <v>166</v>
      </c>
      <c r="G431" s="90">
        <v>4081197</v>
      </c>
      <c r="H431" s="74">
        <f t="shared" ref="H431" si="710">IFERROR(G431/G435,"-")</f>
        <v>0.12981430865687005</v>
      </c>
      <c r="I431" s="58">
        <v>77</v>
      </c>
      <c r="J431" s="74">
        <f t="shared" ref="J431" si="711">IFERROR(I431/I435,"-")</f>
        <v>0.53472222222222221</v>
      </c>
      <c r="K431" s="121">
        <f t="shared" si="649"/>
        <v>53002.558441558438</v>
      </c>
      <c r="L431" s="30"/>
      <c r="M431" s="30"/>
      <c r="N431" s="30"/>
    </row>
    <row r="432" spans="2:14">
      <c r="B432" s="288"/>
      <c r="C432" s="291"/>
      <c r="D432" s="73">
        <v>3</v>
      </c>
      <c r="E432" s="88" t="s">
        <v>97</v>
      </c>
      <c r="F432" s="44" t="s">
        <v>98</v>
      </c>
      <c r="G432" s="90">
        <v>3364971</v>
      </c>
      <c r="H432" s="74">
        <f t="shared" ref="H432" si="712">IFERROR(G432/G435,"-")</f>
        <v>0.10703266321508534</v>
      </c>
      <c r="I432" s="58">
        <v>80</v>
      </c>
      <c r="J432" s="74">
        <f t="shared" ref="J432" si="713">IFERROR(I432/I435,"-")</f>
        <v>0.55555555555555558</v>
      </c>
      <c r="K432" s="121">
        <f t="shared" si="649"/>
        <v>42062.137499999997</v>
      </c>
      <c r="L432" s="30"/>
      <c r="M432" s="30"/>
      <c r="N432" s="30"/>
    </row>
    <row r="433" spans="2:14">
      <c r="B433" s="288"/>
      <c r="C433" s="291"/>
      <c r="D433" s="73">
        <v>4</v>
      </c>
      <c r="E433" s="88" t="s">
        <v>183</v>
      </c>
      <c r="F433" s="44" t="s">
        <v>184</v>
      </c>
      <c r="G433" s="90">
        <v>2893354</v>
      </c>
      <c r="H433" s="74">
        <f t="shared" ref="H433" si="714">IFERROR(G433/G435,"-")</f>
        <v>9.2031516540267366E-2</v>
      </c>
      <c r="I433" s="58">
        <v>16</v>
      </c>
      <c r="J433" s="74">
        <f t="shared" ref="J433" si="715">IFERROR(I433/I435,"-")</f>
        <v>0.1111111111111111</v>
      </c>
      <c r="K433" s="121">
        <f t="shared" si="649"/>
        <v>180834.625</v>
      </c>
      <c r="L433" s="30"/>
      <c r="M433" s="30"/>
      <c r="N433" s="30"/>
    </row>
    <row r="434" spans="2:14">
      <c r="B434" s="288"/>
      <c r="C434" s="291"/>
      <c r="D434" s="76">
        <v>5</v>
      </c>
      <c r="E434" s="92" t="s">
        <v>167</v>
      </c>
      <c r="F434" s="45" t="s">
        <v>168</v>
      </c>
      <c r="G434" s="94">
        <v>2342225</v>
      </c>
      <c r="H434" s="119">
        <f t="shared" ref="H434" si="716">IFERROR(G434/G435,"-")</f>
        <v>7.4501260069983741E-2</v>
      </c>
      <c r="I434" s="60">
        <v>48</v>
      </c>
      <c r="J434" s="119">
        <f t="shared" ref="J434" si="717">IFERROR(I434/I435,"-")</f>
        <v>0.33333333333333331</v>
      </c>
      <c r="K434" s="122">
        <f t="shared" si="649"/>
        <v>48796.354166666664</v>
      </c>
      <c r="L434" s="30"/>
      <c r="M434" s="30"/>
      <c r="N434" s="30"/>
    </row>
    <row r="435" spans="2:14">
      <c r="B435" s="289"/>
      <c r="C435" s="292"/>
      <c r="D435" s="79" t="s">
        <v>164</v>
      </c>
      <c r="E435" s="96"/>
      <c r="F435" s="97"/>
      <c r="G435" s="98">
        <v>31438730</v>
      </c>
      <c r="H435" s="80" t="s">
        <v>145</v>
      </c>
      <c r="I435" s="63">
        <v>144</v>
      </c>
      <c r="J435" s="80" t="s">
        <v>145</v>
      </c>
      <c r="K435" s="124">
        <f t="shared" si="649"/>
        <v>218324.51388888888</v>
      </c>
      <c r="L435" s="30"/>
      <c r="M435" s="30"/>
      <c r="N435" s="30"/>
    </row>
    <row r="436" spans="2:14">
      <c r="B436" s="287">
        <v>73</v>
      </c>
      <c r="C436" s="290" t="s">
        <v>34</v>
      </c>
      <c r="D436" s="70">
        <v>1</v>
      </c>
      <c r="E436" s="100" t="s">
        <v>165</v>
      </c>
      <c r="F436" s="40" t="s">
        <v>166</v>
      </c>
      <c r="G436" s="188">
        <v>7830573</v>
      </c>
      <c r="H436" s="71">
        <f t="shared" ref="H436" si="718">IFERROR(G436/G441,"-")</f>
        <v>0.11638251643392609</v>
      </c>
      <c r="I436" s="56">
        <v>162</v>
      </c>
      <c r="J436" s="71">
        <f t="shared" ref="J436" si="719">IFERROR(I436/I441,"-")</f>
        <v>0.65587044534412953</v>
      </c>
      <c r="K436" s="120">
        <f t="shared" si="649"/>
        <v>48336.870370370372</v>
      </c>
      <c r="L436" s="30"/>
      <c r="M436" s="30"/>
      <c r="N436" s="30"/>
    </row>
    <row r="437" spans="2:14" ht="24">
      <c r="B437" s="288"/>
      <c r="C437" s="291"/>
      <c r="D437" s="73">
        <v>2</v>
      </c>
      <c r="E437" s="88" t="s">
        <v>185</v>
      </c>
      <c r="F437" s="41" t="s">
        <v>186</v>
      </c>
      <c r="G437" s="90">
        <v>7495443</v>
      </c>
      <c r="H437" s="74">
        <f t="shared" ref="H437" si="720">IFERROR(G437/G441,"-")</f>
        <v>0.11140162005092812</v>
      </c>
      <c r="I437" s="58">
        <v>7</v>
      </c>
      <c r="J437" s="74">
        <f t="shared" ref="J437" si="721">IFERROR(I437/I441,"-")</f>
        <v>2.8340080971659919E-2</v>
      </c>
      <c r="K437" s="121">
        <f t="shared" si="649"/>
        <v>1070777.5714285714</v>
      </c>
      <c r="L437" s="30"/>
      <c r="M437" s="30"/>
      <c r="N437" s="30"/>
    </row>
    <row r="438" spans="2:14">
      <c r="B438" s="288"/>
      <c r="C438" s="291"/>
      <c r="D438" s="73">
        <v>3</v>
      </c>
      <c r="E438" s="88" t="s">
        <v>169</v>
      </c>
      <c r="F438" s="44" t="s">
        <v>170</v>
      </c>
      <c r="G438" s="90">
        <v>7365294</v>
      </c>
      <c r="H438" s="74">
        <f t="shared" ref="H438" si="722">IFERROR(G438/G441,"-")</f>
        <v>0.10946727014685864</v>
      </c>
      <c r="I438" s="58">
        <v>51</v>
      </c>
      <c r="J438" s="74">
        <f t="shared" ref="J438" si="723">IFERROR(I438/I441,"-")</f>
        <v>0.20647773279352227</v>
      </c>
      <c r="K438" s="121">
        <f t="shared" si="649"/>
        <v>144417.5294117647</v>
      </c>
      <c r="L438" s="30"/>
      <c r="M438" s="30"/>
      <c r="N438" s="30"/>
    </row>
    <row r="439" spans="2:14">
      <c r="B439" s="288"/>
      <c r="C439" s="291"/>
      <c r="D439" s="73">
        <v>4</v>
      </c>
      <c r="E439" s="88" t="s">
        <v>171</v>
      </c>
      <c r="F439" s="44" t="s">
        <v>172</v>
      </c>
      <c r="G439" s="90">
        <v>6974887</v>
      </c>
      <c r="H439" s="74">
        <f t="shared" ref="H439" si="724">IFERROR(G439/G441,"-")</f>
        <v>0.10366481493784395</v>
      </c>
      <c r="I439" s="58">
        <v>90</v>
      </c>
      <c r="J439" s="74">
        <f t="shared" ref="J439" si="725">IFERROR(I439/I441,"-")</f>
        <v>0.36437246963562753</v>
      </c>
      <c r="K439" s="121">
        <f t="shared" si="649"/>
        <v>77498.744444444441</v>
      </c>
      <c r="L439" s="30"/>
      <c r="M439" s="30"/>
      <c r="N439" s="30"/>
    </row>
    <row r="440" spans="2:14" ht="24">
      <c r="B440" s="288"/>
      <c r="C440" s="291"/>
      <c r="D440" s="76">
        <v>5</v>
      </c>
      <c r="E440" s="92" t="s">
        <v>195</v>
      </c>
      <c r="F440" s="45" t="s">
        <v>196</v>
      </c>
      <c r="G440" s="94">
        <v>5784565</v>
      </c>
      <c r="H440" s="119">
        <f t="shared" ref="H440" si="726">IFERROR(G440/G441,"-")</f>
        <v>8.5973559173206579E-2</v>
      </c>
      <c r="I440" s="60">
        <v>33</v>
      </c>
      <c r="J440" s="119">
        <f t="shared" ref="J440" si="727">IFERROR(I440/I441,"-")</f>
        <v>0.13360323886639677</v>
      </c>
      <c r="K440" s="122">
        <f t="shared" si="649"/>
        <v>175289.84848484848</v>
      </c>
      <c r="L440" s="30"/>
      <c r="M440" s="30"/>
      <c r="N440" s="30"/>
    </row>
    <row r="441" spans="2:14">
      <c r="B441" s="289"/>
      <c r="C441" s="292"/>
      <c r="D441" s="79" t="s">
        <v>164</v>
      </c>
      <c r="E441" s="96"/>
      <c r="F441" s="97"/>
      <c r="G441" s="98">
        <v>67283070</v>
      </c>
      <c r="H441" s="80" t="s">
        <v>145</v>
      </c>
      <c r="I441" s="63">
        <v>247</v>
      </c>
      <c r="J441" s="80" t="s">
        <v>145</v>
      </c>
      <c r="K441" s="124">
        <f t="shared" si="649"/>
        <v>272401.09311740892</v>
      </c>
      <c r="L441" s="30"/>
      <c r="M441" s="30"/>
      <c r="N441" s="30"/>
    </row>
    <row r="442" spans="2:14" ht="24">
      <c r="B442" s="287">
        <v>74</v>
      </c>
      <c r="C442" s="290" t="s">
        <v>35</v>
      </c>
      <c r="D442" s="70">
        <v>1</v>
      </c>
      <c r="E442" s="100" t="s">
        <v>195</v>
      </c>
      <c r="F442" s="40" t="s">
        <v>196</v>
      </c>
      <c r="G442" s="188">
        <v>5824208</v>
      </c>
      <c r="H442" s="71">
        <f t="shared" ref="H442" si="728">IFERROR(G442/G447,"-")</f>
        <v>0.15125361499850415</v>
      </c>
      <c r="I442" s="56">
        <v>14</v>
      </c>
      <c r="J442" s="71">
        <f t="shared" ref="J442" si="729">IFERROR(I442/I447,"-")</f>
        <v>0.12173913043478261</v>
      </c>
      <c r="K442" s="120">
        <f t="shared" si="649"/>
        <v>416014.85714285716</v>
      </c>
      <c r="L442" s="30"/>
      <c r="M442" s="30"/>
      <c r="N442" s="30"/>
    </row>
    <row r="443" spans="2:14">
      <c r="B443" s="288"/>
      <c r="C443" s="291"/>
      <c r="D443" s="73">
        <v>2</v>
      </c>
      <c r="E443" s="88" t="s">
        <v>165</v>
      </c>
      <c r="F443" s="41" t="s">
        <v>166</v>
      </c>
      <c r="G443" s="90">
        <v>5290822</v>
      </c>
      <c r="H443" s="74">
        <f t="shared" ref="H443" si="730">IFERROR(G443/G447,"-")</f>
        <v>0.13740167827344346</v>
      </c>
      <c r="I443" s="58">
        <v>66</v>
      </c>
      <c r="J443" s="74">
        <f t="shared" ref="J443" si="731">IFERROR(I443/I447,"-")</f>
        <v>0.57391304347826089</v>
      </c>
      <c r="K443" s="121">
        <f t="shared" si="649"/>
        <v>80163.969696969696</v>
      </c>
      <c r="L443" s="30"/>
      <c r="M443" s="30"/>
      <c r="N443" s="30"/>
    </row>
    <row r="444" spans="2:14">
      <c r="B444" s="288"/>
      <c r="C444" s="291"/>
      <c r="D444" s="73">
        <v>3</v>
      </c>
      <c r="E444" s="88" t="s">
        <v>167</v>
      </c>
      <c r="F444" s="44" t="s">
        <v>168</v>
      </c>
      <c r="G444" s="90">
        <v>4514972</v>
      </c>
      <c r="H444" s="74">
        <f t="shared" ref="H444" si="732">IFERROR(G444/G447,"-")</f>
        <v>0.11725299587807067</v>
      </c>
      <c r="I444" s="58">
        <v>43</v>
      </c>
      <c r="J444" s="74">
        <f t="shared" ref="J444" si="733">IFERROR(I444/I447,"-")</f>
        <v>0.37391304347826088</v>
      </c>
      <c r="K444" s="121">
        <f t="shared" si="649"/>
        <v>104999.3488372093</v>
      </c>
      <c r="L444" s="30"/>
      <c r="M444" s="30"/>
      <c r="N444" s="30"/>
    </row>
    <row r="445" spans="2:14">
      <c r="B445" s="288"/>
      <c r="C445" s="291"/>
      <c r="D445" s="73">
        <v>4</v>
      </c>
      <c r="E445" s="88" t="s">
        <v>97</v>
      </c>
      <c r="F445" s="44" t="s">
        <v>98</v>
      </c>
      <c r="G445" s="90">
        <v>4459429</v>
      </c>
      <c r="H445" s="74">
        <f t="shared" ref="H445" si="734">IFERROR(G445/G447,"-")</f>
        <v>0.11581055434132234</v>
      </c>
      <c r="I445" s="58">
        <v>53</v>
      </c>
      <c r="J445" s="74">
        <f t="shared" ref="J445" si="735">IFERROR(I445/I447,"-")</f>
        <v>0.46086956521739131</v>
      </c>
      <c r="K445" s="121">
        <f t="shared" si="649"/>
        <v>84140.169811320753</v>
      </c>
      <c r="L445" s="30"/>
      <c r="M445" s="30"/>
      <c r="N445" s="30"/>
    </row>
    <row r="446" spans="2:14">
      <c r="B446" s="288"/>
      <c r="C446" s="291"/>
      <c r="D446" s="76">
        <v>5</v>
      </c>
      <c r="E446" s="92" t="s">
        <v>171</v>
      </c>
      <c r="F446" s="45" t="s">
        <v>172</v>
      </c>
      <c r="G446" s="94">
        <v>3778740</v>
      </c>
      <c r="H446" s="119">
        <f t="shared" ref="H446" si="736">IFERROR(G446/G447,"-")</f>
        <v>9.8133185686267999E-2</v>
      </c>
      <c r="I446" s="60">
        <v>40</v>
      </c>
      <c r="J446" s="119">
        <f t="shared" ref="J446" si="737">IFERROR(I446/I447,"-")</f>
        <v>0.34782608695652173</v>
      </c>
      <c r="K446" s="122">
        <f t="shared" si="649"/>
        <v>94468.5</v>
      </c>
      <c r="L446" s="30"/>
      <c r="M446" s="30"/>
      <c r="N446" s="30"/>
    </row>
    <row r="447" spans="2:14" ht="12.75" thickBot="1">
      <c r="B447" s="288"/>
      <c r="C447" s="291"/>
      <c r="D447" s="99" t="s">
        <v>164</v>
      </c>
      <c r="E447" s="225"/>
      <c r="F447" s="190"/>
      <c r="G447" s="191">
        <v>38506240</v>
      </c>
      <c r="H447" s="82" t="s">
        <v>145</v>
      </c>
      <c r="I447" s="192">
        <v>115</v>
      </c>
      <c r="J447" s="82" t="s">
        <v>145</v>
      </c>
      <c r="K447" s="125">
        <f t="shared" si="649"/>
        <v>334836.86956521741</v>
      </c>
      <c r="L447" s="30"/>
      <c r="M447" s="30"/>
      <c r="N447" s="30"/>
    </row>
    <row r="448" spans="2:14" ht="12.75" thickTop="1">
      <c r="B448" s="293" t="s">
        <v>140</v>
      </c>
      <c r="C448" s="294"/>
      <c r="D448" s="83">
        <v>1</v>
      </c>
      <c r="E448" s="84" t="str">
        <f>'地区別_在宅患者の疾病傾向(医療費)'!E52</f>
        <v>1113</v>
      </c>
      <c r="F448" s="51" t="str">
        <f>'地区別_在宅患者の疾病傾向(医療費)'!F52</f>
        <v>その他の消化器系の疾患</v>
      </c>
      <c r="G448" s="85">
        <f>'地区別_在宅患者の疾病傾向(医療費)'!G52</f>
        <v>4825826883</v>
      </c>
      <c r="H448" s="86">
        <f t="shared" ref="H448" si="738">IFERROR(G448/G453,"-")</f>
        <v>0.13062382217581583</v>
      </c>
      <c r="I448" s="87">
        <f>'地区別_在宅患者の疾病傾向(医療費)'!I52</f>
        <v>87233</v>
      </c>
      <c r="J448" s="86">
        <f t="shared" ref="J448" si="739">IFERROR(I448/I453,"-")</f>
        <v>0.69188610406091366</v>
      </c>
      <c r="K448" s="123">
        <f t="shared" si="649"/>
        <v>55321.115667236023</v>
      </c>
      <c r="L448" s="30"/>
      <c r="M448" s="30"/>
      <c r="N448" s="30"/>
    </row>
    <row r="449" spans="2:14">
      <c r="B449" s="295"/>
      <c r="C449" s="296"/>
      <c r="D449" s="73">
        <v>2</v>
      </c>
      <c r="E449" s="88" t="str">
        <f>'地区別_在宅患者の疾病傾向(医療費)'!E53</f>
        <v>0903</v>
      </c>
      <c r="F449" s="89" t="str">
        <f>'地区別_在宅患者の疾病傾向(医療費)'!F53</f>
        <v>その他の心疾患</v>
      </c>
      <c r="G449" s="90">
        <f>'地区別_在宅患者の疾病傾向(医療費)'!G53</f>
        <v>4557624483</v>
      </c>
      <c r="H449" s="74">
        <f t="shared" ref="H449" si="740">IFERROR(G449/G453,"-")</f>
        <v>0.12336421186361414</v>
      </c>
      <c r="I449" s="58">
        <f>'地区別_在宅患者の疾病傾向(医療費)'!I53</f>
        <v>58537</v>
      </c>
      <c r="J449" s="74">
        <f t="shared" ref="J449" si="741">IFERROR(I449/I453,"-")</f>
        <v>0.46428458121827409</v>
      </c>
      <c r="K449" s="121">
        <f t="shared" si="649"/>
        <v>77858.866750943853</v>
      </c>
      <c r="L449" s="30"/>
      <c r="M449" s="30"/>
      <c r="N449" s="30"/>
    </row>
    <row r="450" spans="2:14">
      <c r="B450" s="295"/>
      <c r="C450" s="296"/>
      <c r="D450" s="73">
        <v>3</v>
      </c>
      <c r="E450" s="88" t="str">
        <f>'地区別_在宅患者の疾病傾向(医療費)'!E54</f>
        <v>0602</v>
      </c>
      <c r="F450" s="91" t="str">
        <f>'地区別_在宅患者の疾病傾向(医療費)'!F54</f>
        <v>アルツハイマー病</v>
      </c>
      <c r="G450" s="90">
        <f>'地区別_在宅患者の疾病傾向(医療費)'!G54</f>
        <v>4058092982</v>
      </c>
      <c r="H450" s="74">
        <f t="shared" ref="H450" si="742">IFERROR(G450/G453,"-")</f>
        <v>0.10984306501358894</v>
      </c>
      <c r="I450" s="58">
        <f>'地区別_在宅患者の疾病傾向(医療費)'!I54</f>
        <v>29006</v>
      </c>
      <c r="J450" s="74">
        <f t="shared" ref="J450" si="743">IFERROR(I450/I453,"-")</f>
        <v>0.23006027918781727</v>
      </c>
      <c r="K450" s="121">
        <f t="shared" si="649"/>
        <v>139905.29483555126</v>
      </c>
      <c r="L450" s="30"/>
      <c r="M450" s="30"/>
      <c r="N450" s="30"/>
    </row>
    <row r="451" spans="2:14">
      <c r="B451" s="295"/>
      <c r="C451" s="296"/>
      <c r="D451" s="73">
        <v>4</v>
      </c>
      <c r="E451" s="88" t="str">
        <f>'地区別_在宅患者の疾病傾向(医療費)'!E55</f>
        <v>0901</v>
      </c>
      <c r="F451" s="91" t="str">
        <f>'地区別_在宅患者の疾病傾向(医療費)'!F55</f>
        <v>高血圧性疾患</v>
      </c>
      <c r="G451" s="90">
        <f>'地区別_在宅患者の疾病傾向(医療費)'!G55</f>
        <v>3565587840</v>
      </c>
      <c r="H451" s="74">
        <f t="shared" ref="H451" si="744">IFERROR(G451/G453,"-")</f>
        <v>9.651210523218666E-2</v>
      </c>
      <c r="I451" s="58">
        <f>'地区別_在宅患者の疾病傾向(医療費)'!I55</f>
        <v>75623</v>
      </c>
      <c r="J451" s="74">
        <f t="shared" ref="J451" si="745">IFERROR(I451/I453,"-")</f>
        <v>0.59980171319796949</v>
      </c>
      <c r="K451" s="121">
        <f t="shared" si="649"/>
        <v>47149.515888023489</v>
      </c>
      <c r="L451" s="30"/>
      <c r="M451" s="30"/>
      <c r="N451" s="30"/>
    </row>
    <row r="452" spans="2:14">
      <c r="B452" s="295"/>
      <c r="C452" s="296"/>
      <c r="D452" s="76">
        <v>5</v>
      </c>
      <c r="E452" s="92" t="str">
        <f>'地区別_在宅患者の疾病傾向(医療費)'!E56</f>
        <v>0402</v>
      </c>
      <c r="F452" s="93" t="str">
        <f>'地区別_在宅患者の疾病傾向(医療費)'!F56</f>
        <v>糖尿病</v>
      </c>
      <c r="G452" s="94">
        <f>'地区別_在宅患者の疾病傾向(医療費)'!G56</f>
        <v>2564343376</v>
      </c>
      <c r="H452" s="119">
        <f t="shared" ref="H452" si="746">IFERROR(G452/G453,"-")</f>
        <v>6.9410764469056752E-2</v>
      </c>
      <c r="I452" s="60">
        <f>'地区別_在宅患者の疾病傾向(医療費)'!I56</f>
        <v>46345</v>
      </c>
      <c r="J452" s="119">
        <f t="shared" ref="J452" si="747">IFERROR(I452/I453,"-")</f>
        <v>0.36758407360406092</v>
      </c>
      <c r="K452" s="122">
        <f t="shared" si="649"/>
        <v>55331.608069910457</v>
      </c>
      <c r="L452" s="30"/>
      <c r="M452" s="30"/>
      <c r="N452" s="30"/>
    </row>
    <row r="453" spans="2:14">
      <c r="B453" s="297"/>
      <c r="C453" s="298"/>
      <c r="D453" s="226" t="s">
        <v>164</v>
      </c>
      <c r="E453" s="96"/>
      <c r="F453" s="97"/>
      <c r="G453" s="98">
        <f>'地区別_在宅患者の疾病傾向(医療費)'!G57</f>
        <v>36944462370</v>
      </c>
      <c r="H453" s="80" t="s">
        <v>145</v>
      </c>
      <c r="I453" s="63">
        <f>'地区別_在宅患者の疾病傾向(医療費)'!I57</f>
        <v>126080</v>
      </c>
      <c r="J453" s="80" t="s">
        <v>145</v>
      </c>
      <c r="K453" s="124">
        <f t="shared" si="649"/>
        <v>293023.97184327414</v>
      </c>
      <c r="L453" s="30"/>
      <c r="M453" s="30"/>
      <c r="N453" s="30"/>
    </row>
    <row r="454" spans="2:14">
      <c r="F454" s="30"/>
      <c r="G454" s="30"/>
      <c r="H454" s="30"/>
      <c r="I454" s="30"/>
      <c r="J454" s="30"/>
      <c r="K454" s="30"/>
      <c r="L454" s="30"/>
      <c r="M454" s="30"/>
      <c r="N454" s="30"/>
    </row>
    <row r="455" spans="2:14">
      <c r="F455" s="30"/>
      <c r="G455" s="30"/>
      <c r="H455" s="30"/>
      <c r="I455" s="30"/>
      <c r="J455" s="30"/>
      <c r="K455" s="30"/>
      <c r="L455" s="30"/>
      <c r="M455" s="30"/>
      <c r="N455" s="30"/>
    </row>
    <row r="456" spans="2:14">
      <c r="F456" s="30"/>
      <c r="G456" s="30"/>
      <c r="H456" s="30"/>
      <c r="I456" s="30"/>
      <c r="J456" s="30"/>
      <c r="K456" s="30"/>
      <c r="L456" s="30"/>
      <c r="M456" s="30"/>
      <c r="N456" s="30"/>
    </row>
    <row r="457" spans="2:14">
      <c r="F457" s="30"/>
      <c r="G457" s="30"/>
      <c r="H457" s="30"/>
      <c r="I457" s="30"/>
      <c r="J457" s="30"/>
      <c r="K457" s="30"/>
      <c r="L457" s="30"/>
      <c r="M457" s="30"/>
      <c r="N457" s="30"/>
    </row>
    <row r="458" spans="2:14">
      <c r="F458" s="30"/>
      <c r="G458" s="30"/>
      <c r="H458" s="30"/>
      <c r="I458" s="30"/>
      <c r="J458" s="30"/>
      <c r="K458" s="30"/>
      <c r="L458" s="30"/>
      <c r="M458" s="30"/>
      <c r="N458" s="30"/>
    </row>
    <row r="459" spans="2:14">
      <c r="F459" s="30"/>
      <c r="G459" s="30"/>
      <c r="H459" s="30"/>
      <c r="I459" s="30"/>
      <c r="J459" s="30"/>
      <c r="K459" s="30"/>
      <c r="L459" s="30"/>
      <c r="M459" s="30"/>
      <c r="N459" s="30"/>
    </row>
    <row r="460" spans="2:14">
      <c r="F460" s="30"/>
      <c r="G460" s="30"/>
      <c r="H460" s="30"/>
      <c r="I460" s="30"/>
      <c r="J460" s="30"/>
      <c r="K460" s="30"/>
      <c r="L460" s="30"/>
      <c r="M460" s="30"/>
      <c r="N460" s="30"/>
    </row>
    <row r="461" spans="2:14">
      <c r="F461" s="30"/>
      <c r="G461" s="30"/>
      <c r="H461" s="30"/>
      <c r="I461" s="30"/>
      <c r="J461" s="30"/>
      <c r="K461" s="30"/>
      <c r="L461" s="30"/>
      <c r="M461" s="30"/>
      <c r="N461" s="30"/>
    </row>
    <row r="462" spans="2:14">
      <c r="F462" s="30"/>
      <c r="G462" s="30"/>
      <c r="H462" s="30"/>
      <c r="I462" s="30"/>
      <c r="J462" s="30"/>
      <c r="K462" s="30"/>
      <c r="L462" s="30"/>
      <c r="M462" s="30"/>
      <c r="N462" s="30"/>
    </row>
  </sheetData>
  <sortState ref="G6:G9">
    <sortCondition descending="1" ref="G5"/>
  </sortState>
  <mergeCells count="150">
    <mergeCell ref="C304:C309"/>
    <mergeCell ref="C310:C315"/>
    <mergeCell ref="C316:C321"/>
    <mergeCell ref="C322:C327"/>
    <mergeCell ref="C280:C285"/>
    <mergeCell ref="C286:C291"/>
    <mergeCell ref="C292:C297"/>
    <mergeCell ref="C298:C303"/>
    <mergeCell ref="C262:C267"/>
    <mergeCell ref="C268:C273"/>
    <mergeCell ref="C274:C279"/>
    <mergeCell ref="C370:C375"/>
    <mergeCell ref="C376:C381"/>
    <mergeCell ref="C382:C387"/>
    <mergeCell ref="C388:C393"/>
    <mergeCell ref="C346:C351"/>
    <mergeCell ref="C352:C357"/>
    <mergeCell ref="C358:C363"/>
    <mergeCell ref="C364:C369"/>
    <mergeCell ref="C328:C333"/>
    <mergeCell ref="C334:C339"/>
    <mergeCell ref="C340:C345"/>
    <mergeCell ref="C238:C243"/>
    <mergeCell ref="C244:C249"/>
    <mergeCell ref="C250:C255"/>
    <mergeCell ref="C256:C261"/>
    <mergeCell ref="C214:C219"/>
    <mergeCell ref="C220:C225"/>
    <mergeCell ref="C226:C231"/>
    <mergeCell ref="C232:C237"/>
    <mergeCell ref="C196:C201"/>
    <mergeCell ref="C202:C207"/>
    <mergeCell ref="C208:C213"/>
    <mergeCell ref="C172:C177"/>
    <mergeCell ref="C178:C183"/>
    <mergeCell ref="C184:C189"/>
    <mergeCell ref="C190:C195"/>
    <mergeCell ref="C148:C153"/>
    <mergeCell ref="C154:C159"/>
    <mergeCell ref="C160:C165"/>
    <mergeCell ref="C166:C171"/>
    <mergeCell ref="C130:C135"/>
    <mergeCell ref="C136:C141"/>
    <mergeCell ref="C142:C147"/>
    <mergeCell ref="C106:C111"/>
    <mergeCell ref="C112:C117"/>
    <mergeCell ref="C118:C123"/>
    <mergeCell ref="C124:C129"/>
    <mergeCell ref="C82:C87"/>
    <mergeCell ref="C88:C93"/>
    <mergeCell ref="C94:C99"/>
    <mergeCell ref="C100:C105"/>
    <mergeCell ref="C64:C69"/>
    <mergeCell ref="C70:C75"/>
    <mergeCell ref="C76:C81"/>
    <mergeCell ref="C46:C51"/>
    <mergeCell ref="C52:C57"/>
    <mergeCell ref="C58:C63"/>
    <mergeCell ref="C28:C33"/>
    <mergeCell ref="C34:C39"/>
    <mergeCell ref="C40:C45"/>
    <mergeCell ref="E3:F3"/>
    <mergeCell ref="C4:C9"/>
    <mergeCell ref="C10:C15"/>
    <mergeCell ref="C16:C21"/>
    <mergeCell ref="C22:C27"/>
    <mergeCell ref="B4:B9"/>
    <mergeCell ref="B10:B15"/>
    <mergeCell ref="B16:B21"/>
    <mergeCell ref="B22:B27"/>
    <mergeCell ref="B28:B33"/>
    <mergeCell ref="B34:B39"/>
    <mergeCell ref="B40:B45"/>
    <mergeCell ref="B46:B51"/>
    <mergeCell ref="B52:B57"/>
    <mergeCell ref="B58:B63"/>
    <mergeCell ref="B64:B69"/>
    <mergeCell ref="B70:B75"/>
    <mergeCell ref="B76:B81"/>
    <mergeCell ref="B82:B87"/>
    <mergeCell ref="B88:B93"/>
    <mergeCell ref="B94:B99"/>
    <mergeCell ref="B100:B105"/>
    <mergeCell ref="B106:B111"/>
    <mergeCell ref="B112:B117"/>
    <mergeCell ref="B118:B123"/>
    <mergeCell ref="B124:B129"/>
    <mergeCell ref="B130:B135"/>
    <mergeCell ref="B136:B141"/>
    <mergeCell ref="B142:B147"/>
    <mergeCell ref="B148:B153"/>
    <mergeCell ref="B154:B159"/>
    <mergeCell ref="B160:B165"/>
    <mergeCell ref="B166:B171"/>
    <mergeCell ref="B172:B177"/>
    <mergeCell ref="B178:B183"/>
    <mergeCell ref="B184:B189"/>
    <mergeCell ref="B190:B195"/>
    <mergeCell ref="B196:B201"/>
    <mergeCell ref="B202:B207"/>
    <mergeCell ref="B208:B213"/>
    <mergeCell ref="B214:B219"/>
    <mergeCell ref="B220:B225"/>
    <mergeCell ref="B226:B231"/>
    <mergeCell ref="B232:B237"/>
    <mergeCell ref="B238:B243"/>
    <mergeCell ref="B244:B249"/>
    <mergeCell ref="B250:B255"/>
    <mergeCell ref="B256:B261"/>
    <mergeCell ref="B262:B267"/>
    <mergeCell ref="B268:B273"/>
    <mergeCell ref="B274:B279"/>
    <mergeCell ref="B280:B285"/>
    <mergeCell ref="B286:B291"/>
    <mergeCell ref="B292:B297"/>
    <mergeCell ref="B298:B303"/>
    <mergeCell ref="B304:B309"/>
    <mergeCell ref="B310:B315"/>
    <mergeCell ref="B316:B321"/>
    <mergeCell ref="B322:B327"/>
    <mergeCell ref="B328:B333"/>
    <mergeCell ref="B334:B339"/>
    <mergeCell ref="B340:B345"/>
    <mergeCell ref="B346:B351"/>
    <mergeCell ref="B352:B357"/>
    <mergeCell ref="B358:B363"/>
    <mergeCell ref="B364:B369"/>
    <mergeCell ref="B370:B375"/>
    <mergeCell ref="B376:B381"/>
    <mergeCell ref="B436:B441"/>
    <mergeCell ref="B442:B447"/>
    <mergeCell ref="B448:C453"/>
    <mergeCell ref="B382:B387"/>
    <mergeCell ref="B388:B393"/>
    <mergeCell ref="B394:B399"/>
    <mergeCell ref="B400:B405"/>
    <mergeCell ref="B406:B411"/>
    <mergeCell ref="B412:B417"/>
    <mergeCell ref="B418:B423"/>
    <mergeCell ref="B424:B429"/>
    <mergeCell ref="B430:B435"/>
    <mergeCell ref="C436:C441"/>
    <mergeCell ref="C442:C447"/>
    <mergeCell ref="C412:C417"/>
    <mergeCell ref="C418:C423"/>
    <mergeCell ref="C424:C429"/>
    <mergeCell ref="C430:C435"/>
    <mergeCell ref="C394:C399"/>
    <mergeCell ref="C400:C405"/>
    <mergeCell ref="C406:C411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rowBreaks count="5" manualBreakCount="5">
    <brk id="87" max="16383" man="1"/>
    <brk id="171" max="16383" man="1"/>
    <brk id="255" max="16383" man="1"/>
    <brk id="339" max="16383" man="1"/>
    <brk id="423" max="16383" man="1"/>
  </rowBreaks>
  <ignoredErrors>
    <ignoredError sqref="E4:E422 E424:E428 E430:E434 E436:E440 E442:E446" numberStoredAsText="1"/>
    <ignoredError sqref="I448:I452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showGridLines="0" zoomScaleNormal="100" workbookViewId="0"/>
  </sheetViews>
  <sheetFormatPr defaultRowHeight="12"/>
  <cols>
    <col min="1" max="1" width="4.625" style="8" customWidth="1"/>
    <col min="2" max="2" width="3.25" style="8" bestFit="1" customWidth="1"/>
    <col min="3" max="3" width="13.25" style="8" customWidth="1"/>
    <col min="4" max="4" width="4.75" style="8" bestFit="1" customWidth="1"/>
    <col min="5" max="5" width="7.5" style="8" customWidth="1"/>
    <col min="6" max="6" width="23.25" style="8" bestFit="1" customWidth="1"/>
    <col min="7" max="7" width="16" style="8" customWidth="1"/>
    <col min="8" max="11" width="12.375" style="8" customWidth="1"/>
    <col min="12" max="16384" width="9" style="8"/>
  </cols>
  <sheetData>
    <row r="1" spans="1:11" ht="16.5" customHeight="1">
      <c r="A1" s="31" t="s">
        <v>262</v>
      </c>
      <c r="C1" s="31"/>
    </row>
    <row r="2" spans="1:11" ht="16.5" customHeight="1">
      <c r="A2" s="31" t="s">
        <v>263</v>
      </c>
      <c r="C2" s="31"/>
      <c r="E2" s="8" t="s">
        <v>317</v>
      </c>
    </row>
    <row r="3" spans="1:11" ht="45">
      <c r="B3" s="22"/>
      <c r="C3" s="22" t="s">
        <v>74</v>
      </c>
      <c r="D3" s="23" t="s">
        <v>86</v>
      </c>
      <c r="E3" s="285" t="s">
        <v>93</v>
      </c>
      <c r="F3" s="286"/>
      <c r="G3" s="24" t="s">
        <v>266</v>
      </c>
      <c r="H3" s="168" t="s">
        <v>311</v>
      </c>
      <c r="I3" s="26" t="s">
        <v>94</v>
      </c>
      <c r="J3" s="168" t="s">
        <v>312</v>
      </c>
      <c r="K3" s="118" t="s">
        <v>265</v>
      </c>
    </row>
    <row r="4" spans="1:11" s="30" customFormat="1">
      <c r="B4" s="275">
        <v>1</v>
      </c>
      <c r="C4" s="301" t="s">
        <v>135</v>
      </c>
      <c r="D4" s="70">
        <v>1</v>
      </c>
      <c r="E4" s="100" t="s">
        <v>165</v>
      </c>
      <c r="F4" s="40" t="s">
        <v>166</v>
      </c>
      <c r="G4" s="188">
        <v>641090284</v>
      </c>
      <c r="H4" s="71">
        <f>IFERROR(G4/G9,"-")</f>
        <v>0.1411695949378648</v>
      </c>
      <c r="I4" s="56">
        <v>11524</v>
      </c>
      <c r="J4" s="71">
        <f>IFERROR(I4/I9,"-")</f>
        <v>0.70208358718167418</v>
      </c>
      <c r="K4" s="120">
        <f>IFERROR(G4/I4,"-")</f>
        <v>55630.881985421729</v>
      </c>
    </row>
    <row r="5" spans="1:11" s="30" customFormat="1">
      <c r="B5" s="300"/>
      <c r="C5" s="302"/>
      <c r="D5" s="73">
        <v>2</v>
      </c>
      <c r="E5" s="88" t="s">
        <v>97</v>
      </c>
      <c r="F5" s="41" t="s">
        <v>98</v>
      </c>
      <c r="G5" s="90">
        <v>452431085</v>
      </c>
      <c r="H5" s="74">
        <f>IFERROR(G5/G9,"-")</f>
        <v>9.9626393662126805E-2</v>
      </c>
      <c r="I5" s="58">
        <v>9580</v>
      </c>
      <c r="J5" s="74">
        <f>IFERROR(I5/I9,"-")</f>
        <v>0.58364810527598388</v>
      </c>
      <c r="K5" s="121">
        <f t="shared" ref="K5:K57" si="0">IFERROR(G5/I5,"-")</f>
        <v>47226.626826722335</v>
      </c>
    </row>
    <row r="6" spans="1:11" s="30" customFormat="1">
      <c r="B6" s="300"/>
      <c r="C6" s="302"/>
      <c r="D6" s="73">
        <v>3</v>
      </c>
      <c r="E6" s="88" t="s">
        <v>167</v>
      </c>
      <c r="F6" s="44" t="s">
        <v>168</v>
      </c>
      <c r="G6" s="90">
        <v>637887974</v>
      </c>
      <c r="H6" s="74">
        <f>IFERROR(G6/G9,"-")</f>
        <v>0.1404644387112802</v>
      </c>
      <c r="I6" s="58">
        <v>7576</v>
      </c>
      <c r="J6" s="74">
        <f>IFERROR(I6/I9,"-")</f>
        <v>0.46155720726209332</v>
      </c>
      <c r="K6" s="121">
        <f t="shared" si="0"/>
        <v>84198.518215417105</v>
      </c>
    </row>
    <row r="7" spans="1:11" s="30" customFormat="1">
      <c r="B7" s="300"/>
      <c r="C7" s="302"/>
      <c r="D7" s="73">
        <v>4</v>
      </c>
      <c r="E7" s="88" t="s">
        <v>171</v>
      </c>
      <c r="F7" s="44" t="s">
        <v>172</v>
      </c>
      <c r="G7" s="90">
        <v>308741498</v>
      </c>
      <c r="H7" s="74">
        <f>IFERROR(G7/G9,"-")</f>
        <v>6.7985607177240559E-2</v>
      </c>
      <c r="I7" s="58">
        <v>6108</v>
      </c>
      <c r="J7" s="74">
        <f>IFERROR(I7/I9,"-")</f>
        <v>0.37212135981479227</v>
      </c>
      <c r="K7" s="121">
        <f t="shared" si="0"/>
        <v>50547.069089718403</v>
      </c>
    </row>
    <row r="8" spans="1:11" s="30" customFormat="1" ht="36">
      <c r="B8" s="300"/>
      <c r="C8" s="302"/>
      <c r="D8" s="76">
        <v>5</v>
      </c>
      <c r="E8" s="92" t="s">
        <v>175</v>
      </c>
      <c r="F8" s="45" t="s">
        <v>176</v>
      </c>
      <c r="G8" s="94">
        <v>201680888</v>
      </c>
      <c r="H8" s="119">
        <f>IFERROR(G8/G9,"-")</f>
        <v>4.4410607953729142E-2</v>
      </c>
      <c r="I8" s="60">
        <v>6022</v>
      </c>
      <c r="J8" s="119">
        <f>IFERROR(I8/I9,"-")</f>
        <v>0.36688193005970515</v>
      </c>
      <c r="K8" s="122">
        <f t="shared" si="0"/>
        <v>33490.682165393555</v>
      </c>
    </row>
    <row r="9" spans="1:11" s="30" customFormat="1" ht="14.25" customHeight="1">
      <c r="B9" s="276"/>
      <c r="C9" s="303"/>
      <c r="D9" s="95" t="s">
        <v>164</v>
      </c>
      <c r="E9" s="96"/>
      <c r="F9" s="97"/>
      <c r="G9" s="98">
        <v>4541277350</v>
      </c>
      <c r="H9" s="80" t="s">
        <v>101</v>
      </c>
      <c r="I9" s="63">
        <v>16414</v>
      </c>
      <c r="J9" s="80" t="s">
        <v>154</v>
      </c>
      <c r="K9" s="124">
        <f t="shared" si="0"/>
        <v>276670.9729499208</v>
      </c>
    </row>
    <row r="10" spans="1:11" s="30" customFormat="1">
      <c r="B10" s="275">
        <v>2</v>
      </c>
      <c r="C10" s="301" t="s">
        <v>148</v>
      </c>
      <c r="D10" s="70">
        <v>1</v>
      </c>
      <c r="E10" s="100" t="s">
        <v>165</v>
      </c>
      <c r="F10" s="40" t="s">
        <v>166</v>
      </c>
      <c r="G10" s="188">
        <v>376364923</v>
      </c>
      <c r="H10" s="71">
        <f t="shared" ref="H10" si="1">IFERROR(G10/G15,"-")</f>
        <v>0.1339556236193904</v>
      </c>
      <c r="I10" s="56">
        <v>6751</v>
      </c>
      <c r="J10" s="71">
        <f t="shared" ref="J10" si="2">IFERROR(I10/I15,"-")</f>
        <v>0.68302306758397413</v>
      </c>
      <c r="K10" s="120">
        <f t="shared" si="0"/>
        <v>55749.50718412087</v>
      </c>
    </row>
    <row r="11" spans="1:11" s="30" customFormat="1">
      <c r="B11" s="300"/>
      <c r="C11" s="302"/>
      <c r="D11" s="73">
        <v>2</v>
      </c>
      <c r="E11" s="88" t="s">
        <v>97</v>
      </c>
      <c r="F11" s="41" t="s">
        <v>98</v>
      </c>
      <c r="G11" s="90">
        <v>263146257</v>
      </c>
      <c r="H11" s="74">
        <f t="shared" ref="H11" si="3">IFERROR(G11/G15,"-")</f>
        <v>9.3658890096788794E-2</v>
      </c>
      <c r="I11" s="58">
        <v>5683</v>
      </c>
      <c r="J11" s="74">
        <f t="shared" ref="J11" si="4">IFERROR(I11/I15,"-")</f>
        <v>0.5749696479158235</v>
      </c>
      <c r="K11" s="121">
        <f t="shared" si="0"/>
        <v>46304.109977124761</v>
      </c>
    </row>
    <row r="12" spans="1:11" s="30" customFormat="1">
      <c r="B12" s="300"/>
      <c r="C12" s="302"/>
      <c r="D12" s="73">
        <v>3</v>
      </c>
      <c r="E12" s="88" t="s">
        <v>167</v>
      </c>
      <c r="F12" s="44" t="s">
        <v>168</v>
      </c>
      <c r="G12" s="90">
        <v>376763393</v>
      </c>
      <c r="H12" s="74">
        <f t="shared" ref="H12" si="5">IFERROR(G12/G15,"-")</f>
        <v>0.13409744687145689</v>
      </c>
      <c r="I12" s="58">
        <v>4558</v>
      </c>
      <c r="J12" s="74">
        <f t="shared" ref="J12" si="6">IFERROR(I12/I15,"-")</f>
        <v>0.46114933225414811</v>
      </c>
      <c r="K12" s="121">
        <f t="shared" si="0"/>
        <v>82659.805397103992</v>
      </c>
    </row>
    <row r="13" spans="1:11" s="30" customFormat="1">
      <c r="B13" s="300"/>
      <c r="C13" s="302"/>
      <c r="D13" s="73">
        <v>4</v>
      </c>
      <c r="E13" s="88" t="s">
        <v>171</v>
      </c>
      <c r="F13" s="44" t="s">
        <v>172</v>
      </c>
      <c r="G13" s="90">
        <v>187163264</v>
      </c>
      <c r="H13" s="74">
        <f t="shared" ref="H13" si="7">IFERROR(G13/G15,"-")</f>
        <v>6.6615059522325895E-2</v>
      </c>
      <c r="I13" s="58">
        <v>3567</v>
      </c>
      <c r="J13" s="74">
        <f t="shared" ref="J13" si="8">IFERROR(I13/I15,"-")</f>
        <v>0.36088628085795227</v>
      </c>
      <c r="K13" s="121">
        <f t="shared" si="0"/>
        <v>52470.777684328568</v>
      </c>
    </row>
    <row r="14" spans="1:11" s="30" customFormat="1" ht="36">
      <c r="B14" s="300"/>
      <c r="C14" s="302"/>
      <c r="D14" s="76">
        <v>5</v>
      </c>
      <c r="E14" s="92" t="s">
        <v>175</v>
      </c>
      <c r="F14" s="45" t="s">
        <v>176</v>
      </c>
      <c r="G14" s="94">
        <v>135202048</v>
      </c>
      <c r="H14" s="119">
        <f t="shared" ref="H14" si="9">IFERROR(G14/G15,"-")</f>
        <v>4.8121048343441809E-2</v>
      </c>
      <c r="I14" s="60">
        <v>3546</v>
      </c>
      <c r="J14" s="119">
        <f t="shared" ref="J14" si="10">IFERROR(I14/I15,"-")</f>
        <v>0.35876163496560098</v>
      </c>
      <c r="K14" s="122">
        <f t="shared" si="0"/>
        <v>38128.045121263393</v>
      </c>
    </row>
    <row r="15" spans="1:11" s="30" customFormat="1">
      <c r="B15" s="276"/>
      <c r="C15" s="303"/>
      <c r="D15" s="95" t="s">
        <v>164</v>
      </c>
      <c r="E15" s="96"/>
      <c r="F15" s="97"/>
      <c r="G15" s="98">
        <v>2809623910</v>
      </c>
      <c r="H15" s="80" t="s">
        <v>101</v>
      </c>
      <c r="I15" s="63">
        <v>9884</v>
      </c>
      <c r="J15" s="80" t="s">
        <v>145</v>
      </c>
      <c r="K15" s="124">
        <f t="shared" si="0"/>
        <v>284259.80473492516</v>
      </c>
    </row>
    <row r="16" spans="1:11" s="30" customFormat="1" ht="12" customHeight="1">
      <c r="B16" s="275">
        <v>3</v>
      </c>
      <c r="C16" s="301" t="s">
        <v>136</v>
      </c>
      <c r="D16" s="70">
        <v>1</v>
      </c>
      <c r="E16" s="100" t="s">
        <v>165</v>
      </c>
      <c r="F16" s="40" t="s">
        <v>166</v>
      </c>
      <c r="G16" s="188">
        <v>607821788</v>
      </c>
      <c r="H16" s="71">
        <f t="shared" ref="H16" si="11">IFERROR(G16/G21,"-")</f>
        <v>0.14912317660332888</v>
      </c>
      <c r="I16" s="56">
        <v>10885</v>
      </c>
      <c r="J16" s="71">
        <f t="shared" ref="J16" si="12">IFERROR(I16/I21,"-")</f>
        <v>0.70462195753495593</v>
      </c>
      <c r="K16" s="120">
        <f t="shared" si="0"/>
        <v>55840.311254019296</v>
      </c>
    </row>
    <row r="17" spans="2:11" s="30" customFormat="1" ht="12" customHeight="1">
      <c r="B17" s="300"/>
      <c r="C17" s="302"/>
      <c r="D17" s="73">
        <v>2</v>
      </c>
      <c r="E17" s="88" t="s">
        <v>97</v>
      </c>
      <c r="F17" s="41" t="s">
        <v>98</v>
      </c>
      <c r="G17" s="90">
        <v>418157746</v>
      </c>
      <c r="H17" s="74">
        <f t="shared" ref="H17" si="13">IFERROR(G17/G21,"-")</f>
        <v>0.10259094464183298</v>
      </c>
      <c r="I17" s="58">
        <v>9360</v>
      </c>
      <c r="J17" s="74">
        <f t="shared" ref="J17" si="14">IFERROR(I17/I21,"-")</f>
        <v>0.60590367685137236</v>
      </c>
      <c r="K17" s="121">
        <f t="shared" si="0"/>
        <v>44674.972863247865</v>
      </c>
    </row>
    <row r="18" spans="2:11" s="30" customFormat="1" ht="12" customHeight="1">
      <c r="B18" s="300"/>
      <c r="C18" s="302"/>
      <c r="D18" s="73">
        <v>3</v>
      </c>
      <c r="E18" s="88" t="s">
        <v>167</v>
      </c>
      <c r="F18" s="44" t="s">
        <v>168</v>
      </c>
      <c r="G18" s="90">
        <v>517554967</v>
      </c>
      <c r="H18" s="74">
        <f t="shared" ref="H18" si="15">IFERROR(G18/G21,"-")</f>
        <v>0.12697708813602293</v>
      </c>
      <c r="I18" s="58">
        <v>7490</v>
      </c>
      <c r="J18" s="74">
        <f t="shared" ref="J18" si="16">IFERROR(I18/I21,"-")</f>
        <v>0.48485240807871571</v>
      </c>
      <c r="K18" s="121">
        <f t="shared" si="0"/>
        <v>69099.461548731648</v>
      </c>
    </row>
    <row r="19" spans="2:11" s="30" customFormat="1" ht="12" customHeight="1">
      <c r="B19" s="300"/>
      <c r="C19" s="302"/>
      <c r="D19" s="73">
        <v>4</v>
      </c>
      <c r="E19" s="88" t="s">
        <v>95</v>
      </c>
      <c r="F19" s="44" t="s">
        <v>96</v>
      </c>
      <c r="G19" s="90">
        <v>311370010</v>
      </c>
      <c r="H19" s="74">
        <f t="shared" ref="H19" si="17">IFERROR(G19/G21,"-")</f>
        <v>7.6391610019432662E-2</v>
      </c>
      <c r="I19" s="58">
        <v>5903</v>
      </c>
      <c r="J19" s="74">
        <f t="shared" ref="J19" si="18">IFERROR(I19/I21,"-")</f>
        <v>0.38212066286897978</v>
      </c>
      <c r="K19" s="121">
        <f t="shared" si="0"/>
        <v>52747.757072674911</v>
      </c>
    </row>
    <row r="20" spans="2:11" s="30" customFormat="1" ht="12" customHeight="1">
      <c r="B20" s="300"/>
      <c r="C20" s="302"/>
      <c r="D20" s="76">
        <v>5</v>
      </c>
      <c r="E20" s="92" t="s">
        <v>175</v>
      </c>
      <c r="F20" s="45" t="s">
        <v>176</v>
      </c>
      <c r="G20" s="94">
        <v>193270784</v>
      </c>
      <c r="H20" s="119">
        <f t="shared" ref="H20" si="19">IFERROR(G20/G21,"-")</f>
        <v>4.7417111106744056E-2</v>
      </c>
      <c r="I20" s="60">
        <v>5902</v>
      </c>
      <c r="J20" s="119">
        <f t="shared" ref="J20" si="20">IFERROR(I20/I21,"-")</f>
        <v>0.38205592957017087</v>
      </c>
      <c r="K20" s="122">
        <f t="shared" si="0"/>
        <v>32746.659437478822</v>
      </c>
    </row>
    <row r="21" spans="2:11" s="30" customFormat="1">
      <c r="B21" s="276"/>
      <c r="C21" s="303"/>
      <c r="D21" s="95" t="s">
        <v>164</v>
      </c>
      <c r="E21" s="96"/>
      <c r="F21" s="97"/>
      <c r="G21" s="98">
        <v>4075971300</v>
      </c>
      <c r="H21" s="80" t="s">
        <v>101</v>
      </c>
      <c r="I21" s="63">
        <v>15448</v>
      </c>
      <c r="J21" s="80" t="s">
        <v>145</v>
      </c>
      <c r="K21" s="124">
        <f t="shared" si="0"/>
        <v>263851.06809943035</v>
      </c>
    </row>
    <row r="22" spans="2:11" s="30" customFormat="1" ht="12" customHeight="1">
      <c r="B22" s="275">
        <v>4</v>
      </c>
      <c r="C22" s="301" t="s">
        <v>149</v>
      </c>
      <c r="D22" s="70">
        <v>1</v>
      </c>
      <c r="E22" s="100" t="s">
        <v>165</v>
      </c>
      <c r="F22" s="40" t="s">
        <v>166</v>
      </c>
      <c r="G22" s="188">
        <v>516774009</v>
      </c>
      <c r="H22" s="71">
        <f t="shared" ref="H22" si="21">IFERROR(G22/G27,"-")</f>
        <v>0.12721737810417461</v>
      </c>
      <c r="I22" s="56">
        <v>8910</v>
      </c>
      <c r="J22" s="71">
        <f t="shared" ref="J22" si="22">IFERROR(I22/I27,"-")</f>
        <v>0.69053708439897699</v>
      </c>
      <c r="K22" s="120">
        <f t="shared" si="0"/>
        <v>57999.327609427608</v>
      </c>
    </row>
    <row r="23" spans="2:11" s="30" customFormat="1" ht="12" customHeight="1">
      <c r="B23" s="300"/>
      <c r="C23" s="302"/>
      <c r="D23" s="73">
        <v>2</v>
      </c>
      <c r="E23" s="88" t="s">
        <v>97</v>
      </c>
      <c r="F23" s="41" t="s">
        <v>98</v>
      </c>
      <c r="G23" s="90">
        <v>373143914</v>
      </c>
      <c r="H23" s="74">
        <f t="shared" ref="H23" si="23">IFERROR(G23/G27,"-")</f>
        <v>9.1859090371957178E-2</v>
      </c>
      <c r="I23" s="58">
        <v>7647</v>
      </c>
      <c r="J23" s="74">
        <f t="shared" ref="J23" si="24">IFERROR(I23/I27,"-")</f>
        <v>0.59265287142524992</v>
      </c>
      <c r="K23" s="121">
        <f t="shared" si="0"/>
        <v>48796.117954753499</v>
      </c>
    </row>
    <row r="24" spans="2:11" s="30" customFormat="1" ht="12" customHeight="1">
      <c r="B24" s="300"/>
      <c r="C24" s="302"/>
      <c r="D24" s="73">
        <v>3</v>
      </c>
      <c r="E24" s="88" t="s">
        <v>167</v>
      </c>
      <c r="F24" s="44" t="s">
        <v>168</v>
      </c>
      <c r="G24" s="90">
        <v>469487379</v>
      </c>
      <c r="H24" s="74">
        <f t="shared" ref="H24" si="25">IFERROR(G24/G27,"-")</f>
        <v>0.11557654287791576</v>
      </c>
      <c r="I24" s="58">
        <v>5896</v>
      </c>
      <c r="J24" s="74">
        <f t="shared" ref="J24" si="26">IFERROR(I24/I27,"-")</f>
        <v>0.45694799658994034</v>
      </c>
      <c r="K24" s="121">
        <f t="shared" si="0"/>
        <v>79628.117198100401</v>
      </c>
    </row>
    <row r="25" spans="2:11" s="30" customFormat="1" ht="12" customHeight="1">
      <c r="B25" s="300"/>
      <c r="C25" s="302"/>
      <c r="D25" s="73">
        <v>4</v>
      </c>
      <c r="E25" s="88" t="s">
        <v>175</v>
      </c>
      <c r="F25" s="44" t="s">
        <v>176</v>
      </c>
      <c r="G25" s="90">
        <v>195373076</v>
      </c>
      <c r="H25" s="74">
        <f t="shared" ref="H25" si="27">IFERROR(G25/G27,"-")</f>
        <v>4.8096169791827979E-2</v>
      </c>
      <c r="I25" s="58">
        <v>5194</v>
      </c>
      <c r="J25" s="74">
        <f t="shared" ref="J25" si="28">IFERROR(I25/I27,"-")</f>
        <v>0.40254204448577852</v>
      </c>
      <c r="K25" s="121">
        <f t="shared" si="0"/>
        <v>37615.147477859071</v>
      </c>
    </row>
    <row r="26" spans="2:11" s="30" customFormat="1" ht="12" customHeight="1">
      <c r="B26" s="300"/>
      <c r="C26" s="302"/>
      <c r="D26" s="76">
        <v>5</v>
      </c>
      <c r="E26" s="92" t="s">
        <v>95</v>
      </c>
      <c r="F26" s="45" t="s">
        <v>96</v>
      </c>
      <c r="G26" s="94">
        <v>297794933</v>
      </c>
      <c r="H26" s="119">
        <f t="shared" ref="H26" si="29">IFERROR(G26/G27,"-")</f>
        <v>7.3309976758077128E-2</v>
      </c>
      <c r="I26" s="60">
        <v>4970</v>
      </c>
      <c r="J26" s="119">
        <f t="shared" ref="J26" si="30">IFERROR(I26/I27,"-")</f>
        <v>0.3851817406804619</v>
      </c>
      <c r="K26" s="122">
        <f t="shared" si="0"/>
        <v>59918.497585513076</v>
      </c>
    </row>
    <row r="27" spans="2:11" s="30" customFormat="1">
      <c r="B27" s="276"/>
      <c r="C27" s="303"/>
      <c r="D27" s="95" t="s">
        <v>164</v>
      </c>
      <c r="E27" s="96"/>
      <c r="F27" s="97"/>
      <c r="G27" s="98">
        <v>4062133780</v>
      </c>
      <c r="H27" s="80" t="s">
        <v>101</v>
      </c>
      <c r="I27" s="63">
        <v>12903</v>
      </c>
      <c r="J27" s="80" t="s">
        <v>145</v>
      </c>
      <c r="K27" s="124">
        <f t="shared" si="0"/>
        <v>314820.87731535302</v>
      </c>
    </row>
    <row r="28" spans="2:11" s="30" customFormat="1" ht="12" customHeight="1">
      <c r="B28" s="275">
        <v>5</v>
      </c>
      <c r="C28" s="301" t="s">
        <v>150</v>
      </c>
      <c r="D28" s="70">
        <v>1</v>
      </c>
      <c r="E28" s="100" t="s">
        <v>165</v>
      </c>
      <c r="F28" s="40" t="s">
        <v>166</v>
      </c>
      <c r="G28" s="188">
        <v>331724557</v>
      </c>
      <c r="H28" s="71">
        <f t="shared" ref="H28" si="31">IFERROR(G28/G33,"-")</f>
        <v>0.12948678283733964</v>
      </c>
      <c r="I28" s="56">
        <v>6558</v>
      </c>
      <c r="J28" s="71">
        <f t="shared" ref="J28" si="32">IFERROR(I28/I33,"-")</f>
        <v>0.67337508984495331</v>
      </c>
      <c r="K28" s="120">
        <f t="shared" si="0"/>
        <v>50583.189539493746</v>
      </c>
    </row>
    <row r="29" spans="2:11" s="30" customFormat="1" ht="12" customHeight="1">
      <c r="B29" s="300"/>
      <c r="C29" s="302"/>
      <c r="D29" s="73">
        <v>2</v>
      </c>
      <c r="E29" s="88" t="s">
        <v>97</v>
      </c>
      <c r="F29" s="41" t="s">
        <v>98</v>
      </c>
      <c r="G29" s="90">
        <v>261620086</v>
      </c>
      <c r="H29" s="74">
        <f t="shared" ref="H29" si="33">IFERROR(G29/G33,"-")</f>
        <v>0.10212190369062162</v>
      </c>
      <c r="I29" s="58">
        <v>5793</v>
      </c>
      <c r="J29" s="74">
        <f t="shared" ref="J29" si="34">IFERROR(I29/I33,"-")</f>
        <v>0.59482493069103604</v>
      </c>
      <c r="K29" s="121">
        <f t="shared" si="0"/>
        <v>45161.416537200072</v>
      </c>
    </row>
    <row r="30" spans="2:11" s="30" customFormat="1" ht="12" customHeight="1">
      <c r="B30" s="300"/>
      <c r="C30" s="302"/>
      <c r="D30" s="73">
        <v>3</v>
      </c>
      <c r="E30" s="88" t="s">
        <v>167</v>
      </c>
      <c r="F30" s="44" t="s">
        <v>168</v>
      </c>
      <c r="G30" s="90">
        <v>301184313</v>
      </c>
      <c r="H30" s="74">
        <f t="shared" ref="H30" si="35">IFERROR(G30/G33,"-")</f>
        <v>0.11756557333029864</v>
      </c>
      <c r="I30" s="58">
        <v>4250</v>
      </c>
      <c r="J30" s="74">
        <f t="shared" ref="J30" si="36">IFERROR(I30/I33,"-")</f>
        <v>0.43638977307731802</v>
      </c>
      <c r="K30" s="121">
        <f t="shared" si="0"/>
        <v>70866.897176470593</v>
      </c>
    </row>
    <row r="31" spans="2:11" s="30" customFormat="1" ht="12" customHeight="1">
      <c r="B31" s="300"/>
      <c r="C31" s="302"/>
      <c r="D31" s="73">
        <v>4</v>
      </c>
      <c r="E31" s="88" t="s">
        <v>175</v>
      </c>
      <c r="F31" s="44" t="s">
        <v>176</v>
      </c>
      <c r="G31" s="90">
        <v>100666045</v>
      </c>
      <c r="H31" s="74">
        <f t="shared" ref="H31" si="37">IFERROR(G31/G33,"-")</f>
        <v>3.929441469721779E-2</v>
      </c>
      <c r="I31" s="58">
        <v>3700</v>
      </c>
      <c r="J31" s="74">
        <f t="shared" ref="J31" si="38">IFERROR(I31/I33,"-")</f>
        <v>0.3799158024437827</v>
      </c>
      <c r="K31" s="121">
        <f t="shared" si="0"/>
        <v>27207.039189189189</v>
      </c>
    </row>
    <row r="32" spans="2:11" s="30" customFormat="1" ht="12" customHeight="1">
      <c r="B32" s="300"/>
      <c r="C32" s="302"/>
      <c r="D32" s="76">
        <v>5</v>
      </c>
      <c r="E32" s="92" t="s">
        <v>171</v>
      </c>
      <c r="F32" s="45" t="s">
        <v>172</v>
      </c>
      <c r="G32" s="94">
        <v>170699775</v>
      </c>
      <c r="H32" s="119">
        <f t="shared" ref="H32" si="39">IFERROR(G32/G33,"-")</f>
        <v>6.6631680499335891E-2</v>
      </c>
      <c r="I32" s="60">
        <v>3596</v>
      </c>
      <c r="J32" s="119">
        <f t="shared" ref="J32" si="40">IFERROR(I32/I33,"-")</f>
        <v>0.36923708799671423</v>
      </c>
      <c r="K32" s="122">
        <f t="shared" si="0"/>
        <v>47469.3478865406</v>
      </c>
    </row>
    <row r="33" spans="2:11" s="30" customFormat="1">
      <c r="B33" s="276"/>
      <c r="C33" s="303"/>
      <c r="D33" s="95" t="s">
        <v>164</v>
      </c>
      <c r="E33" s="96"/>
      <c r="F33" s="97"/>
      <c r="G33" s="98">
        <v>2561841060</v>
      </c>
      <c r="H33" s="80" t="s">
        <v>101</v>
      </c>
      <c r="I33" s="63">
        <v>9739</v>
      </c>
      <c r="J33" s="80" t="s">
        <v>145</v>
      </c>
      <c r="K33" s="124">
        <f t="shared" si="0"/>
        <v>263049.70325495431</v>
      </c>
    </row>
    <row r="34" spans="2:11" s="30" customFormat="1" ht="12" customHeight="1">
      <c r="B34" s="275">
        <v>6</v>
      </c>
      <c r="C34" s="301" t="s">
        <v>151</v>
      </c>
      <c r="D34" s="70">
        <v>1</v>
      </c>
      <c r="E34" s="100" t="s">
        <v>165</v>
      </c>
      <c r="F34" s="40" t="s">
        <v>166</v>
      </c>
      <c r="G34" s="188">
        <v>445962704</v>
      </c>
      <c r="H34" s="71">
        <f t="shared" ref="H34" si="41">IFERROR(G34/G39,"-")</f>
        <v>0.12375367277714343</v>
      </c>
      <c r="I34" s="56">
        <v>8627</v>
      </c>
      <c r="J34" s="71">
        <f t="shared" ref="J34" si="42">IFERROR(I34/I39,"-")</f>
        <v>0.69471734578837174</v>
      </c>
      <c r="K34" s="120">
        <f t="shared" si="0"/>
        <v>51693.833777674743</v>
      </c>
    </row>
    <row r="35" spans="2:11" s="30" customFormat="1" ht="12" customHeight="1">
      <c r="B35" s="300"/>
      <c r="C35" s="302"/>
      <c r="D35" s="73">
        <v>2</v>
      </c>
      <c r="E35" s="88" t="s">
        <v>97</v>
      </c>
      <c r="F35" s="41" t="s">
        <v>98</v>
      </c>
      <c r="G35" s="90">
        <v>371363162</v>
      </c>
      <c r="H35" s="74">
        <f t="shared" ref="H35" si="43">IFERROR(G35/G39,"-")</f>
        <v>0.10305246339979431</v>
      </c>
      <c r="I35" s="58">
        <v>7644</v>
      </c>
      <c r="J35" s="74">
        <f t="shared" ref="J35" si="44">IFERROR(I35/I39,"-")</f>
        <v>0.61555806087936871</v>
      </c>
      <c r="K35" s="121">
        <f t="shared" si="0"/>
        <v>48582.307953950811</v>
      </c>
    </row>
    <row r="36" spans="2:11" s="30" customFormat="1" ht="12" customHeight="1">
      <c r="B36" s="300"/>
      <c r="C36" s="302"/>
      <c r="D36" s="73">
        <v>3</v>
      </c>
      <c r="E36" s="88" t="s">
        <v>167</v>
      </c>
      <c r="F36" s="44" t="s">
        <v>168</v>
      </c>
      <c r="G36" s="90">
        <v>406084322</v>
      </c>
      <c r="H36" s="74">
        <f t="shared" ref="H36" si="45">IFERROR(G36/G39,"-")</f>
        <v>0.11268750918847273</v>
      </c>
      <c r="I36" s="58">
        <v>5544</v>
      </c>
      <c r="J36" s="74">
        <f t="shared" ref="J36" si="46">IFERROR(I36/I39,"-")</f>
        <v>0.44644870349492671</v>
      </c>
      <c r="K36" s="121">
        <f t="shared" si="0"/>
        <v>73247.532828282827</v>
      </c>
    </row>
    <row r="37" spans="2:11" s="30" customFormat="1" ht="12" customHeight="1">
      <c r="B37" s="300"/>
      <c r="C37" s="302"/>
      <c r="D37" s="73">
        <v>4</v>
      </c>
      <c r="E37" s="88" t="s">
        <v>95</v>
      </c>
      <c r="F37" s="44" t="s">
        <v>96</v>
      </c>
      <c r="G37" s="90">
        <v>272104949</v>
      </c>
      <c r="H37" s="74">
        <f t="shared" ref="H37" si="47">IFERROR(G37/G39,"-")</f>
        <v>7.5508526873555096E-2</v>
      </c>
      <c r="I37" s="58">
        <v>4835</v>
      </c>
      <c r="J37" s="74">
        <f t="shared" ref="J37" si="48">IFERROR(I37/I39,"-")</f>
        <v>0.38935416331132228</v>
      </c>
      <c r="K37" s="121">
        <f t="shared" si="0"/>
        <v>56278.169389865565</v>
      </c>
    </row>
    <row r="38" spans="2:11" s="30" customFormat="1" ht="12" customHeight="1">
      <c r="B38" s="300"/>
      <c r="C38" s="302"/>
      <c r="D38" s="76">
        <v>5</v>
      </c>
      <c r="E38" s="92" t="s">
        <v>171</v>
      </c>
      <c r="F38" s="45" t="s">
        <v>172</v>
      </c>
      <c r="G38" s="94">
        <v>265483200</v>
      </c>
      <c r="H38" s="119">
        <f t="shared" ref="H38" si="49">IFERROR(G38/G39,"-")</f>
        <v>7.3671006041413106E-2</v>
      </c>
      <c r="I38" s="60">
        <v>4795</v>
      </c>
      <c r="J38" s="119">
        <f t="shared" ref="J38" si="50">IFERROR(I38/I39,"-")</f>
        <v>0.38613303269447574</v>
      </c>
      <c r="K38" s="122">
        <f t="shared" si="0"/>
        <v>55366.673618352448</v>
      </c>
    </row>
    <row r="39" spans="2:11" s="30" customFormat="1">
      <c r="B39" s="276"/>
      <c r="C39" s="303"/>
      <c r="D39" s="95" t="s">
        <v>164</v>
      </c>
      <c r="E39" s="96"/>
      <c r="F39" s="97"/>
      <c r="G39" s="98">
        <v>3603632070</v>
      </c>
      <c r="H39" s="80" t="s">
        <v>101</v>
      </c>
      <c r="I39" s="63">
        <v>12418</v>
      </c>
      <c r="J39" s="80" t="s">
        <v>145</v>
      </c>
      <c r="K39" s="124">
        <f t="shared" si="0"/>
        <v>290194.23981317441</v>
      </c>
    </row>
    <row r="40" spans="2:11" s="30" customFormat="1" ht="12" customHeight="1">
      <c r="B40" s="275">
        <v>7</v>
      </c>
      <c r="C40" s="301" t="s">
        <v>152</v>
      </c>
      <c r="D40" s="70">
        <v>1</v>
      </c>
      <c r="E40" s="100" t="s">
        <v>165</v>
      </c>
      <c r="F40" s="40" t="s">
        <v>166</v>
      </c>
      <c r="G40" s="188">
        <v>411288541</v>
      </c>
      <c r="H40" s="71">
        <f t="shared" ref="H40" si="51">IFERROR(G40/G45,"-")</f>
        <v>0.12005377502303947</v>
      </c>
      <c r="I40" s="56">
        <v>7705</v>
      </c>
      <c r="J40" s="71">
        <f t="shared" ref="J40" si="52">IFERROR(I40/I45,"-")</f>
        <v>0.69873945769474921</v>
      </c>
      <c r="K40" s="120">
        <f t="shared" si="0"/>
        <v>53379.434263465286</v>
      </c>
    </row>
    <row r="41" spans="2:11" s="30" customFormat="1" ht="12" customHeight="1">
      <c r="B41" s="300"/>
      <c r="C41" s="302"/>
      <c r="D41" s="73">
        <v>2</v>
      </c>
      <c r="E41" s="88" t="s">
        <v>97</v>
      </c>
      <c r="F41" s="41" t="s">
        <v>98</v>
      </c>
      <c r="G41" s="90">
        <v>329751387</v>
      </c>
      <c r="H41" s="74">
        <f t="shared" ref="H41" si="53">IFERROR(G41/G45,"-")</f>
        <v>9.6253347424121949E-2</v>
      </c>
      <c r="I41" s="58">
        <v>6796</v>
      </c>
      <c r="J41" s="74">
        <f t="shared" ref="J41" si="54">IFERROR(I41/I45,"-")</f>
        <v>0.61630543212115718</v>
      </c>
      <c r="K41" s="121">
        <f t="shared" si="0"/>
        <v>48521.393025309007</v>
      </c>
    </row>
    <row r="42" spans="2:11" s="30" customFormat="1" ht="12" customHeight="1">
      <c r="B42" s="300"/>
      <c r="C42" s="302"/>
      <c r="D42" s="73">
        <v>3</v>
      </c>
      <c r="E42" s="88" t="s">
        <v>167</v>
      </c>
      <c r="F42" s="44" t="s">
        <v>168</v>
      </c>
      <c r="G42" s="90">
        <v>413688376</v>
      </c>
      <c r="H42" s="74">
        <f t="shared" ref="H42" si="55">IFERROR(G42/G45,"-")</f>
        <v>0.12075427898184639</v>
      </c>
      <c r="I42" s="58">
        <v>5221</v>
      </c>
      <c r="J42" s="74">
        <f t="shared" ref="J42" si="56">IFERROR(I42/I45,"-")</f>
        <v>0.47347419969166593</v>
      </c>
      <c r="K42" s="121">
        <f t="shared" si="0"/>
        <v>79235.467534954994</v>
      </c>
    </row>
    <row r="43" spans="2:11" s="30" customFormat="1" ht="36">
      <c r="B43" s="300"/>
      <c r="C43" s="302"/>
      <c r="D43" s="73">
        <v>4</v>
      </c>
      <c r="E43" s="88" t="s">
        <v>175</v>
      </c>
      <c r="F43" s="44" t="s">
        <v>176</v>
      </c>
      <c r="G43" s="90">
        <v>170654331</v>
      </c>
      <c r="H43" s="74">
        <f t="shared" ref="H43" si="57">IFERROR(G43/G45,"-")</f>
        <v>4.9813439029368224E-2</v>
      </c>
      <c r="I43" s="58">
        <v>4180</v>
      </c>
      <c r="J43" s="74">
        <f t="shared" ref="J43" si="58">IFERROR(I43/I45,"-")</f>
        <v>0.37906955654303076</v>
      </c>
      <c r="K43" s="121">
        <f t="shared" si="0"/>
        <v>40826.394976076554</v>
      </c>
    </row>
    <row r="44" spans="2:11" s="30" customFormat="1" ht="12" customHeight="1">
      <c r="B44" s="300"/>
      <c r="C44" s="302"/>
      <c r="D44" s="76">
        <v>5</v>
      </c>
      <c r="E44" s="92" t="s">
        <v>171</v>
      </c>
      <c r="F44" s="45" t="s">
        <v>172</v>
      </c>
      <c r="G44" s="94">
        <v>215399972</v>
      </c>
      <c r="H44" s="119">
        <f t="shared" ref="H44" si="59">IFERROR(G44/G45,"-")</f>
        <v>6.2874544755325446E-2</v>
      </c>
      <c r="I44" s="60">
        <v>4148</v>
      </c>
      <c r="J44" s="119">
        <f t="shared" ref="J44" si="60">IFERROR(I44/I45,"-")</f>
        <v>0.3761675886460506</v>
      </c>
      <c r="K44" s="122">
        <f t="shared" si="0"/>
        <v>51928.633558341367</v>
      </c>
    </row>
    <row r="45" spans="2:11" s="30" customFormat="1">
      <c r="B45" s="276"/>
      <c r="C45" s="303"/>
      <c r="D45" s="95" t="s">
        <v>164</v>
      </c>
      <c r="E45" s="96"/>
      <c r="F45" s="97"/>
      <c r="G45" s="98">
        <v>3425869290</v>
      </c>
      <c r="H45" s="80" t="s">
        <v>101</v>
      </c>
      <c r="I45" s="63">
        <v>11027</v>
      </c>
      <c r="J45" s="80" t="s">
        <v>145</v>
      </c>
      <c r="K45" s="124">
        <f t="shared" si="0"/>
        <v>310680.08433844201</v>
      </c>
    </row>
    <row r="46" spans="2:11" s="30" customFormat="1" ht="12" customHeight="1">
      <c r="B46" s="275">
        <v>8</v>
      </c>
      <c r="C46" s="301" t="s">
        <v>153</v>
      </c>
      <c r="D46" s="70">
        <v>1</v>
      </c>
      <c r="E46" s="100" t="s">
        <v>165</v>
      </c>
      <c r="F46" s="40" t="s">
        <v>166</v>
      </c>
      <c r="G46" s="188">
        <v>1494800077</v>
      </c>
      <c r="H46" s="71">
        <f t="shared" ref="H46" si="61">IFERROR(G46/G51,"-")</f>
        <v>0.12599340550313559</v>
      </c>
      <c r="I46" s="56">
        <v>26275</v>
      </c>
      <c r="J46" s="71">
        <f t="shared" ref="J46" si="62">IFERROR(I46/I51,"-")</f>
        <v>0.68676651245458586</v>
      </c>
      <c r="K46" s="120">
        <f t="shared" si="0"/>
        <v>56890.583330161753</v>
      </c>
    </row>
    <row r="47" spans="2:11" s="30" customFormat="1" ht="12" customHeight="1">
      <c r="B47" s="300"/>
      <c r="C47" s="302"/>
      <c r="D47" s="73">
        <v>2</v>
      </c>
      <c r="E47" s="88" t="s">
        <v>97</v>
      </c>
      <c r="F47" s="41" t="s">
        <v>98</v>
      </c>
      <c r="G47" s="90">
        <v>1095974203</v>
      </c>
      <c r="H47" s="74">
        <f t="shared" ref="H47" si="63">IFERROR(G47/G51,"-")</f>
        <v>9.2377251181767803E-2</v>
      </c>
      <c r="I47" s="58">
        <v>23124</v>
      </c>
      <c r="J47" s="74">
        <f t="shared" ref="J47" si="64">IFERROR(I47/I51,"-")</f>
        <v>0.60440680624166865</v>
      </c>
      <c r="K47" s="121">
        <f t="shared" si="0"/>
        <v>47395.528585019892</v>
      </c>
    </row>
    <row r="48" spans="2:11" s="30" customFormat="1" ht="12" customHeight="1">
      <c r="B48" s="300"/>
      <c r="C48" s="302"/>
      <c r="D48" s="73">
        <v>3</v>
      </c>
      <c r="E48" s="88" t="s">
        <v>167</v>
      </c>
      <c r="F48" s="44" t="s">
        <v>168</v>
      </c>
      <c r="G48" s="90">
        <v>1434973759</v>
      </c>
      <c r="H48" s="74">
        <f t="shared" ref="H48" si="65">IFERROR(G48/G51,"-")</f>
        <v>0.12095077695399784</v>
      </c>
      <c r="I48" s="58">
        <v>18005</v>
      </c>
      <c r="J48" s="74">
        <f t="shared" ref="J48" si="66">IFERROR(I48/I51,"-")</f>
        <v>0.47060822290180088</v>
      </c>
      <c r="K48" s="121">
        <f t="shared" si="0"/>
        <v>79698.625881699525</v>
      </c>
    </row>
    <row r="49" spans="2:11" s="30" customFormat="1" ht="36">
      <c r="B49" s="300"/>
      <c r="C49" s="302"/>
      <c r="D49" s="73">
        <v>4</v>
      </c>
      <c r="E49" s="88" t="s">
        <v>175</v>
      </c>
      <c r="F49" s="44" t="s">
        <v>176</v>
      </c>
      <c r="G49" s="90">
        <v>524392083</v>
      </c>
      <c r="H49" s="74">
        <f t="shared" ref="H49" si="67">IFERROR(G49/G51,"-")</f>
        <v>4.4199853460439004E-2</v>
      </c>
      <c r="I49" s="58">
        <v>14852</v>
      </c>
      <c r="J49" s="74">
        <f t="shared" ref="J49" si="68">IFERROR(I49/I51,"-")</f>
        <v>0.38819624140725056</v>
      </c>
      <c r="K49" s="121">
        <f t="shared" si="0"/>
        <v>35307.842916778885</v>
      </c>
    </row>
    <row r="50" spans="2:11" s="30" customFormat="1" ht="12" customHeight="1">
      <c r="B50" s="300"/>
      <c r="C50" s="302"/>
      <c r="D50" s="76">
        <v>5</v>
      </c>
      <c r="E50" s="92" t="s">
        <v>171</v>
      </c>
      <c r="F50" s="45" t="s">
        <v>172</v>
      </c>
      <c r="G50" s="94">
        <v>682566848</v>
      </c>
      <c r="H50" s="119">
        <f t="shared" ref="H50" si="69">IFERROR(G50/G51,"-")</f>
        <v>5.753205594935297E-2</v>
      </c>
      <c r="I50" s="60">
        <v>14478</v>
      </c>
      <c r="J50" s="119">
        <f t="shared" ref="J50" si="70">IFERROR(I50/I51,"-")</f>
        <v>0.37842076374186467</v>
      </c>
      <c r="K50" s="122">
        <f t="shared" si="0"/>
        <v>47145.106230142286</v>
      </c>
    </row>
    <row r="51" spans="2:11" s="30" customFormat="1" ht="12.75" thickBot="1">
      <c r="B51" s="276"/>
      <c r="C51" s="304"/>
      <c r="D51" s="193" t="s">
        <v>164</v>
      </c>
      <c r="E51" s="189"/>
      <c r="F51" s="190"/>
      <c r="G51" s="191">
        <v>11864113610</v>
      </c>
      <c r="H51" s="82" t="s">
        <v>101</v>
      </c>
      <c r="I51" s="192">
        <v>38259</v>
      </c>
      <c r="J51" s="82" t="s">
        <v>145</v>
      </c>
      <c r="K51" s="125">
        <f t="shared" si="0"/>
        <v>310099.9401448025</v>
      </c>
    </row>
    <row r="52" spans="2:11" s="30" customFormat="1" ht="12.75" customHeight="1" thickTop="1">
      <c r="B52" s="305" t="s">
        <v>140</v>
      </c>
      <c r="C52" s="306"/>
      <c r="D52" s="83">
        <v>1</v>
      </c>
      <c r="E52" s="84" t="s">
        <v>165</v>
      </c>
      <c r="F52" s="51" t="s">
        <v>166</v>
      </c>
      <c r="G52" s="85">
        <v>4825826883</v>
      </c>
      <c r="H52" s="86">
        <f t="shared" ref="H52" si="71">IFERROR(G52/G57,"-")</f>
        <v>0.13062382217581583</v>
      </c>
      <c r="I52" s="87">
        <v>87233</v>
      </c>
      <c r="J52" s="86">
        <f t="shared" ref="J52" si="72">IFERROR(I52/I57,"-")</f>
        <v>0.69188610406091366</v>
      </c>
      <c r="K52" s="123">
        <f t="shared" si="0"/>
        <v>55321.115667236023</v>
      </c>
    </row>
    <row r="53" spans="2:11" s="30" customFormat="1" ht="12.75" customHeight="1">
      <c r="B53" s="307"/>
      <c r="C53" s="308"/>
      <c r="D53" s="73">
        <v>2</v>
      </c>
      <c r="E53" s="88" t="s">
        <v>97</v>
      </c>
      <c r="F53" s="41" t="s">
        <v>98</v>
      </c>
      <c r="G53" s="90">
        <v>3565587840</v>
      </c>
      <c r="H53" s="74">
        <f t="shared" ref="H53" si="73">IFERROR(G53/G57,"-")</f>
        <v>9.651210523218666E-2</v>
      </c>
      <c r="I53" s="58">
        <v>75623</v>
      </c>
      <c r="J53" s="74">
        <f t="shared" ref="J53" si="74">IFERROR(I53/I57,"-")</f>
        <v>0.59980171319796949</v>
      </c>
      <c r="K53" s="121">
        <f t="shared" si="0"/>
        <v>47149.515888023489</v>
      </c>
    </row>
    <row r="54" spans="2:11" s="30" customFormat="1" ht="12.75" customHeight="1">
      <c r="B54" s="307"/>
      <c r="C54" s="308"/>
      <c r="D54" s="73">
        <v>3</v>
      </c>
      <c r="E54" s="88" t="s">
        <v>167</v>
      </c>
      <c r="F54" s="44" t="s">
        <v>168</v>
      </c>
      <c r="G54" s="90">
        <v>4557624483</v>
      </c>
      <c r="H54" s="74">
        <f t="shared" ref="H54" si="75">IFERROR(G54/G57,"-")</f>
        <v>0.12336421186361414</v>
      </c>
      <c r="I54" s="58">
        <v>58537</v>
      </c>
      <c r="J54" s="74">
        <f t="shared" ref="J54" si="76">IFERROR(I54/I57,"-")</f>
        <v>0.46428458121827409</v>
      </c>
      <c r="K54" s="121">
        <f t="shared" si="0"/>
        <v>77858.866750943853</v>
      </c>
    </row>
    <row r="55" spans="2:11" s="30" customFormat="1" ht="36">
      <c r="B55" s="307"/>
      <c r="C55" s="308"/>
      <c r="D55" s="73">
        <v>4</v>
      </c>
      <c r="E55" s="88" t="s">
        <v>175</v>
      </c>
      <c r="F55" s="44" t="s">
        <v>176</v>
      </c>
      <c r="G55" s="90">
        <v>1665012830</v>
      </c>
      <c r="H55" s="74">
        <f t="shared" ref="H55" si="77">IFERROR(G55/G57,"-")</f>
        <v>4.5067994584001306E-2</v>
      </c>
      <c r="I55" s="58">
        <v>48039</v>
      </c>
      <c r="J55" s="74">
        <f t="shared" ref="J55" si="78">IFERROR(I55/I57,"-")</f>
        <v>0.38101998730964465</v>
      </c>
      <c r="K55" s="121">
        <f t="shared" si="0"/>
        <v>34659.60636149795</v>
      </c>
    </row>
    <row r="56" spans="2:11" s="30" customFormat="1" ht="12.75" customHeight="1">
      <c r="B56" s="307"/>
      <c r="C56" s="308"/>
      <c r="D56" s="76">
        <v>5</v>
      </c>
      <c r="E56" s="92" t="s">
        <v>171</v>
      </c>
      <c r="F56" s="45" t="s">
        <v>172</v>
      </c>
      <c r="G56" s="94">
        <v>2325275917</v>
      </c>
      <c r="H56" s="119">
        <f t="shared" ref="H56" si="79">IFERROR(G56/G57,"-")</f>
        <v>6.2939768718577788E-2</v>
      </c>
      <c r="I56" s="60">
        <v>47196</v>
      </c>
      <c r="J56" s="119">
        <f t="shared" ref="J56" si="80">IFERROR(I56/I57,"-")</f>
        <v>0.37433375634517768</v>
      </c>
      <c r="K56" s="122">
        <f t="shared" si="0"/>
        <v>49268.495571658612</v>
      </c>
    </row>
    <row r="57" spans="2:11" s="30" customFormat="1">
      <c r="B57" s="309"/>
      <c r="C57" s="310"/>
      <c r="D57" s="95" t="s">
        <v>164</v>
      </c>
      <c r="E57" s="96"/>
      <c r="F57" s="97"/>
      <c r="G57" s="98">
        <v>36944462370</v>
      </c>
      <c r="H57" s="80" t="s">
        <v>101</v>
      </c>
      <c r="I57" s="63">
        <v>126080</v>
      </c>
      <c r="J57" s="80" t="s">
        <v>145</v>
      </c>
      <c r="K57" s="124">
        <f t="shared" si="0"/>
        <v>293023.97184327414</v>
      </c>
    </row>
    <row r="58" spans="2:11" s="30" customFormat="1"/>
  </sheetData>
  <mergeCells count="18">
    <mergeCell ref="B40:B45"/>
    <mergeCell ref="C40:C45"/>
    <mergeCell ref="B46:B51"/>
    <mergeCell ref="C46:C51"/>
    <mergeCell ref="B52:C57"/>
    <mergeCell ref="B22:B27"/>
    <mergeCell ref="C22:C27"/>
    <mergeCell ref="B28:B33"/>
    <mergeCell ref="C28:C33"/>
    <mergeCell ref="B34:B39"/>
    <mergeCell ref="C34:C39"/>
    <mergeCell ref="B16:B21"/>
    <mergeCell ref="C16:C21"/>
    <mergeCell ref="E3:F3"/>
    <mergeCell ref="B4:B9"/>
    <mergeCell ref="C4:C9"/>
    <mergeCell ref="B10:B15"/>
    <mergeCell ref="C10:C15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ignoredErrors>
    <ignoredError sqref="E4:E57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3"/>
  <sheetViews>
    <sheetView showGridLines="0" zoomScaleNormal="100" workbookViewId="0"/>
  </sheetViews>
  <sheetFormatPr defaultRowHeight="12"/>
  <cols>
    <col min="1" max="1" width="4.625" style="30" customWidth="1"/>
    <col min="2" max="2" width="3.25" style="30" bestFit="1" customWidth="1"/>
    <col min="3" max="3" width="13.25" style="30" customWidth="1"/>
    <col min="4" max="4" width="4.75" style="30" bestFit="1" customWidth="1"/>
    <col min="5" max="5" width="7.5" style="30" customWidth="1"/>
    <col min="6" max="6" width="23.25" style="30" bestFit="1" customWidth="1"/>
    <col min="7" max="7" width="16" style="30" customWidth="1"/>
    <col min="8" max="11" width="12.375" style="30" customWidth="1"/>
    <col min="12" max="16384" width="9" style="30"/>
  </cols>
  <sheetData>
    <row r="1" spans="1:11" s="8" customFormat="1" ht="16.5" customHeight="1">
      <c r="A1" s="31" t="s">
        <v>262</v>
      </c>
      <c r="C1" s="31"/>
    </row>
    <row r="2" spans="1:11" s="8" customFormat="1" ht="16.5" customHeight="1">
      <c r="A2" s="31" t="s">
        <v>269</v>
      </c>
      <c r="C2" s="31"/>
      <c r="E2" s="8" t="s">
        <v>317</v>
      </c>
    </row>
    <row r="3" spans="1:11" s="8" customFormat="1" ht="45">
      <c r="B3" s="22"/>
      <c r="C3" s="22" t="s">
        <v>134</v>
      </c>
      <c r="D3" s="23" t="s">
        <v>86</v>
      </c>
      <c r="E3" s="285" t="s">
        <v>93</v>
      </c>
      <c r="F3" s="286"/>
      <c r="G3" s="24" t="s">
        <v>266</v>
      </c>
      <c r="H3" s="168" t="s">
        <v>311</v>
      </c>
      <c r="I3" s="158" t="s">
        <v>94</v>
      </c>
      <c r="J3" s="168" t="s">
        <v>312</v>
      </c>
      <c r="K3" s="118" t="s">
        <v>265</v>
      </c>
    </row>
    <row r="4" spans="1:11">
      <c r="B4" s="275">
        <v>1</v>
      </c>
      <c r="C4" s="301" t="s">
        <v>59</v>
      </c>
      <c r="D4" s="70">
        <v>1</v>
      </c>
      <c r="E4" s="100" t="s">
        <v>165</v>
      </c>
      <c r="F4" s="40" t="s">
        <v>166</v>
      </c>
      <c r="G4" s="188">
        <v>1494800077</v>
      </c>
      <c r="H4" s="71">
        <f>IFERROR(G4/G9,"-")</f>
        <v>0.12599340550313559</v>
      </c>
      <c r="I4" s="56">
        <v>26275</v>
      </c>
      <c r="J4" s="71">
        <f>IFERROR(I4/I9,"-")</f>
        <v>0.68676651245458586</v>
      </c>
      <c r="K4" s="120">
        <f>IFERROR(G4/I4,"-")</f>
        <v>56890.583330161753</v>
      </c>
    </row>
    <row r="5" spans="1:11">
      <c r="B5" s="300"/>
      <c r="C5" s="302"/>
      <c r="D5" s="73">
        <v>2</v>
      </c>
      <c r="E5" s="88" t="s">
        <v>97</v>
      </c>
      <c r="F5" s="41" t="s">
        <v>98</v>
      </c>
      <c r="G5" s="90">
        <v>1095974203</v>
      </c>
      <c r="H5" s="74">
        <f>IFERROR(G5/G9,"-")</f>
        <v>9.2377251181767803E-2</v>
      </c>
      <c r="I5" s="58">
        <v>23124</v>
      </c>
      <c r="J5" s="74">
        <f>IFERROR(I5/I9,"-")</f>
        <v>0.60440680624166865</v>
      </c>
      <c r="K5" s="121">
        <f t="shared" ref="K5:K8" si="0">IFERROR(G5/I5,"-")</f>
        <v>47395.528585019892</v>
      </c>
    </row>
    <row r="6" spans="1:11">
      <c r="B6" s="300"/>
      <c r="C6" s="302"/>
      <c r="D6" s="73">
        <v>3</v>
      </c>
      <c r="E6" s="88" t="s">
        <v>167</v>
      </c>
      <c r="F6" s="44" t="s">
        <v>168</v>
      </c>
      <c r="G6" s="90">
        <v>1434973759</v>
      </c>
      <c r="H6" s="74">
        <f>IFERROR(G6/G9,"-")</f>
        <v>0.12095077695399784</v>
      </c>
      <c r="I6" s="58">
        <v>18005</v>
      </c>
      <c r="J6" s="74">
        <f>IFERROR(I6/I9,"-")</f>
        <v>0.47060822290180088</v>
      </c>
      <c r="K6" s="121">
        <f t="shared" si="0"/>
        <v>79698.625881699525</v>
      </c>
    </row>
    <row r="7" spans="1:11" ht="36">
      <c r="B7" s="300"/>
      <c r="C7" s="302"/>
      <c r="D7" s="73">
        <v>4</v>
      </c>
      <c r="E7" s="88" t="s">
        <v>175</v>
      </c>
      <c r="F7" s="44" t="s">
        <v>176</v>
      </c>
      <c r="G7" s="90">
        <v>524392083</v>
      </c>
      <c r="H7" s="74">
        <f>IFERROR(G7/G9,"-")</f>
        <v>4.4199853460439004E-2</v>
      </c>
      <c r="I7" s="58">
        <v>14852</v>
      </c>
      <c r="J7" s="74">
        <f>IFERROR(I7/I9,"-")</f>
        <v>0.38819624140725056</v>
      </c>
      <c r="K7" s="121">
        <f t="shared" si="0"/>
        <v>35307.842916778885</v>
      </c>
    </row>
    <row r="8" spans="1:11">
      <c r="B8" s="300"/>
      <c r="C8" s="302"/>
      <c r="D8" s="76">
        <v>5</v>
      </c>
      <c r="E8" s="92" t="s">
        <v>171</v>
      </c>
      <c r="F8" s="45" t="s">
        <v>172</v>
      </c>
      <c r="G8" s="94">
        <v>682566848</v>
      </c>
      <c r="H8" s="119">
        <f>IFERROR(G8/G9,"-")</f>
        <v>5.753205594935297E-2</v>
      </c>
      <c r="I8" s="60">
        <v>14478</v>
      </c>
      <c r="J8" s="119">
        <f>IFERROR(I8/I9,"-")</f>
        <v>0.37842076374186467</v>
      </c>
      <c r="K8" s="122">
        <f t="shared" si="0"/>
        <v>47145.106230142286</v>
      </c>
    </row>
    <row r="9" spans="1:11" ht="14.25" customHeight="1">
      <c r="B9" s="276"/>
      <c r="C9" s="303"/>
      <c r="D9" s="95" t="s">
        <v>164</v>
      </c>
      <c r="E9" s="96"/>
      <c r="F9" s="97"/>
      <c r="G9" s="98">
        <v>11864113610</v>
      </c>
      <c r="H9" s="80" t="s">
        <v>146</v>
      </c>
      <c r="I9" s="63">
        <v>38259</v>
      </c>
      <c r="J9" s="80" t="s">
        <v>145</v>
      </c>
      <c r="K9" s="124">
        <f>IFERROR(G9/I9,"-")</f>
        <v>310099.9401448025</v>
      </c>
    </row>
    <row r="10" spans="1:11">
      <c r="B10" s="275">
        <v>2</v>
      </c>
      <c r="C10" s="301" t="s">
        <v>112</v>
      </c>
      <c r="D10" s="70">
        <v>1</v>
      </c>
      <c r="E10" s="100" t="s">
        <v>165</v>
      </c>
      <c r="F10" s="40" t="s">
        <v>166</v>
      </c>
      <c r="G10" s="188">
        <v>48945094</v>
      </c>
      <c r="H10" s="71">
        <f t="shared" ref="H10" si="1">IFERROR(G10/G15,"-")</f>
        <v>0.1213428543761115</v>
      </c>
      <c r="I10" s="56">
        <v>910</v>
      </c>
      <c r="J10" s="71">
        <f t="shared" ref="J10" si="2">IFERROR(I10/I15,"-")</f>
        <v>0.68421052631578949</v>
      </c>
      <c r="K10" s="120">
        <f t="shared" ref="K10:K73" si="3">IFERROR(G10/I10,"-")</f>
        <v>53785.817582417585</v>
      </c>
    </row>
    <row r="11" spans="1:11">
      <c r="B11" s="300"/>
      <c r="C11" s="302"/>
      <c r="D11" s="73">
        <v>2</v>
      </c>
      <c r="E11" s="88" t="s">
        <v>97</v>
      </c>
      <c r="F11" s="41" t="s">
        <v>98</v>
      </c>
      <c r="G11" s="90">
        <v>42531051</v>
      </c>
      <c r="H11" s="74">
        <f t="shared" ref="H11" si="4">IFERROR(G11/G15,"-")</f>
        <v>0.10544139782336451</v>
      </c>
      <c r="I11" s="58">
        <v>802</v>
      </c>
      <c r="J11" s="74">
        <f t="shared" ref="J11" si="5">IFERROR(I11/I15,"-")</f>
        <v>0.60300751879699244</v>
      </c>
      <c r="K11" s="121">
        <f t="shared" si="3"/>
        <v>53031.23566084788</v>
      </c>
    </row>
    <row r="12" spans="1:11">
      <c r="B12" s="300"/>
      <c r="C12" s="302"/>
      <c r="D12" s="73">
        <v>3</v>
      </c>
      <c r="E12" s="88" t="s">
        <v>167</v>
      </c>
      <c r="F12" s="44" t="s">
        <v>168</v>
      </c>
      <c r="G12" s="90">
        <v>47305372</v>
      </c>
      <c r="H12" s="74">
        <f t="shared" ref="H12" si="6">IFERROR(G12/G15,"-")</f>
        <v>0.11727771665539721</v>
      </c>
      <c r="I12" s="58">
        <v>588</v>
      </c>
      <c r="J12" s="74">
        <f t="shared" ref="J12" si="7">IFERROR(I12/I15,"-")</f>
        <v>0.44210526315789472</v>
      </c>
      <c r="K12" s="121">
        <f t="shared" si="3"/>
        <v>80451.312925170074</v>
      </c>
    </row>
    <row r="13" spans="1:11" ht="36">
      <c r="B13" s="300"/>
      <c r="C13" s="302"/>
      <c r="D13" s="73">
        <v>4</v>
      </c>
      <c r="E13" s="88" t="s">
        <v>175</v>
      </c>
      <c r="F13" s="44" t="s">
        <v>176</v>
      </c>
      <c r="G13" s="90">
        <v>18242656</v>
      </c>
      <c r="H13" s="74">
        <f t="shared" ref="H13" si="8">IFERROR(G13/G15,"-")</f>
        <v>4.5226513416063659E-2</v>
      </c>
      <c r="I13" s="58">
        <v>500</v>
      </c>
      <c r="J13" s="74">
        <f t="shared" ref="J13" si="9">IFERROR(I13/I15,"-")</f>
        <v>0.37593984962406013</v>
      </c>
      <c r="K13" s="121">
        <f t="shared" si="3"/>
        <v>36485.311999999998</v>
      </c>
    </row>
    <row r="14" spans="1:11">
      <c r="B14" s="300"/>
      <c r="C14" s="302"/>
      <c r="D14" s="76">
        <v>5</v>
      </c>
      <c r="E14" s="92" t="s">
        <v>171</v>
      </c>
      <c r="F14" s="45" t="s">
        <v>172</v>
      </c>
      <c r="G14" s="94">
        <v>22976399</v>
      </c>
      <c r="H14" s="119">
        <f t="shared" ref="H14" si="10">IFERROR(G14/G15,"-")</f>
        <v>5.6962232781582439E-2</v>
      </c>
      <c r="I14" s="60">
        <v>486</v>
      </c>
      <c r="J14" s="119">
        <f t="shared" ref="J14" si="11">IFERROR(I14/I15,"-")</f>
        <v>0.36541353383458647</v>
      </c>
      <c r="K14" s="122">
        <f t="shared" si="3"/>
        <v>47276.541152263373</v>
      </c>
    </row>
    <row r="15" spans="1:11">
      <c r="B15" s="276"/>
      <c r="C15" s="303"/>
      <c r="D15" s="95" t="s">
        <v>164</v>
      </c>
      <c r="E15" s="96"/>
      <c r="F15" s="97"/>
      <c r="G15" s="98">
        <v>403361980</v>
      </c>
      <c r="H15" s="80" t="s">
        <v>145</v>
      </c>
      <c r="I15" s="63">
        <v>1330</v>
      </c>
      <c r="J15" s="80" t="s">
        <v>145</v>
      </c>
      <c r="K15" s="124">
        <f t="shared" si="3"/>
        <v>303279.68421052629</v>
      </c>
    </row>
    <row r="16" spans="1:11">
      <c r="B16" s="275">
        <v>3</v>
      </c>
      <c r="C16" s="301" t="s">
        <v>113</v>
      </c>
      <c r="D16" s="70">
        <v>1</v>
      </c>
      <c r="E16" s="100" t="s">
        <v>165</v>
      </c>
      <c r="F16" s="40" t="s">
        <v>166</v>
      </c>
      <c r="G16" s="188">
        <v>29302737</v>
      </c>
      <c r="H16" s="71">
        <f t="shared" ref="H16" si="12">IFERROR(G16/G21,"-")</f>
        <v>0.1200098808462339</v>
      </c>
      <c r="I16" s="56">
        <v>626</v>
      </c>
      <c r="J16" s="71">
        <f t="shared" ref="J16" si="13">IFERROR(I16/I21,"-")</f>
        <v>0.66524973432518597</v>
      </c>
      <c r="K16" s="120">
        <f t="shared" si="3"/>
        <v>46809.484025559104</v>
      </c>
    </row>
    <row r="17" spans="2:11">
      <c r="B17" s="300"/>
      <c r="C17" s="302"/>
      <c r="D17" s="73">
        <v>2</v>
      </c>
      <c r="E17" s="88" t="s">
        <v>97</v>
      </c>
      <c r="F17" s="41" t="s">
        <v>98</v>
      </c>
      <c r="G17" s="90">
        <v>21356972</v>
      </c>
      <c r="H17" s="74">
        <f t="shared" ref="H17" si="14">IFERROR(G17/G21,"-")</f>
        <v>8.7467858888279071E-2</v>
      </c>
      <c r="I17" s="58">
        <v>524</v>
      </c>
      <c r="J17" s="74">
        <f t="shared" ref="J17" si="15">IFERROR(I17/I21,"-")</f>
        <v>0.55685441020191284</v>
      </c>
      <c r="K17" s="121">
        <f t="shared" si="3"/>
        <v>40757.580152671755</v>
      </c>
    </row>
    <row r="18" spans="2:11">
      <c r="B18" s="300"/>
      <c r="C18" s="302"/>
      <c r="D18" s="73">
        <v>3</v>
      </c>
      <c r="E18" s="88" t="s">
        <v>167</v>
      </c>
      <c r="F18" s="44" t="s">
        <v>168</v>
      </c>
      <c r="G18" s="90">
        <v>28576992</v>
      </c>
      <c r="H18" s="74">
        <f t="shared" ref="H18" si="16">IFERROR(G18/G21,"-")</f>
        <v>0.11703757928359319</v>
      </c>
      <c r="I18" s="58">
        <v>398</v>
      </c>
      <c r="J18" s="74">
        <f t="shared" ref="J18" si="17">IFERROR(I18/I21,"-")</f>
        <v>0.42295430393198724</v>
      </c>
      <c r="K18" s="121">
        <f t="shared" si="3"/>
        <v>71801.487437185933</v>
      </c>
    </row>
    <row r="19" spans="2:11">
      <c r="B19" s="300"/>
      <c r="C19" s="302"/>
      <c r="D19" s="73">
        <v>4</v>
      </c>
      <c r="E19" s="88" t="s">
        <v>95</v>
      </c>
      <c r="F19" s="44" t="s">
        <v>96</v>
      </c>
      <c r="G19" s="90">
        <v>16496616</v>
      </c>
      <c r="H19" s="74">
        <f t="shared" ref="H19" si="18">IFERROR(G19/G21,"-")</f>
        <v>6.7562184396838962E-2</v>
      </c>
      <c r="I19" s="58">
        <v>372</v>
      </c>
      <c r="J19" s="74">
        <f t="shared" ref="J19" si="19">IFERROR(I19/I21,"-")</f>
        <v>0.39532412327311373</v>
      </c>
      <c r="K19" s="121">
        <f t="shared" si="3"/>
        <v>44345.741935483871</v>
      </c>
    </row>
    <row r="20" spans="2:11">
      <c r="B20" s="300"/>
      <c r="C20" s="302"/>
      <c r="D20" s="76">
        <v>5</v>
      </c>
      <c r="E20" s="92" t="s">
        <v>171</v>
      </c>
      <c r="F20" s="45" t="s">
        <v>172</v>
      </c>
      <c r="G20" s="94">
        <v>14082643</v>
      </c>
      <c r="H20" s="119">
        <f t="shared" ref="H20" si="20">IFERROR(G20/G21,"-")</f>
        <v>5.7675715016998239E-2</v>
      </c>
      <c r="I20" s="60">
        <v>356</v>
      </c>
      <c r="J20" s="119">
        <f t="shared" ref="J20" si="21">IFERROR(I20/I21,"-")</f>
        <v>0.37832093517534537</v>
      </c>
      <c r="K20" s="122">
        <f t="shared" si="3"/>
        <v>39557.985955056181</v>
      </c>
    </row>
    <row r="21" spans="2:11">
      <c r="B21" s="276"/>
      <c r="C21" s="303"/>
      <c r="D21" s="95" t="s">
        <v>164</v>
      </c>
      <c r="E21" s="96"/>
      <c r="F21" s="97"/>
      <c r="G21" s="98">
        <v>244169370</v>
      </c>
      <c r="H21" s="80" t="s">
        <v>145</v>
      </c>
      <c r="I21" s="63">
        <v>941</v>
      </c>
      <c r="J21" s="80" t="s">
        <v>145</v>
      </c>
      <c r="K21" s="124">
        <f t="shared" si="3"/>
        <v>259478.6078639745</v>
      </c>
    </row>
    <row r="22" spans="2:11">
      <c r="B22" s="275">
        <v>4</v>
      </c>
      <c r="C22" s="301" t="s">
        <v>114</v>
      </c>
      <c r="D22" s="70">
        <v>1</v>
      </c>
      <c r="E22" s="100" t="s">
        <v>165</v>
      </c>
      <c r="F22" s="40" t="s">
        <v>166</v>
      </c>
      <c r="G22" s="188">
        <v>32167749</v>
      </c>
      <c r="H22" s="71">
        <f t="shared" ref="H22" si="22">IFERROR(G22/G27,"-")</f>
        <v>0.117773339397785</v>
      </c>
      <c r="I22" s="56">
        <v>630</v>
      </c>
      <c r="J22" s="71">
        <f t="shared" ref="J22" si="23">IFERROR(I22/I27,"-")</f>
        <v>0.65217391304347827</v>
      </c>
      <c r="K22" s="120">
        <f t="shared" si="3"/>
        <v>51059.919047619049</v>
      </c>
    </row>
    <row r="23" spans="2:11">
      <c r="B23" s="300"/>
      <c r="C23" s="302"/>
      <c r="D23" s="73">
        <v>2</v>
      </c>
      <c r="E23" s="88" t="s">
        <v>97</v>
      </c>
      <c r="F23" s="41" t="s">
        <v>98</v>
      </c>
      <c r="G23" s="90">
        <v>23500664</v>
      </c>
      <c r="H23" s="74">
        <f t="shared" ref="H23" si="24">IFERROR(G23/G27,"-")</f>
        <v>8.6041198510511507E-2</v>
      </c>
      <c r="I23" s="58">
        <v>596</v>
      </c>
      <c r="J23" s="74">
        <f t="shared" ref="J23" si="25">IFERROR(I23/I27,"-")</f>
        <v>0.61697722567287783</v>
      </c>
      <c r="K23" s="121">
        <f t="shared" si="3"/>
        <v>39430.644295302016</v>
      </c>
    </row>
    <row r="24" spans="2:11">
      <c r="B24" s="300"/>
      <c r="C24" s="302"/>
      <c r="D24" s="73">
        <v>3</v>
      </c>
      <c r="E24" s="88" t="s">
        <v>167</v>
      </c>
      <c r="F24" s="44" t="s">
        <v>168</v>
      </c>
      <c r="G24" s="90">
        <v>34699308</v>
      </c>
      <c r="H24" s="74">
        <f t="shared" ref="H24" si="26">IFERROR(G24/G27,"-")</f>
        <v>0.12704194433848251</v>
      </c>
      <c r="I24" s="58">
        <v>469</v>
      </c>
      <c r="J24" s="74">
        <f t="shared" ref="J24" si="27">IFERROR(I24/I27,"-")</f>
        <v>0.48550724637681159</v>
      </c>
      <c r="K24" s="121">
        <f t="shared" si="3"/>
        <v>73985.73134328358</v>
      </c>
    </row>
    <row r="25" spans="2:11">
      <c r="B25" s="300"/>
      <c r="C25" s="302"/>
      <c r="D25" s="73">
        <v>4</v>
      </c>
      <c r="E25" s="88" t="s">
        <v>95</v>
      </c>
      <c r="F25" s="44" t="s">
        <v>96</v>
      </c>
      <c r="G25" s="90">
        <v>19005985</v>
      </c>
      <c r="H25" s="74">
        <f t="shared" ref="H25" si="28">IFERROR(G25/G27,"-")</f>
        <v>6.9585171222089889E-2</v>
      </c>
      <c r="I25" s="58">
        <v>357</v>
      </c>
      <c r="J25" s="74">
        <f t="shared" ref="J25" si="29">IFERROR(I25/I27,"-")</f>
        <v>0.36956521739130432</v>
      </c>
      <c r="K25" s="121">
        <f t="shared" si="3"/>
        <v>53238.053221288515</v>
      </c>
    </row>
    <row r="26" spans="2:11" ht="36">
      <c r="B26" s="300"/>
      <c r="C26" s="302"/>
      <c r="D26" s="76">
        <v>5</v>
      </c>
      <c r="E26" s="92" t="s">
        <v>175</v>
      </c>
      <c r="F26" s="45" t="s">
        <v>176</v>
      </c>
      <c r="G26" s="94">
        <v>12114667</v>
      </c>
      <c r="H26" s="119">
        <f t="shared" ref="H26" si="30">IFERROR(G26/G27,"-")</f>
        <v>4.4354511354902267E-2</v>
      </c>
      <c r="I26" s="60">
        <v>325</v>
      </c>
      <c r="J26" s="119">
        <f t="shared" ref="J26" si="31">IFERROR(I26/I27,"-")</f>
        <v>0.33643892339544512</v>
      </c>
      <c r="K26" s="122">
        <f t="shared" si="3"/>
        <v>37275.898461538462</v>
      </c>
    </row>
    <row r="27" spans="2:11">
      <c r="B27" s="276"/>
      <c r="C27" s="303"/>
      <c r="D27" s="95" t="s">
        <v>164</v>
      </c>
      <c r="E27" s="96"/>
      <c r="F27" s="97"/>
      <c r="G27" s="98">
        <v>273132690</v>
      </c>
      <c r="H27" s="80" t="s">
        <v>145</v>
      </c>
      <c r="I27" s="63">
        <v>966</v>
      </c>
      <c r="J27" s="80" t="s">
        <v>145</v>
      </c>
      <c r="K27" s="124">
        <f t="shared" si="3"/>
        <v>282746.05590062111</v>
      </c>
    </row>
    <row r="28" spans="2:11" ht="12" customHeight="1">
      <c r="B28" s="275">
        <v>5</v>
      </c>
      <c r="C28" s="301" t="s">
        <v>115</v>
      </c>
      <c r="D28" s="70">
        <v>1</v>
      </c>
      <c r="E28" s="100" t="s">
        <v>165</v>
      </c>
      <c r="F28" s="40" t="s">
        <v>201</v>
      </c>
      <c r="G28" s="188">
        <v>24952789</v>
      </c>
      <c r="H28" s="71">
        <f t="shared" ref="H28" si="32">IFERROR(G28/G33,"-")</f>
        <v>0.12944366351749959</v>
      </c>
      <c r="I28" s="56">
        <v>524</v>
      </c>
      <c r="J28" s="71">
        <f t="shared" ref="J28" si="33">IFERROR(I28/I33,"-")</f>
        <v>0.68318122555410687</v>
      </c>
      <c r="K28" s="120">
        <f t="shared" si="3"/>
        <v>47619.826335877864</v>
      </c>
    </row>
    <row r="29" spans="2:11">
      <c r="B29" s="300"/>
      <c r="C29" s="302"/>
      <c r="D29" s="73">
        <v>2</v>
      </c>
      <c r="E29" s="88" t="s">
        <v>97</v>
      </c>
      <c r="F29" s="41" t="s">
        <v>98</v>
      </c>
      <c r="G29" s="90">
        <v>18174404</v>
      </c>
      <c r="H29" s="74">
        <f t="shared" ref="H29" si="34">IFERROR(G29/G33,"-")</f>
        <v>9.4280500508664516E-2</v>
      </c>
      <c r="I29" s="58">
        <v>463</v>
      </c>
      <c r="J29" s="74">
        <f t="shared" ref="J29" si="35">IFERROR(I29/I33,"-")</f>
        <v>0.60365058670143412</v>
      </c>
      <c r="K29" s="121">
        <f t="shared" si="3"/>
        <v>39253.572354211661</v>
      </c>
    </row>
    <row r="30" spans="2:11">
      <c r="B30" s="300"/>
      <c r="C30" s="302"/>
      <c r="D30" s="73">
        <v>3</v>
      </c>
      <c r="E30" s="88" t="s">
        <v>167</v>
      </c>
      <c r="F30" s="44" t="s">
        <v>168</v>
      </c>
      <c r="G30" s="90">
        <v>26586158</v>
      </c>
      <c r="H30" s="74">
        <f t="shared" ref="H30" si="36">IFERROR(G30/G33,"-")</f>
        <v>0.13791683528342583</v>
      </c>
      <c r="I30" s="58">
        <v>385</v>
      </c>
      <c r="J30" s="74">
        <f t="shared" ref="J30" si="37">IFERROR(I30/I33,"-")</f>
        <v>0.50195567144719688</v>
      </c>
      <c r="K30" s="121">
        <f t="shared" si="3"/>
        <v>69054.955844155847</v>
      </c>
    </row>
    <row r="31" spans="2:11">
      <c r="B31" s="300"/>
      <c r="C31" s="302"/>
      <c r="D31" s="73">
        <v>4</v>
      </c>
      <c r="E31" s="88" t="s">
        <v>95</v>
      </c>
      <c r="F31" s="44" t="s">
        <v>96</v>
      </c>
      <c r="G31" s="90">
        <v>16164938</v>
      </c>
      <c r="H31" s="74">
        <f t="shared" ref="H31" si="38">IFERROR(G31/G33,"-")</f>
        <v>8.3856309419089087E-2</v>
      </c>
      <c r="I31" s="58">
        <v>332</v>
      </c>
      <c r="J31" s="74">
        <f t="shared" ref="J31" si="39">IFERROR(I31/I33,"-")</f>
        <v>0.43285528031290743</v>
      </c>
      <c r="K31" s="121">
        <f t="shared" si="3"/>
        <v>48689.572289156626</v>
      </c>
    </row>
    <row r="32" spans="2:11">
      <c r="B32" s="300"/>
      <c r="C32" s="302"/>
      <c r="D32" s="76">
        <v>5</v>
      </c>
      <c r="E32" s="92" t="s">
        <v>171</v>
      </c>
      <c r="F32" s="45" t="s">
        <v>172</v>
      </c>
      <c r="G32" s="94">
        <v>12663143</v>
      </c>
      <c r="H32" s="119">
        <f t="shared" ref="H32" si="40">IFERROR(G32/G33,"-")</f>
        <v>6.5690597614798896E-2</v>
      </c>
      <c r="I32" s="60">
        <v>301</v>
      </c>
      <c r="J32" s="119">
        <f t="shared" ref="J32" si="41">IFERROR(I32/I33,"-")</f>
        <v>0.39243807040417211</v>
      </c>
      <c r="K32" s="122">
        <f t="shared" si="3"/>
        <v>42070.242524916946</v>
      </c>
    </row>
    <row r="33" spans="2:11">
      <c r="B33" s="276"/>
      <c r="C33" s="303"/>
      <c r="D33" s="95" t="s">
        <v>164</v>
      </c>
      <c r="E33" s="96"/>
      <c r="F33" s="97"/>
      <c r="G33" s="98">
        <v>192769490</v>
      </c>
      <c r="H33" s="80" t="s">
        <v>145</v>
      </c>
      <c r="I33" s="63">
        <v>767</v>
      </c>
      <c r="J33" s="80" t="s">
        <v>145</v>
      </c>
      <c r="K33" s="124">
        <f t="shared" si="3"/>
        <v>251329.19165580181</v>
      </c>
    </row>
    <row r="34" spans="2:11">
      <c r="B34" s="275">
        <v>6</v>
      </c>
      <c r="C34" s="301" t="s">
        <v>116</v>
      </c>
      <c r="D34" s="70">
        <v>1</v>
      </c>
      <c r="E34" s="100" t="s">
        <v>165</v>
      </c>
      <c r="F34" s="40" t="s">
        <v>166</v>
      </c>
      <c r="G34" s="188">
        <v>27472412</v>
      </c>
      <c r="H34" s="71">
        <f t="shared" ref="H34" si="42">IFERROR(G34/G39,"-")</f>
        <v>0.11132445547082484</v>
      </c>
      <c r="I34" s="56">
        <v>530</v>
      </c>
      <c r="J34" s="71">
        <f t="shared" ref="J34" si="43">IFERROR(I34/I39,"-")</f>
        <v>0.68831168831168832</v>
      </c>
      <c r="K34" s="120">
        <f t="shared" si="3"/>
        <v>51834.739622641508</v>
      </c>
    </row>
    <row r="35" spans="2:11">
      <c r="B35" s="300"/>
      <c r="C35" s="302"/>
      <c r="D35" s="73">
        <v>2</v>
      </c>
      <c r="E35" s="88" t="s">
        <v>97</v>
      </c>
      <c r="F35" s="41" t="s">
        <v>98</v>
      </c>
      <c r="G35" s="90">
        <v>19277587</v>
      </c>
      <c r="H35" s="74">
        <f t="shared" ref="H35" si="44">IFERROR(G35/G39,"-")</f>
        <v>7.8117162612676733E-2</v>
      </c>
      <c r="I35" s="58">
        <v>441</v>
      </c>
      <c r="J35" s="74">
        <f t="shared" ref="J35" si="45">IFERROR(I35/I39,"-")</f>
        <v>0.57272727272727275</v>
      </c>
      <c r="K35" s="121">
        <f t="shared" si="3"/>
        <v>43713.349206349209</v>
      </c>
    </row>
    <row r="36" spans="2:11">
      <c r="B36" s="300"/>
      <c r="C36" s="302"/>
      <c r="D36" s="73">
        <v>3</v>
      </c>
      <c r="E36" s="88" t="s">
        <v>167</v>
      </c>
      <c r="F36" s="44" t="s">
        <v>168</v>
      </c>
      <c r="G36" s="90">
        <v>29722394</v>
      </c>
      <c r="H36" s="74">
        <f t="shared" ref="H36" si="46">IFERROR(G36/G39,"-")</f>
        <v>0.12044189375651877</v>
      </c>
      <c r="I36" s="58">
        <v>367</v>
      </c>
      <c r="J36" s="74">
        <f t="shared" ref="J36" si="47">IFERROR(I36/I39,"-")</f>
        <v>0.47662337662337662</v>
      </c>
      <c r="K36" s="121">
        <f t="shared" si="3"/>
        <v>80987.44959128066</v>
      </c>
    </row>
    <row r="37" spans="2:11">
      <c r="B37" s="300"/>
      <c r="C37" s="302"/>
      <c r="D37" s="73">
        <v>4</v>
      </c>
      <c r="E37" s="88" t="s">
        <v>95</v>
      </c>
      <c r="F37" s="44" t="s">
        <v>96</v>
      </c>
      <c r="G37" s="90">
        <v>16659386</v>
      </c>
      <c r="H37" s="74">
        <f t="shared" ref="H37" si="48">IFERROR(G37/G39,"-")</f>
        <v>6.7507617275406426E-2</v>
      </c>
      <c r="I37" s="58">
        <v>314</v>
      </c>
      <c r="J37" s="74">
        <f t="shared" ref="J37" si="49">IFERROR(I37/I39,"-")</f>
        <v>0.40779220779220782</v>
      </c>
      <c r="K37" s="121">
        <f t="shared" si="3"/>
        <v>53055.369426751589</v>
      </c>
    </row>
    <row r="38" spans="2:11" ht="36">
      <c r="B38" s="300"/>
      <c r="C38" s="302"/>
      <c r="D38" s="76">
        <v>5</v>
      </c>
      <c r="E38" s="92" t="s">
        <v>175</v>
      </c>
      <c r="F38" s="45" t="s">
        <v>176</v>
      </c>
      <c r="G38" s="94">
        <v>10263765</v>
      </c>
      <c r="H38" s="119">
        <f t="shared" ref="H38" si="50">IFERROR(G38/G39,"-")</f>
        <v>4.1591107825024988E-2</v>
      </c>
      <c r="I38" s="60">
        <v>303</v>
      </c>
      <c r="J38" s="119">
        <f t="shared" ref="J38" si="51">IFERROR(I38/I39,"-")</f>
        <v>0.39350649350649353</v>
      </c>
      <c r="K38" s="122">
        <f t="shared" si="3"/>
        <v>33873.811881188121</v>
      </c>
    </row>
    <row r="39" spans="2:11">
      <c r="B39" s="276"/>
      <c r="C39" s="303"/>
      <c r="D39" s="95" t="s">
        <v>164</v>
      </c>
      <c r="E39" s="96"/>
      <c r="F39" s="97"/>
      <c r="G39" s="98">
        <v>246777870</v>
      </c>
      <c r="H39" s="80" t="s">
        <v>145</v>
      </c>
      <c r="I39" s="63">
        <v>770</v>
      </c>
      <c r="J39" s="80" t="s">
        <v>145</v>
      </c>
      <c r="K39" s="124">
        <f t="shared" si="3"/>
        <v>320490.74025974027</v>
      </c>
    </row>
    <row r="40" spans="2:11">
      <c r="B40" s="275">
        <v>7</v>
      </c>
      <c r="C40" s="301" t="s">
        <v>117</v>
      </c>
      <c r="D40" s="70">
        <v>1</v>
      </c>
      <c r="E40" s="100" t="s">
        <v>165</v>
      </c>
      <c r="F40" s="40" t="s">
        <v>166</v>
      </c>
      <c r="G40" s="188">
        <v>32200000</v>
      </c>
      <c r="H40" s="71">
        <f t="shared" ref="H40" si="52">IFERROR(G40/G45,"-")</f>
        <v>0.1324384878749274</v>
      </c>
      <c r="I40" s="56">
        <v>531</v>
      </c>
      <c r="J40" s="71">
        <f t="shared" ref="J40" si="53">IFERROR(I40/I45,"-")</f>
        <v>0.6629213483146067</v>
      </c>
      <c r="K40" s="120">
        <f t="shared" si="3"/>
        <v>60640.301318267419</v>
      </c>
    </row>
    <row r="41" spans="2:11">
      <c r="B41" s="300"/>
      <c r="C41" s="302"/>
      <c r="D41" s="73">
        <v>2</v>
      </c>
      <c r="E41" s="88" t="s">
        <v>97</v>
      </c>
      <c r="F41" s="41" t="s">
        <v>98</v>
      </c>
      <c r="G41" s="90">
        <v>22648958</v>
      </c>
      <c r="H41" s="74">
        <f t="shared" ref="H41" si="54">IFERROR(G41/G45,"-")</f>
        <v>9.3155085387041606E-2</v>
      </c>
      <c r="I41" s="58">
        <v>469</v>
      </c>
      <c r="J41" s="74">
        <f t="shared" ref="J41" si="55">IFERROR(I41/I45,"-")</f>
        <v>0.58551810237203494</v>
      </c>
      <c r="K41" s="121">
        <f t="shared" si="3"/>
        <v>48292.02132196162</v>
      </c>
    </row>
    <row r="42" spans="2:11">
      <c r="B42" s="300"/>
      <c r="C42" s="302"/>
      <c r="D42" s="73">
        <v>3</v>
      </c>
      <c r="E42" s="88" t="s">
        <v>95</v>
      </c>
      <c r="F42" s="44" t="s">
        <v>96</v>
      </c>
      <c r="G42" s="90">
        <v>18345501</v>
      </c>
      <c r="H42" s="74">
        <f t="shared" ref="H42" si="56">IFERROR(G42/G45,"-")</f>
        <v>7.5454981731303369E-2</v>
      </c>
      <c r="I42" s="58">
        <v>360</v>
      </c>
      <c r="J42" s="74">
        <f t="shared" ref="J42" si="57">IFERROR(I42/I45,"-")</f>
        <v>0.449438202247191</v>
      </c>
      <c r="K42" s="121">
        <f t="shared" si="3"/>
        <v>50959.724999999999</v>
      </c>
    </row>
    <row r="43" spans="2:11">
      <c r="B43" s="300"/>
      <c r="C43" s="302"/>
      <c r="D43" s="73">
        <v>4</v>
      </c>
      <c r="E43" s="88" t="s">
        <v>167</v>
      </c>
      <c r="F43" s="44" t="s">
        <v>168</v>
      </c>
      <c r="G43" s="90">
        <v>28591915</v>
      </c>
      <c r="H43" s="74">
        <f t="shared" ref="H43" si="58">IFERROR(G43/G45,"-")</f>
        <v>0.11759844683380294</v>
      </c>
      <c r="I43" s="58">
        <v>333</v>
      </c>
      <c r="J43" s="74">
        <f t="shared" ref="J43" si="59">IFERROR(I43/I45,"-")</f>
        <v>0.4157303370786517</v>
      </c>
      <c r="K43" s="121">
        <f t="shared" si="3"/>
        <v>85861.606606606612</v>
      </c>
    </row>
    <row r="44" spans="2:11" ht="24">
      <c r="B44" s="300"/>
      <c r="C44" s="302"/>
      <c r="D44" s="76">
        <v>5</v>
      </c>
      <c r="E44" s="92" t="s">
        <v>197</v>
      </c>
      <c r="F44" s="45" t="s">
        <v>198</v>
      </c>
      <c r="G44" s="94">
        <v>6358495</v>
      </c>
      <c r="H44" s="119">
        <f t="shared" ref="H44" si="60">IFERROR(G44/G45,"-")</f>
        <v>2.6152467793797717E-2</v>
      </c>
      <c r="I44" s="60">
        <v>285</v>
      </c>
      <c r="J44" s="119">
        <f t="shared" ref="J44" si="61">IFERROR(I44/I45,"-")</f>
        <v>0.35580524344569286</v>
      </c>
      <c r="K44" s="122">
        <f t="shared" si="3"/>
        <v>22310.508771929824</v>
      </c>
    </row>
    <row r="45" spans="2:11">
      <c r="B45" s="276"/>
      <c r="C45" s="303"/>
      <c r="D45" s="95" t="s">
        <v>164</v>
      </c>
      <c r="E45" s="96"/>
      <c r="F45" s="97"/>
      <c r="G45" s="98">
        <v>243131740</v>
      </c>
      <c r="H45" s="80" t="s">
        <v>145</v>
      </c>
      <c r="I45" s="63">
        <v>801</v>
      </c>
      <c r="J45" s="80" t="s">
        <v>145</v>
      </c>
      <c r="K45" s="124">
        <f t="shared" si="3"/>
        <v>303535.25593008741</v>
      </c>
    </row>
    <row r="46" spans="2:11">
      <c r="B46" s="275">
        <v>8</v>
      </c>
      <c r="C46" s="301" t="s">
        <v>60</v>
      </c>
      <c r="D46" s="70">
        <v>1</v>
      </c>
      <c r="E46" s="100" t="s">
        <v>165</v>
      </c>
      <c r="F46" s="40" t="s">
        <v>166</v>
      </c>
      <c r="G46" s="188">
        <v>38608313</v>
      </c>
      <c r="H46" s="71">
        <f t="shared" ref="H46" si="62">IFERROR(G46/G51,"-")</f>
        <v>0.12858749474103792</v>
      </c>
      <c r="I46" s="56">
        <v>661</v>
      </c>
      <c r="J46" s="71">
        <f t="shared" ref="J46" si="63">IFERROR(I46/I51,"-")</f>
        <v>0.69432773109243695</v>
      </c>
      <c r="K46" s="120">
        <f t="shared" si="3"/>
        <v>58408.945537065054</v>
      </c>
    </row>
    <row r="47" spans="2:11">
      <c r="B47" s="300"/>
      <c r="C47" s="302"/>
      <c r="D47" s="73">
        <v>2</v>
      </c>
      <c r="E47" s="88" t="s">
        <v>97</v>
      </c>
      <c r="F47" s="41" t="s">
        <v>98</v>
      </c>
      <c r="G47" s="90">
        <v>34174414</v>
      </c>
      <c r="H47" s="74">
        <f t="shared" ref="H47" si="64">IFERROR(G47/G51,"-")</f>
        <v>0.11382010606117529</v>
      </c>
      <c r="I47" s="58">
        <v>574</v>
      </c>
      <c r="J47" s="74">
        <f t="shared" ref="J47" si="65">IFERROR(I47/I51,"-")</f>
        <v>0.6029411764705882</v>
      </c>
      <c r="K47" s="121">
        <f t="shared" si="3"/>
        <v>59537.306620209056</v>
      </c>
    </row>
    <row r="48" spans="2:11">
      <c r="B48" s="300"/>
      <c r="C48" s="302"/>
      <c r="D48" s="73">
        <v>3</v>
      </c>
      <c r="E48" s="88" t="s">
        <v>167</v>
      </c>
      <c r="F48" s="44" t="s">
        <v>168</v>
      </c>
      <c r="G48" s="90">
        <v>36000020</v>
      </c>
      <c r="H48" s="74">
        <f t="shared" ref="H48" si="66">IFERROR(G48/G51,"-")</f>
        <v>0.11990040544965691</v>
      </c>
      <c r="I48" s="58">
        <v>421</v>
      </c>
      <c r="J48" s="74">
        <f t="shared" ref="J48" si="67">IFERROR(I48/I51,"-")</f>
        <v>0.4422268907563025</v>
      </c>
      <c r="K48" s="121">
        <f t="shared" si="3"/>
        <v>85510.736342042757</v>
      </c>
    </row>
    <row r="49" spans="2:11" ht="24">
      <c r="B49" s="300"/>
      <c r="C49" s="302"/>
      <c r="D49" s="73">
        <v>4</v>
      </c>
      <c r="E49" s="88" t="s">
        <v>197</v>
      </c>
      <c r="F49" s="44" t="s">
        <v>198</v>
      </c>
      <c r="G49" s="90">
        <v>8304660</v>
      </c>
      <c r="H49" s="74">
        <f t="shared" ref="H49" si="68">IFERROR(G49/G51,"-")</f>
        <v>2.7659209664926514E-2</v>
      </c>
      <c r="I49" s="58">
        <v>421</v>
      </c>
      <c r="J49" s="74">
        <f t="shared" ref="J49" si="69">IFERROR(I49/I51,"-")</f>
        <v>0.4422268907563025</v>
      </c>
      <c r="K49" s="121">
        <f t="shared" si="3"/>
        <v>19726.03325415677</v>
      </c>
    </row>
    <row r="50" spans="2:11" ht="36">
      <c r="B50" s="300"/>
      <c r="C50" s="302"/>
      <c r="D50" s="76">
        <v>5</v>
      </c>
      <c r="E50" s="92" t="s">
        <v>175</v>
      </c>
      <c r="F50" s="45" t="s">
        <v>176</v>
      </c>
      <c r="G50" s="94">
        <v>17716325</v>
      </c>
      <c r="H50" s="119">
        <f t="shared" ref="H50" si="70">IFERROR(G50/G51,"-")</f>
        <v>5.9005371401957357E-2</v>
      </c>
      <c r="I50" s="60">
        <v>381</v>
      </c>
      <c r="J50" s="119">
        <f t="shared" ref="J50" si="71">IFERROR(I50/I51,"-")</f>
        <v>0.40021008403361347</v>
      </c>
      <c r="K50" s="122">
        <f t="shared" si="3"/>
        <v>46499.540682414699</v>
      </c>
    </row>
    <row r="51" spans="2:11">
      <c r="B51" s="276"/>
      <c r="C51" s="303"/>
      <c r="D51" s="95" t="s">
        <v>164</v>
      </c>
      <c r="E51" s="96"/>
      <c r="F51" s="97"/>
      <c r="G51" s="98">
        <v>300249360</v>
      </c>
      <c r="H51" s="80" t="s">
        <v>145</v>
      </c>
      <c r="I51" s="63">
        <v>952</v>
      </c>
      <c r="J51" s="80" t="s">
        <v>145</v>
      </c>
      <c r="K51" s="124">
        <f t="shared" si="3"/>
        <v>315387.98319327732</v>
      </c>
    </row>
    <row r="52" spans="2:11">
      <c r="B52" s="275">
        <v>9</v>
      </c>
      <c r="C52" s="301" t="s">
        <v>118</v>
      </c>
      <c r="D52" s="70">
        <v>1</v>
      </c>
      <c r="E52" s="100" t="s">
        <v>165</v>
      </c>
      <c r="F52" s="40" t="s">
        <v>166</v>
      </c>
      <c r="G52" s="188">
        <v>20408973</v>
      </c>
      <c r="H52" s="71">
        <f t="shared" ref="H52" si="72">IFERROR(G52/G57,"-")</f>
        <v>0.1300989464706096</v>
      </c>
      <c r="I52" s="56">
        <v>339</v>
      </c>
      <c r="J52" s="71">
        <f t="shared" ref="J52" si="73">IFERROR(I52/I57,"-")</f>
        <v>0.6384180790960452</v>
      </c>
      <c r="K52" s="120">
        <f t="shared" si="3"/>
        <v>60203.460176991153</v>
      </c>
    </row>
    <row r="53" spans="2:11">
      <c r="B53" s="300"/>
      <c r="C53" s="302"/>
      <c r="D53" s="73">
        <v>2</v>
      </c>
      <c r="E53" s="88" t="s">
        <v>97</v>
      </c>
      <c r="F53" s="41" t="s">
        <v>98</v>
      </c>
      <c r="G53" s="90">
        <v>14101283</v>
      </c>
      <c r="H53" s="74">
        <f t="shared" ref="H53" si="74">IFERROR(G53/G57,"-")</f>
        <v>8.9889974482494403E-2</v>
      </c>
      <c r="I53" s="58">
        <v>310</v>
      </c>
      <c r="J53" s="74">
        <f t="shared" ref="J53" si="75">IFERROR(I53/I57,"-")</f>
        <v>0.58380414312617701</v>
      </c>
      <c r="K53" s="121">
        <f t="shared" si="3"/>
        <v>45488.009677419352</v>
      </c>
    </row>
    <row r="54" spans="2:11">
      <c r="B54" s="300"/>
      <c r="C54" s="302"/>
      <c r="D54" s="73">
        <v>3</v>
      </c>
      <c r="E54" s="88" t="s">
        <v>167</v>
      </c>
      <c r="F54" s="44" t="s">
        <v>168</v>
      </c>
      <c r="G54" s="90">
        <v>16618406</v>
      </c>
      <c r="H54" s="74">
        <f t="shared" ref="H54" si="76">IFERROR(G54/G57,"-")</f>
        <v>0.10593561531101332</v>
      </c>
      <c r="I54" s="58">
        <v>224</v>
      </c>
      <c r="J54" s="74">
        <f t="shared" ref="J54" si="77">IFERROR(I54/I57,"-")</f>
        <v>0.42184557438794729</v>
      </c>
      <c r="K54" s="121">
        <f t="shared" si="3"/>
        <v>74189.3125</v>
      </c>
    </row>
    <row r="55" spans="2:11" ht="24">
      <c r="B55" s="300"/>
      <c r="C55" s="302"/>
      <c r="D55" s="73">
        <v>4</v>
      </c>
      <c r="E55" s="88" t="s">
        <v>197</v>
      </c>
      <c r="F55" s="44" t="s">
        <v>198</v>
      </c>
      <c r="G55" s="90">
        <v>4066761</v>
      </c>
      <c r="H55" s="74">
        <f t="shared" ref="H55" si="78">IFERROR(G55/G57,"-")</f>
        <v>2.5923956175931184E-2</v>
      </c>
      <c r="I55" s="58">
        <v>196</v>
      </c>
      <c r="J55" s="74">
        <f t="shared" ref="J55" si="79">IFERROR(I55/I57,"-")</f>
        <v>0.36911487758945388</v>
      </c>
      <c r="K55" s="121">
        <f t="shared" si="3"/>
        <v>20748.780612244896</v>
      </c>
    </row>
    <row r="56" spans="2:11">
      <c r="B56" s="300"/>
      <c r="C56" s="302"/>
      <c r="D56" s="76">
        <v>5</v>
      </c>
      <c r="E56" s="92" t="s">
        <v>171</v>
      </c>
      <c r="F56" s="45" t="s">
        <v>172</v>
      </c>
      <c r="G56" s="94">
        <v>10514270</v>
      </c>
      <c r="H56" s="119">
        <f t="shared" ref="H56" si="80">IFERROR(G56/G57,"-")</f>
        <v>6.7024217725582591E-2</v>
      </c>
      <c r="I56" s="60">
        <v>193</v>
      </c>
      <c r="J56" s="119">
        <f t="shared" ref="J56" si="81">IFERROR(I56/I57,"-")</f>
        <v>0.36346516007532959</v>
      </c>
      <c r="K56" s="122">
        <f t="shared" si="3"/>
        <v>54478.082901554408</v>
      </c>
    </row>
    <row r="57" spans="2:11">
      <c r="B57" s="276"/>
      <c r="C57" s="303"/>
      <c r="D57" s="95" t="s">
        <v>164</v>
      </c>
      <c r="E57" s="96"/>
      <c r="F57" s="97"/>
      <c r="G57" s="98">
        <v>156872700</v>
      </c>
      <c r="H57" s="80" t="s">
        <v>145</v>
      </c>
      <c r="I57" s="63">
        <v>531</v>
      </c>
      <c r="J57" s="80" t="s">
        <v>145</v>
      </c>
      <c r="K57" s="124">
        <f t="shared" si="3"/>
        <v>295428.81355932204</v>
      </c>
    </row>
    <row r="58" spans="2:11">
      <c r="B58" s="275">
        <v>10</v>
      </c>
      <c r="C58" s="301" t="s">
        <v>61</v>
      </c>
      <c r="D58" s="70">
        <v>1</v>
      </c>
      <c r="E58" s="100" t="s">
        <v>165</v>
      </c>
      <c r="F58" s="40" t="s">
        <v>166</v>
      </c>
      <c r="G58" s="188">
        <v>61797265</v>
      </c>
      <c r="H58" s="71">
        <f t="shared" ref="H58" si="82">IFERROR(G58/G63,"-")</f>
        <v>0.14381641854831706</v>
      </c>
      <c r="I58" s="56">
        <v>947</v>
      </c>
      <c r="J58" s="71">
        <f t="shared" ref="J58" si="83">IFERROR(I58/I63,"-")</f>
        <v>0.72622699386503065</v>
      </c>
      <c r="K58" s="120">
        <f t="shared" si="3"/>
        <v>65255.823653643085</v>
      </c>
    </row>
    <row r="59" spans="2:11">
      <c r="B59" s="300"/>
      <c r="C59" s="302"/>
      <c r="D59" s="73">
        <v>2</v>
      </c>
      <c r="E59" s="88" t="s">
        <v>97</v>
      </c>
      <c r="F59" s="41" t="s">
        <v>98</v>
      </c>
      <c r="G59" s="90">
        <v>38592720</v>
      </c>
      <c r="H59" s="74">
        <f t="shared" ref="H59" si="84">IFERROR(G59/G63,"-")</f>
        <v>8.981411673215646E-2</v>
      </c>
      <c r="I59" s="58">
        <v>811</v>
      </c>
      <c r="J59" s="74">
        <f t="shared" ref="J59" si="85">IFERROR(I59/I63,"-")</f>
        <v>0.62193251533742333</v>
      </c>
      <c r="K59" s="121">
        <f t="shared" si="3"/>
        <v>47586.584463625157</v>
      </c>
    </row>
    <row r="60" spans="2:11" ht="36">
      <c r="B60" s="300"/>
      <c r="C60" s="302"/>
      <c r="D60" s="73">
        <v>3</v>
      </c>
      <c r="E60" s="88" t="s">
        <v>175</v>
      </c>
      <c r="F60" s="44" t="s">
        <v>176</v>
      </c>
      <c r="G60" s="90">
        <v>22723368</v>
      </c>
      <c r="H60" s="74">
        <f t="shared" ref="H60" si="86">IFERROR(G60/G63,"-")</f>
        <v>5.2882492503761036E-2</v>
      </c>
      <c r="I60" s="58">
        <v>610</v>
      </c>
      <c r="J60" s="74">
        <f t="shared" ref="J60" si="87">IFERROR(I60/I63,"-")</f>
        <v>0.4677914110429448</v>
      </c>
      <c r="K60" s="121">
        <f t="shared" si="3"/>
        <v>37251.422950819673</v>
      </c>
    </row>
    <row r="61" spans="2:11">
      <c r="B61" s="300"/>
      <c r="C61" s="302"/>
      <c r="D61" s="73">
        <v>4</v>
      </c>
      <c r="E61" s="88" t="s">
        <v>167</v>
      </c>
      <c r="F61" s="44" t="s">
        <v>168</v>
      </c>
      <c r="G61" s="90">
        <v>42536607</v>
      </c>
      <c r="H61" s="74">
        <f t="shared" ref="H61" si="88">IFERROR(G61/G63,"-")</f>
        <v>9.8992446930091044E-2</v>
      </c>
      <c r="I61" s="58">
        <v>549</v>
      </c>
      <c r="J61" s="74">
        <f t="shared" ref="J61" si="89">IFERROR(I61/I63,"-")</f>
        <v>0.42101226993865032</v>
      </c>
      <c r="K61" s="121">
        <f t="shared" si="3"/>
        <v>77480.158469945352</v>
      </c>
    </row>
    <row r="62" spans="2:11" ht="24">
      <c r="B62" s="300"/>
      <c r="C62" s="302"/>
      <c r="D62" s="76">
        <v>5</v>
      </c>
      <c r="E62" s="92" t="s">
        <v>197</v>
      </c>
      <c r="F62" s="45" t="s">
        <v>198</v>
      </c>
      <c r="G62" s="94">
        <v>9050798</v>
      </c>
      <c r="H62" s="119">
        <f t="shared" ref="H62" si="90">IFERROR(G62/G63,"-")</f>
        <v>2.1063284165800396E-2</v>
      </c>
      <c r="I62" s="60">
        <v>503</v>
      </c>
      <c r="J62" s="119">
        <f t="shared" ref="J62" si="91">IFERROR(I62/I63,"-")</f>
        <v>0.3857361963190184</v>
      </c>
      <c r="K62" s="122">
        <f t="shared" si="3"/>
        <v>17993.634194831015</v>
      </c>
    </row>
    <row r="63" spans="2:11">
      <c r="B63" s="276"/>
      <c r="C63" s="303"/>
      <c r="D63" s="95" t="s">
        <v>164</v>
      </c>
      <c r="E63" s="96"/>
      <c r="F63" s="97"/>
      <c r="G63" s="98">
        <v>429695480</v>
      </c>
      <c r="H63" s="80" t="s">
        <v>145</v>
      </c>
      <c r="I63" s="63">
        <v>1304</v>
      </c>
      <c r="J63" s="80" t="s">
        <v>145</v>
      </c>
      <c r="K63" s="124">
        <f t="shared" si="3"/>
        <v>329521.07361963188</v>
      </c>
    </row>
    <row r="64" spans="2:11">
      <c r="B64" s="275">
        <v>11</v>
      </c>
      <c r="C64" s="301" t="s">
        <v>62</v>
      </c>
      <c r="D64" s="70">
        <v>1</v>
      </c>
      <c r="E64" s="100" t="s">
        <v>165</v>
      </c>
      <c r="F64" s="40" t="s">
        <v>166</v>
      </c>
      <c r="G64" s="188">
        <v>77294089</v>
      </c>
      <c r="H64" s="71">
        <f t="shared" ref="H64" si="92">IFERROR(G64/G69,"-")</f>
        <v>0.1327945134663161</v>
      </c>
      <c r="I64" s="56">
        <v>1568</v>
      </c>
      <c r="J64" s="71">
        <f t="shared" ref="J64" si="93">IFERROR(I64/I69,"-")</f>
        <v>0.69380530973451326</v>
      </c>
      <c r="K64" s="120">
        <f t="shared" si="3"/>
        <v>49294.699617346938</v>
      </c>
    </row>
    <row r="65" spans="2:11">
      <c r="B65" s="300"/>
      <c r="C65" s="302"/>
      <c r="D65" s="73">
        <v>2</v>
      </c>
      <c r="E65" s="88" t="s">
        <v>97</v>
      </c>
      <c r="F65" s="41" t="s">
        <v>98</v>
      </c>
      <c r="G65" s="90">
        <v>53859379</v>
      </c>
      <c r="H65" s="74">
        <f t="shared" ref="H65" si="94">IFERROR(G65/G69,"-")</f>
        <v>9.2532690693888933E-2</v>
      </c>
      <c r="I65" s="58">
        <v>1329</v>
      </c>
      <c r="J65" s="74">
        <f t="shared" ref="J65" si="95">IFERROR(I65/I69,"-")</f>
        <v>0.58805309734513278</v>
      </c>
      <c r="K65" s="121">
        <f t="shared" si="3"/>
        <v>40526.244544770503</v>
      </c>
    </row>
    <row r="66" spans="2:11">
      <c r="B66" s="300"/>
      <c r="C66" s="302"/>
      <c r="D66" s="73">
        <v>3</v>
      </c>
      <c r="E66" s="88" t="s">
        <v>167</v>
      </c>
      <c r="F66" s="44" t="s">
        <v>168</v>
      </c>
      <c r="G66" s="90">
        <v>83667946</v>
      </c>
      <c r="H66" s="74">
        <f t="shared" ref="H66" si="96">IFERROR(G66/G69,"-")</f>
        <v>0.14374506932601286</v>
      </c>
      <c r="I66" s="58">
        <v>1079</v>
      </c>
      <c r="J66" s="74">
        <f t="shared" ref="J66" si="97">IFERROR(I66/I69,"-")</f>
        <v>0.47743362831858405</v>
      </c>
      <c r="K66" s="121">
        <f t="shared" si="3"/>
        <v>77542.118628359589</v>
      </c>
    </row>
    <row r="67" spans="2:11" ht="36">
      <c r="B67" s="300"/>
      <c r="C67" s="302"/>
      <c r="D67" s="73">
        <v>4</v>
      </c>
      <c r="E67" s="88" t="s">
        <v>175</v>
      </c>
      <c r="F67" s="44" t="s">
        <v>176</v>
      </c>
      <c r="G67" s="90">
        <v>26078412</v>
      </c>
      <c r="H67" s="74">
        <f t="shared" ref="H67" si="98">IFERROR(G67/G69,"-")</f>
        <v>4.4803814603651508E-2</v>
      </c>
      <c r="I67" s="58">
        <v>885</v>
      </c>
      <c r="J67" s="74">
        <f t="shared" ref="J67" si="99">IFERROR(I67/I69,"-")</f>
        <v>0.3915929203539823</v>
      </c>
      <c r="K67" s="121">
        <f t="shared" si="3"/>
        <v>29467.132203389832</v>
      </c>
    </row>
    <row r="68" spans="2:11">
      <c r="B68" s="300"/>
      <c r="C68" s="302"/>
      <c r="D68" s="76">
        <v>5</v>
      </c>
      <c r="E68" s="92" t="s">
        <v>95</v>
      </c>
      <c r="F68" s="45" t="s">
        <v>96</v>
      </c>
      <c r="G68" s="94">
        <v>38391164</v>
      </c>
      <c r="H68" s="119">
        <f t="shared" ref="H68" si="100">IFERROR(G68/G69,"-")</f>
        <v>6.5957643213642766E-2</v>
      </c>
      <c r="I68" s="60">
        <v>840</v>
      </c>
      <c r="J68" s="119">
        <f t="shared" ref="J68" si="101">IFERROR(I68/I69,"-")</f>
        <v>0.37168141592920356</v>
      </c>
      <c r="K68" s="122">
        <f t="shared" si="3"/>
        <v>45703.76666666667</v>
      </c>
    </row>
    <row r="69" spans="2:11">
      <c r="B69" s="276"/>
      <c r="C69" s="303"/>
      <c r="D69" s="95" t="s">
        <v>164</v>
      </c>
      <c r="E69" s="96"/>
      <c r="F69" s="97"/>
      <c r="G69" s="98">
        <v>582057850</v>
      </c>
      <c r="H69" s="80" t="s">
        <v>145</v>
      </c>
      <c r="I69" s="63">
        <v>2260</v>
      </c>
      <c r="J69" s="80" t="s">
        <v>145</v>
      </c>
      <c r="K69" s="124">
        <f t="shared" si="3"/>
        <v>257547.72123893804</v>
      </c>
    </row>
    <row r="70" spans="2:11">
      <c r="B70" s="275">
        <v>12</v>
      </c>
      <c r="C70" s="301" t="s">
        <v>119</v>
      </c>
      <c r="D70" s="70">
        <v>1</v>
      </c>
      <c r="E70" s="100" t="s">
        <v>165</v>
      </c>
      <c r="F70" s="40" t="s">
        <v>166</v>
      </c>
      <c r="G70" s="188">
        <v>54376250</v>
      </c>
      <c r="H70" s="71">
        <f t="shared" ref="H70" si="102">IFERROR(G70/G75,"-")</f>
        <v>0.12632069754276987</v>
      </c>
      <c r="I70" s="56">
        <v>944</v>
      </c>
      <c r="J70" s="71">
        <f t="shared" ref="J70" si="103">IFERROR(I70/I75,"-")</f>
        <v>0.6966789667896679</v>
      </c>
      <c r="K70" s="120">
        <f t="shared" si="3"/>
        <v>57601.95974576271</v>
      </c>
    </row>
    <row r="71" spans="2:11">
      <c r="B71" s="300"/>
      <c r="C71" s="302"/>
      <c r="D71" s="73">
        <v>2</v>
      </c>
      <c r="E71" s="88" t="s">
        <v>97</v>
      </c>
      <c r="F71" s="41" t="s">
        <v>98</v>
      </c>
      <c r="G71" s="90">
        <v>44664585</v>
      </c>
      <c r="H71" s="74">
        <f t="shared" ref="H71" si="104">IFERROR(G71/G75,"-")</f>
        <v>0.10375966589564996</v>
      </c>
      <c r="I71" s="58">
        <v>817</v>
      </c>
      <c r="J71" s="74">
        <f t="shared" ref="J71" si="105">IFERROR(I71/I75,"-")</f>
        <v>0.60295202952029525</v>
      </c>
      <c r="K71" s="121">
        <f t="shared" si="3"/>
        <v>54669.014687882496</v>
      </c>
    </row>
    <row r="72" spans="2:11">
      <c r="B72" s="300"/>
      <c r="C72" s="302"/>
      <c r="D72" s="73">
        <v>3</v>
      </c>
      <c r="E72" s="88" t="s">
        <v>167</v>
      </c>
      <c r="F72" s="44" t="s">
        <v>168</v>
      </c>
      <c r="G72" s="90">
        <v>40925483</v>
      </c>
      <c r="H72" s="74">
        <f t="shared" ref="H72" si="106">IFERROR(G72/G75,"-")</f>
        <v>9.5073410907055372E-2</v>
      </c>
      <c r="I72" s="58">
        <v>641</v>
      </c>
      <c r="J72" s="74">
        <f t="shared" ref="J72" si="107">IFERROR(I72/I75,"-")</f>
        <v>0.47306273062730625</v>
      </c>
      <c r="K72" s="121">
        <f t="shared" si="3"/>
        <v>63846.307332293291</v>
      </c>
    </row>
    <row r="73" spans="2:11">
      <c r="B73" s="300"/>
      <c r="C73" s="302"/>
      <c r="D73" s="73">
        <v>4</v>
      </c>
      <c r="E73" s="88" t="s">
        <v>171</v>
      </c>
      <c r="F73" s="44" t="s">
        <v>172</v>
      </c>
      <c r="G73" s="90">
        <v>24527759</v>
      </c>
      <c r="H73" s="74">
        <f t="shared" ref="H73" si="108">IFERROR(G73/G75,"-")</f>
        <v>5.6980090132014466E-2</v>
      </c>
      <c r="I73" s="58">
        <v>538</v>
      </c>
      <c r="J73" s="74">
        <f t="shared" ref="J73" si="109">IFERROR(I73/I75,"-")</f>
        <v>0.3970479704797048</v>
      </c>
      <c r="K73" s="121">
        <f t="shared" si="3"/>
        <v>45590.630111524166</v>
      </c>
    </row>
    <row r="74" spans="2:11" ht="36">
      <c r="B74" s="300"/>
      <c r="C74" s="302"/>
      <c r="D74" s="76">
        <v>5</v>
      </c>
      <c r="E74" s="92" t="s">
        <v>175</v>
      </c>
      <c r="F74" s="45" t="s">
        <v>176</v>
      </c>
      <c r="G74" s="94">
        <v>17976152</v>
      </c>
      <c r="H74" s="119">
        <f t="shared" ref="H74" si="110">IFERROR(G74/G75,"-")</f>
        <v>4.1760144544260733E-2</v>
      </c>
      <c r="I74" s="60">
        <v>523</v>
      </c>
      <c r="J74" s="119">
        <f t="shared" ref="J74" si="111">IFERROR(I74/I75,"-")</f>
        <v>0.38597785977859778</v>
      </c>
      <c r="K74" s="122">
        <f t="shared" ref="K74:K137" si="112">IFERROR(G74/I74,"-")</f>
        <v>34371.227533460806</v>
      </c>
    </row>
    <row r="75" spans="2:11">
      <c r="B75" s="276"/>
      <c r="C75" s="303"/>
      <c r="D75" s="95" t="s">
        <v>164</v>
      </c>
      <c r="E75" s="96"/>
      <c r="F75" s="97"/>
      <c r="G75" s="98">
        <v>430461920</v>
      </c>
      <c r="H75" s="80" t="s">
        <v>145</v>
      </c>
      <c r="I75" s="63">
        <v>1355</v>
      </c>
      <c r="J75" s="80" t="s">
        <v>145</v>
      </c>
      <c r="K75" s="124">
        <f t="shared" si="112"/>
        <v>317684.07380073803</v>
      </c>
    </row>
    <row r="76" spans="2:11">
      <c r="B76" s="275">
        <v>13</v>
      </c>
      <c r="C76" s="301" t="s">
        <v>120</v>
      </c>
      <c r="D76" s="70">
        <v>1</v>
      </c>
      <c r="E76" s="100" t="s">
        <v>165</v>
      </c>
      <c r="F76" s="40" t="s">
        <v>166</v>
      </c>
      <c r="G76" s="188">
        <v>82694304</v>
      </c>
      <c r="H76" s="71">
        <f t="shared" ref="H76" si="113">IFERROR(G76/G81,"-")</f>
        <v>0.11861357316173161</v>
      </c>
      <c r="I76" s="56">
        <v>1459</v>
      </c>
      <c r="J76" s="71">
        <f t="shared" ref="J76" si="114">IFERROR(I76/I81,"-")</f>
        <v>0.668040293040293</v>
      </c>
      <c r="K76" s="120">
        <f t="shared" si="112"/>
        <v>56678.755311857436</v>
      </c>
    </row>
    <row r="77" spans="2:11">
      <c r="B77" s="300"/>
      <c r="C77" s="302"/>
      <c r="D77" s="73">
        <v>2</v>
      </c>
      <c r="E77" s="88" t="s">
        <v>97</v>
      </c>
      <c r="F77" s="41" t="s">
        <v>98</v>
      </c>
      <c r="G77" s="90">
        <v>69037199</v>
      </c>
      <c r="H77" s="74">
        <f t="shared" ref="H77" si="115">IFERROR(G77/G81,"-")</f>
        <v>9.9024339747360648E-2</v>
      </c>
      <c r="I77" s="58">
        <v>1311</v>
      </c>
      <c r="J77" s="74">
        <f t="shared" ref="J77" si="116">IFERROR(I77/I81,"-")</f>
        <v>0.60027472527472525</v>
      </c>
      <c r="K77" s="121">
        <f t="shared" si="112"/>
        <v>52659.953470633103</v>
      </c>
    </row>
    <row r="78" spans="2:11">
      <c r="B78" s="300"/>
      <c r="C78" s="302"/>
      <c r="D78" s="73">
        <v>3</v>
      </c>
      <c r="E78" s="88" t="s">
        <v>167</v>
      </c>
      <c r="F78" s="44" t="s">
        <v>168</v>
      </c>
      <c r="G78" s="90">
        <v>74537088</v>
      </c>
      <c r="H78" s="74">
        <f t="shared" ref="H78" si="117">IFERROR(G78/G81,"-")</f>
        <v>0.10691317192476071</v>
      </c>
      <c r="I78" s="58">
        <v>956</v>
      </c>
      <c r="J78" s="74">
        <f t="shared" ref="J78" si="118">IFERROR(I78/I81,"-")</f>
        <v>0.43772893772893773</v>
      </c>
      <c r="K78" s="121">
        <f t="shared" si="112"/>
        <v>77967.665271966529</v>
      </c>
    </row>
    <row r="79" spans="2:11">
      <c r="B79" s="300"/>
      <c r="C79" s="302"/>
      <c r="D79" s="73">
        <v>4</v>
      </c>
      <c r="E79" s="88" t="s">
        <v>171</v>
      </c>
      <c r="F79" s="44" t="s">
        <v>172</v>
      </c>
      <c r="G79" s="90">
        <v>36663969</v>
      </c>
      <c r="H79" s="74">
        <f t="shared" ref="H79" si="119">IFERROR(G79/G81,"-")</f>
        <v>5.2589406513185714E-2</v>
      </c>
      <c r="I79" s="58">
        <v>859</v>
      </c>
      <c r="J79" s="74">
        <f t="shared" ref="J79" si="120">IFERROR(I79/I81,"-")</f>
        <v>0.39331501831501831</v>
      </c>
      <c r="K79" s="121">
        <f t="shared" si="112"/>
        <v>42682.152502910358</v>
      </c>
    </row>
    <row r="80" spans="2:11" ht="24">
      <c r="B80" s="300"/>
      <c r="C80" s="302"/>
      <c r="D80" s="76">
        <v>5</v>
      </c>
      <c r="E80" s="92" t="s">
        <v>197</v>
      </c>
      <c r="F80" s="45" t="s">
        <v>198</v>
      </c>
      <c r="G80" s="94">
        <v>16633908</v>
      </c>
      <c r="H80" s="119">
        <f t="shared" ref="H80" si="121">IFERROR(G80/G81,"-")</f>
        <v>2.3859046730999908E-2</v>
      </c>
      <c r="I80" s="60">
        <v>783</v>
      </c>
      <c r="J80" s="119">
        <f t="shared" ref="J80" si="122">IFERROR(I80/I81,"-")</f>
        <v>0.35851648351648352</v>
      </c>
      <c r="K80" s="122">
        <f t="shared" si="112"/>
        <v>21243.816091954024</v>
      </c>
    </row>
    <row r="81" spans="2:11">
      <c r="B81" s="276"/>
      <c r="C81" s="303"/>
      <c r="D81" s="95" t="s">
        <v>164</v>
      </c>
      <c r="E81" s="96"/>
      <c r="F81" s="97"/>
      <c r="G81" s="98">
        <v>697174040</v>
      </c>
      <c r="H81" s="80" t="s">
        <v>145</v>
      </c>
      <c r="I81" s="63">
        <v>2184</v>
      </c>
      <c r="J81" s="80" t="s">
        <v>145</v>
      </c>
      <c r="K81" s="124">
        <f t="shared" si="112"/>
        <v>319218.88278388279</v>
      </c>
    </row>
    <row r="82" spans="2:11">
      <c r="B82" s="275">
        <v>14</v>
      </c>
      <c r="C82" s="301" t="s">
        <v>121</v>
      </c>
      <c r="D82" s="70">
        <v>1</v>
      </c>
      <c r="E82" s="100" t="s">
        <v>165</v>
      </c>
      <c r="F82" s="40" t="s">
        <v>166</v>
      </c>
      <c r="G82" s="188">
        <v>75307292</v>
      </c>
      <c r="H82" s="71">
        <f t="shared" ref="H82" si="123">IFERROR(G82/G87,"-")</f>
        <v>0.1199172138600494</v>
      </c>
      <c r="I82" s="56">
        <v>1306</v>
      </c>
      <c r="J82" s="71">
        <f t="shared" ref="J82" si="124">IFERROR(I82/I87,"-")</f>
        <v>0.68845545598313129</v>
      </c>
      <c r="K82" s="120">
        <f t="shared" si="112"/>
        <v>57662.551301684536</v>
      </c>
    </row>
    <row r="83" spans="2:11">
      <c r="B83" s="300"/>
      <c r="C83" s="302"/>
      <c r="D83" s="73">
        <v>2</v>
      </c>
      <c r="E83" s="88" t="s">
        <v>97</v>
      </c>
      <c r="F83" s="41" t="s">
        <v>98</v>
      </c>
      <c r="G83" s="90">
        <v>54043293</v>
      </c>
      <c r="H83" s="74">
        <f t="shared" ref="H83" si="125">IFERROR(G83/G87,"-")</f>
        <v>8.6057019875078106E-2</v>
      </c>
      <c r="I83" s="58">
        <v>1192</v>
      </c>
      <c r="J83" s="74">
        <f t="shared" ref="J83" si="126">IFERROR(I83/I87,"-")</f>
        <v>0.62836056931997897</v>
      </c>
      <c r="K83" s="121">
        <f t="shared" si="112"/>
        <v>45338.333053691276</v>
      </c>
    </row>
    <row r="84" spans="2:11">
      <c r="B84" s="300"/>
      <c r="C84" s="302"/>
      <c r="D84" s="73">
        <v>3</v>
      </c>
      <c r="E84" s="88" t="s">
        <v>167</v>
      </c>
      <c r="F84" s="44" t="s">
        <v>168</v>
      </c>
      <c r="G84" s="90">
        <v>69472051</v>
      </c>
      <c r="H84" s="74">
        <f t="shared" ref="H84" si="127">IFERROR(G84/G87,"-")</f>
        <v>0.11062534020029904</v>
      </c>
      <c r="I84" s="58">
        <v>968</v>
      </c>
      <c r="J84" s="74">
        <f t="shared" ref="J84" si="128">IFERROR(I84/I87,"-")</f>
        <v>0.51027938850817078</v>
      </c>
      <c r="K84" s="121">
        <f t="shared" si="112"/>
        <v>71768.647727272721</v>
      </c>
    </row>
    <row r="85" spans="2:11">
      <c r="B85" s="300"/>
      <c r="C85" s="302"/>
      <c r="D85" s="73">
        <v>4</v>
      </c>
      <c r="E85" s="88" t="s">
        <v>95</v>
      </c>
      <c r="F85" s="44" t="s">
        <v>96</v>
      </c>
      <c r="G85" s="90">
        <v>38651893</v>
      </c>
      <c r="H85" s="74">
        <f t="shared" ref="H85" si="129">IFERROR(G85/G87,"-")</f>
        <v>6.1548187378411459E-2</v>
      </c>
      <c r="I85" s="58">
        <v>756</v>
      </c>
      <c r="J85" s="74">
        <f t="shared" ref="J85" si="130">IFERROR(I85/I87,"-")</f>
        <v>0.39852398523985239</v>
      </c>
      <c r="K85" s="121">
        <f t="shared" si="112"/>
        <v>51126.842592592591</v>
      </c>
    </row>
    <row r="86" spans="2:11" ht="36">
      <c r="B86" s="300"/>
      <c r="C86" s="302"/>
      <c r="D86" s="76">
        <v>5</v>
      </c>
      <c r="E86" s="92" t="s">
        <v>175</v>
      </c>
      <c r="F86" s="45" t="s">
        <v>176</v>
      </c>
      <c r="G86" s="94">
        <v>35607179</v>
      </c>
      <c r="H86" s="119">
        <f t="shared" ref="H86" si="131">IFERROR(G86/G87,"-")</f>
        <v>5.6699870433477545E-2</v>
      </c>
      <c r="I86" s="60">
        <v>728</v>
      </c>
      <c r="J86" s="119">
        <f t="shared" ref="J86" si="132">IFERROR(I86/I87,"-")</f>
        <v>0.3837638376383764</v>
      </c>
      <c r="K86" s="122">
        <f t="shared" si="112"/>
        <v>48910.960164835167</v>
      </c>
    </row>
    <row r="87" spans="2:11">
      <c r="B87" s="276"/>
      <c r="C87" s="303"/>
      <c r="D87" s="95" t="s">
        <v>164</v>
      </c>
      <c r="E87" s="96"/>
      <c r="F87" s="97"/>
      <c r="G87" s="98">
        <v>627994010</v>
      </c>
      <c r="H87" s="80" t="s">
        <v>145</v>
      </c>
      <c r="I87" s="63">
        <v>1897</v>
      </c>
      <c r="J87" s="80" t="s">
        <v>145</v>
      </c>
      <c r="K87" s="124">
        <f t="shared" si="112"/>
        <v>331045.86715867161</v>
      </c>
    </row>
    <row r="88" spans="2:11">
      <c r="B88" s="275">
        <v>15</v>
      </c>
      <c r="C88" s="301" t="s">
        <v>122</v>
      </c>
      <c r="D88" s="70">
        <v>1</v>
      </c>
      <c r="E88" s="100" t="s">
        <v>165</v>
      </c>
      <c r="F88" s="40" t="s">
        <v>166</v>
      </c>
      <c r="G88" s="188">
        <v>106746919</v>
      </c>
      <c r="H88" s="71">
        <f t="shared" ref="H88" si="133">IFERROR(G88/G93,"-")</f>
        <v>0.12857053573534194</v>
      </c>
      <c r="I88" s="56">
        <v>1802</v>
      </c>
      <c r="J88" s="71">
        <f t="shared" ref="J88" si="134">IFERROR(I88/I93,"-")</f>
        <v>0.68647619047619046</v>
      </c>
      <c r="K88" s="120">
        <f t="shared" si="112"/>
        <v>59238.023862375136</v>
      </c>
    </row>
    <row r="89" spans="2:11">
      <c r="B89" s="300"/>
      <c r="C89" s="302"/>
      <c r="D89" s="73">
        <v>2</v>
      </c>
      <c r="E89" s="88" t="s">
        <v>97</v>
      </c>
      <c r="F89" s="41" t="s">
        <v>98</v>
      </c>
      <c r="G89" s="90">
        <v>77670362</v>
      </c>
      <c r="H89" s="74">
        <f t="shared" ref="H89" si="135">IFERROR(G89/G93,"-")</f>
        <v>9.3549492075719262E-2</v>
      </c>
      <c r="I89" s="58">
        <v>1599</v>
      </c>
      <c r="J89" s="74">
        <f t="shared" ref="J89" si="136">IFERROR(I89/I93,"-")</f>
        <v>0.6091428571428571</v>
      </c>
      <c r="K89" s="121">
        <f t="shared" si="112"/>
        <v>48574.335209505938</v>
      </c>
    </row>
    <row r="90" spans="2:11">
      <c r="B90" s="300"/>
      <c r="C90" s="302"/>
      <c r="D90" s="73">
        <v>3</v>
      </c>
      <c r="E90" s="88" t="s">
        <v>167</v>
      </c>
      <c r="F90" s="44" t="s">
        <v>168</v>
      </c>
      <c r="G90" s="90">
        <v>101717433</v>
      </c>
      <c r="H90" s="74">
        <f t="shared" ref="H90" si="137">IFERROR(G90/G93,"-")</f>
        <v>0.12251280858451521</v>
      </c>
      <c r="I90" s="58">
        <v>1247</v>
      </c>
      <c r="J90" s="74">
        <f t="shared" ref="J90" si="138">IFERROR(I90/I93,"-")</f>
        <v>0.47504761904761905</v>
      </c>
      <c r="K90" s="121">
        <f t="shared" si="112"/>
        <v>81569.713712910991</v>
      </c>
    </row>
    <row r="91" spans="2:11">
      <c r="B91" s="300"/>
      <c r="C91" s="302"/>
      <c r="D91" s="73">
        <v>4</v>
      </c>
      <c r="E91" s="88" t="s">
        <v>95</v>
      </c>
      <c r="F91" s="44" t="s">
        <v>96</v>
      </c>
      <c r="G91" s="90">
        <v>65874094</v>
      </c>
      <c r="H91" s="74">
        <f t="shared" ref="H91" si="139">IFERROR(G91/G93,"-")</f>
        <v>7.9341564477943147E-2</v>
      </c>
      <c r="I91" s="58">
        <v>1042</v>
      </c>
      <c r="J91" s="74">
        <f t="shared" ref="J91" si="140">IFERROR(I91/I93,"-")</f>
        <v>0.39695238095238095</v>
      </c>
      <c r="K91" s="121">
        <f t="shared" si="112"/>
        <v>63218.900191938577</v>
      </c>
    </row>
    <row r="92" spans="2:11" ht="36">
      <c r="B92" s="300"/>
      <c r="C92" s="302"/>
      <c r="D92" s="76">
        <v>5</v>
      </c>
      <c r="E92" s="92" t="s">
        <v>175</v>
      </c>
      <c r="F92" s="45" t="s">
        <v>176</v>
      </c>
      <c r="G92" s="94">
        <v>35041904</v>
      </c>
      <c r="H92" s="119">
        <f t="shared" ref="H92" si="141">IFERROR(G92/G93,"-")</f>
        <v>4.2205961658400855E-2</v>
      </c>
      <c r="I92" s="60">
        <v>982</v>
      </c>
      <c r="J92" s="119">
        <f t="shared" ref="J92" si="142">IFERROR(I92/I93,"-")</f>
        <v>0.37409523809523809</v>
      </c>
      <c r="K92" s="122">
        <f t="shared" si="112"/>
        <v>35684.219959266804</v>
      </c>
    </row>
    <row r="93" spans="2:11">
      <c r="B93" s="276"/>
      <c r="C93" s="303"/>
      <c r="D93" s="95" t="s">
        <v>164</v>
      </c>
      <c r="E93" s="96"/>
      <c r="F93" s="97"/>
      <c r="G93" s="98">
        <v>830259580</v>
      </c>
      <c r="H93" s="80" t="s">
        <v>145</v>
      </c>
      <c r="I93" s="63">
        <v>2625</v>
      </c>
      <c r="J93" s="80" t="s">
        <v>145</v>
      </c>
      <c r="K93" s="124">
        <f t="shared" si="112"/>
        <v>316289.36380952381</v>
      </c>
    </row>
    <row r="94" spans="2:11">
      <c r="B94" s="275">
        <v>16</v>
      </c>
      <c r="C94" s="301" t="s">
        <v>63</v>
      </c>
      <c r="D94" s="70">
        <v>1</v>
      </c>
      <c r="E94" s="100" t="s">
        <v>165</v>
      </c>
      <c r="F94" s="40" t="s">
        <v>166</v>
      </c>
      <c r="G94" s="188">
        <v>73797225</v>
      </c>
      <c r="H94" s="71">
        <f t="shared" ref="H94" si="143">IFERROR(G94/G99,"-")</f>
        <v>0.12502001369545798</v>
      </c>
      <c r="I94" s="56">
        <v>1289</v>
      </c>
      <c r="J94" s="71">
        <f t="shared" ref="J94" si="144">IFERROR(I94/I99,"-")</f>
        <v>0.67664041994750657</v>
      </c>
      <c r="K94" s="120">
        <f t="shared" si="112"/>
        <v>57251.532195500389</v>
      </c>
    </row>
    <row r="95" spans="2:11">
      <c r="B95" s="300"/>
      <c r="C95" s="302"/>
      <c r="D95" s="73">
        <v>2</v>
      </c>
      <c r="E95" s="88" t="s">
        <v>97</v>
      </c>
      <c r="F95" s="41" t="s">
        <v>98</v>
      </c>
      <c r="G95" s="90">
        <v>59648587</v>
      </c>
      <c r="H95" s="74">
        <f t="shared" ref="H95" si="145">IFERROR(G95/G99,"-")</f>
        <v>0.10105078021097294</v>
      </c>
      <c r="I95" s="58">
        <v>1136</v>
      </c>
      <c r="J95" s="74">
        <f t="shared" ref="J95" si="146">IFERROR(I95/I99,"-")</f>
        <v>0.59632545931758529</v>
      </c>
      <c r="K95" s="121">
        <f t="shared" si="112"/>
        <v>52507.55897887324</v>
      </c>
    </row>
    <row r="96" spans="2:11">
      <c r="B96" s="300"/>
      <c r="C96" s="302"/>
      <c r="D96" s="73">
        <v>3</v>
      </c>
      <c r="E96" s="88" t="s">
        <v>167</v>
      </c>
      <c r="F96" s="44" t="s">
        <v>168</v>
      </c>
      <c r="G96" s="90">
        <v>90941742</v>
      </c>
      <c r="H96" s="74">
        <f t="shared" ref="H96" si="147">IFERROR(G96/G99,"-")</f>
        <v>0.15406457126712836</v>
      </c>
      <c r="I96" s="58">
        <v>861</v>
      </c>
      <c r="J96" s="74">
        <f t="shared" ref="J96" si="148">IFERROR(I96/I99,"-")</f>
        <v>0.45196850393700788</v>
      </c>
      <c r="K96" s="121">
        <f t="shared" si="112"/>
        <v>105623.393728223</v>
      </c>
    </row>
    <row r="97" spans="2:11" ht="36">
      <c r="B97" s="300"/>
      <c r="C97" s="302"/>
      <c r="D97" s="73">
        <v>4</v>
      </c>
      <c r="E97" s="88" t="s">
        <v>175</v>
      </c>
      <c r="F97" s="44" t="s">
        <v>176</v>
      </c>
      <c r="G97" s="90">
        <v>23500637</v>
      </c>
      <c r="H97" s="74">
        <f t="shared" ref="H97" si="149">IFERROR(G97/G99,"-")</f>
        <v>3.9812472075907823E-2</v>
      </c>
      <c r="I97" s="58">
        <v>758</v>
      </c>
      <c r="J97" s="74">
        <f t="shared" ref="J97" si="150">IFERROR(I97/I99,"-")</f>
        <v>0.39790026246719162</v>
      </c>
      <c r="K97" s="121">
        <f t="shared" si="112"/>
        <v>31003.478891820581</v>
      </c>
    </row>
    <row r="98" spans="2:11">
      <c r="B98" s="300"/>
      <c r="C98" s="302"/>
      <c r="D98" s="76">
        <v>5</v>
      </c>
      <c r="E98" s="92" t="s">
        <v>171</v>
      </c>
      <c r="F98" s="45" t="s">
        <v>172</v>
      </c>
      <c r="G98" s="94">
        <v>38423127</v>
      </c>
      <c r="H98" s="119">
        <f t="shared" ref="H98" si="151">IFERROR(G98/G99,"-")</f>
        <v>6.509268964737254E-2</v>
      </c>
      <c r="I98" s="60">
        <v>729</v>
      </c>
      <c r="J98" s="119">
        <f t="shared" ref="J98" si="152">IFERROR(I98/I99,"-")</f>
        <v>0.38267716535433072</v>
      </c>
      <c r="K98" s="122">
        <f t="shared" si="112"/>
        <v>52706.621399176955</v>
      </c>
    </row>
    <row r="99" spans="2:11">
      <c r="B99" s="276"/>
      <c r="C99" s="303"/>
      <c r="D99" s="95" t="s">
        <v>164</v>
      </c>
      <c r="E99" s="96"/>
      <c r="F99" s="97"/>
      <c r="G99" s="98">
        <v>590283290</v>
      </c>
      <c r="H99" s="80" t="s">
        <v>145</v>
      </c>
      <c r="I99" s="63">
        <v>1905</v>
      </c>
      <c r="J99" s="80" t="s">
        <v>145</v>
      </c>
      <c r="K99" s="124">
        <f t="shared" si="112"/>
        <v>309859.99475065619</v>
      </c>
    </row>
    <row r="100" spans="2:11">
      <c r="B100" s="275">
        <v>17</v>
      </c>
      <c r="C100" s="301" t="s">
        <v>123</v>
      </c>
      <c r="D100" s="70">
        <v>1</v>
      </c>
      <c r="E100" s="100" t="s">
        <v>165</v>
      </c>
      <c r="F100" s="40" t="s">
        <v>166</v>
      </c>
      <c r="G100" s="188">
        <v>115569965</v>
      </c>
      <c r="H100" s="71">
        <f t="shared" ref="H100" si="153">IFERROR(G100/G105,"-")</f>
        <v>0.13788669821402011</v>
      </c>
      <c r="I100" s="56">
        <v>1869</v>
      </c>
      <c r="J100" s="71">
        <f t="shared" ref="J100" si="154">IFERROR(I100/I105,"-")</f>
        <v>0.71390374331550799</v>
      </c>
      <c r="K100" s="120">
        <f t="shared" si="112"/>
        <v>61835.187265917601</v>
      </c>
    </row>
    <row r="101" spans="2:11">
      <c r="B101" s="300"/>
      <c r="C101" s="302"/>
      <c r="D101" s="73">
        <v>2</v>
      </c>
      <c r="E101" s="88" t="s">
        <v>97</v>
      </c>
      <c r="F101" s="41" t="s">
        <v>98</v>
      </c>
      <c r="G101" s="90">
        <v>74492962</v>
      </c>
      <c r="H101" s="74">
        <f t="shared" ref="H101" si="155">IFERROR(G101/G105,"-")</f>
        <v>8.8877664455141683E-2</v>
      </c>
      <c r="I101" s="58">
        <v>1646</v>
      </c>
      <c r="J101" s="74">
        <f t="shared" ref="J101" si="156">IFERROR(I101/I105,"-")</f>
        <v>0.62872421695951108</v>
      </c>
      <c r="K101" s="121">
        <f t="shared" si="112"/>
        <v>45256.963547995139</v>
      </c>
    </row>
    <row r="102" spans="2:11">
      <c r="B102" s="300"/>
      <c r="C102" s="302"/>
      <c r="D102" s="73">
        <v>3</v>
      </c>
      <c r="E102" s="88" t="s">
        <v>167</v>
      </c>
      <c r="F102" s="44" t="s">
        <v>168</v>
      </c>
      <c r="G102" s="90">
        <v>102660375</v>
      </c>
      <c r="H102" s="74">
        <f t="shared" ref="H102" si="157">IFERROR(G102/G105,"-")</f>
        <v>0.12248424706335366</v>
      </c>
      <c r="I102" s="58">
        <v>1301</v>
      </c>
      <c r="J102" s="74">
        <f t="shared" ref="J102" si="158">IFERROR(I102/I105,"-")</f>
        <v>0.49694423223834988</v>
      </c>
      <c r="K102" s="121">
        <f t="shared" si="112"/>
        <v>78908.820138355106</v>
      </c>
    </row>
    <row r="103" spans="2:11">
      <c r="B103" s="300"/>
      <c r="C103" s="302"/>
      <c r="D103" s="73">
        <v>4</v>
      </c>
      <c r="E103" s="88" t="s">
        <v>95</v>
      </c>
      <c r="F103" s="44" t="s">
        <v>96</v>
      </c>
      <c r="G103" s="90">
        <v>48337854</v>
      </c>
      <c r="H103" s="74">
        <f t="shared" ref="H103" si="159">IFERROR(G103/G105,"-")</f>
        <v>5.7671965954228382E-2</v>
      </c>
      <c r="I103" s="58">
        <v>1071</v>
      </c>
      <c r="J103" s="74">
        <f t="shared" ref="J103" si="160">IFERROR(I103/I105,"-")</f>
        <v>0.40909090909090912</v>
      </c>
      <c r="K103" s="121">
        <f t="shared" si="112"/>
        <v>45133.383753501403</v>
      </c>
    </row>
    <row r="104" spans="2:11" ht="36">
      <c r="B104" s="300"/>
      <c r="C104" s="302"/>
      <c r="D104" s="76">
        <v>5</v>
      </c>
      <c r="E104" s="92" t="s">
        <v>175</v>
      </c>
      <c r="F104" s="45" t="s">
        <v>176</v>
      </c>
      <c r="G104" s="94">
        <v>38855506</v>
      </c>
      <c r="H104" s="119">
        <f t="shared" ref="H104" si="161">IFERROR(G104/G105,"-")</f>
        <v>4.6358562363283992E-2</v>
      </c>
      <c r="I104" s="60">
        <v>1030</v>
      </c>
      <c r="J104" s="119">
        <f t="shared" ref="J104" si="162">IFERROR(I104/I105,"-")</f>
        <v>0.39343009931245226</v>
      </c>
      <c r="K104" s="122">
        <f t="shared" si="112"/>
        <v>37723.792233009706</v>
      </c>
    </row>
    <row r="105" spans="2:11">
      <c r="B105" s="276"/>
      <c r="C105" s="303"/>
      <c r="D105" s="95" t="s">
        <v>164</v>
      </c>
      <c r="E105" s="96"/>
      <c r="F105" s="97"/>
      <c r="G105" s="98">
        <v>838151660</v>
      </c>
      <c r="H105" s="80" t="s">
        <v>145</v>
      </c>
      <c r="I105" s="63">
        <v>2618</v>
      </c>
      <c r="J105" s="80" t="s">
        <v>145</v>
      </c>
      <c r="K105" s="124">
        <f t="shared" si="112"/>
        <v>320149.602750191</v>
      </c>
    </row>
    <row r="106" spans="2:11">
      <c r="B106" s="275">
        <v>18</v>
      </c>
      <c r="C106" s="301" t="s">
        <v>64</v>
      </c>
      <c r="D106" s="70">
        <v>1</v>
      </c>
      <c r="E106" s="100" t="s">
        <v>165</v>
      </c>
      <c r="F106" s="40" t="s">
        <v>166</v>
      </c>
      <c r="G106" s="188">
        <v>104867027</v>
      </c>
      <c r="H106" s="71">
        <f t="shared" ref="H106" si="163">IFERROR(G106/G111,"-")</f>
        <v>0.12383064810290249</v>
      </c>
      <c r="I106" s="56">
        <v>1767</v>
      </c>
      <c r="J106" s="71">
        <f t="shared" ref="J106" si="164">IFERROR(I106/I111,"-")</f>
        <v>0.69239811912225702</v>
      </c>
      <c r="K106" s="120">
        <f t="shared" si="112"/>
        <v>59347.496887379741</v>
      </c>
    </row>
    <row r="107" spans="2:11">
      <c r="B107" s="300"/>
      <c r="C107" s="302"/>
      <c r="D107" s="73">
        <v>2</v>
      </c>
      <c r="E107" s="88" t="s">
        <v>97</v>
      </c>
      <c r="F107" s="41" t="s">
        <v>98</v>
      </c>
      <c r="G107" s="90">
        <v>80064572</v>
      </c>
      <c r="H107" s="74">
        <f t="shared" ref="H107" si="165">IFERROR(G107/G111,"-")</f>
        <v>9.4543042979958802E-2</v>
      </c>
      <c r="I107" s="58">
        <v>1604</v>
      </c>
      <c r="J107" s="74">
        <f t="shared" ref="J107" si="166">IFERROR(I107/I111,"-")</f>
        <v>0.62852664576802508</v>
      </c>
      <c r="K107" s="121">
        <f t="shared" si="112"/>
        <v>49915.568578553619</v>
      </c>
    </row>
    <row r="108" spans="2:11">
      <c r="B108" s="300"/>
      <c r="C108" s="302"/>
      <c r="D108" s="73">
        <v>3</v>
      </c>
      <c r="E108" s="88" t="s">
        <v>167</v>
      </c>
      <c r="F108" s="44" t="s">
        <v>168</v>
      </c>
      <c r="G108" s="90">
        <v>93786184</v>
      </c>
      <c r="H108" s="74">
        <f t="shared" ref="H108" si="167">IFERROR(G108/G111,"-")</f>
        <v>0.1107460016752269</v>
      </c>
      <c r="I108" s="58">
        <v>1172</v>
      </c>
      <c r="J108" s="74">
        <f t="shared" ref="J108" si="168">IFERROR(I108/I111,"-")</f>
        <v>0.45924764890282133</v>
      </c>
      <c r="K108" s="121">
        <f t="shared" si="112"/>
        <v>80022.341296928324</v>
      </c>
    </row>
    <row r="109" spans="2:11" ht="36">
      <c r="B109" s="300"/>
      <c r="C109" s="302"/>
      <c r="D109" s="73">
        <v>4</v>
      </c>
      <c r="E109" s="88" t="s">
        <v>175</v>
      </c>
      <c r="F109" s="44" t="s">
        <v>176</v>
      </c>
      <c r="G109" s="90">
        <v>36731525</v>
      </c>
      <c r="H109" s="74">
        <f t="shared" ref="H109" si="169">IFERROR(G109/G111,"-")</f>
        <v>4.3373867617682776E-2</v>
      </c>
      <c r="I109" s="58">
        <v>1085</v>
      </c>
      <c r="J109" s="74">
        <f t="shared" ref="J109" si="170">IFERROR(I109/I111,"-")</f>
        <v>0.42515673981191221</v>
      </c>
      <c r="K109" s="121">
        <f t="shared" si="112"/>
        <v>33853.940092165896</v>
      </c>
    </row>
    <row r="110" spans="2:11">
      <c r="B110" s="300"/>
      <c r="C110" s="302"/>
      <c r="D110" s="76">
        <v>5</v>
      </c>
      <c r="E110" s="92" t="s">
        <v>171</v>
      </c>
      <c r="F110" s="45" t="s">
        <v>172</v>
      </c>
      <c r="G110" s="94">
        <v>51573393</v>
      </c>
      <c r="H110" s="119">
        <f t="shared" ref="H110" si="171">IFERROR(G110/G111,"-")</f>
        <v>6.0899663724191345E-2</v>
      </c>
      <c r="I110" s="60">
        <v>984</v>
      </c>
      <c r="J110" s="119">
        <f t="shared" ref="J110" si="172">IFERROR(I110/I111,"-")</f>
        <v>0.38557993730407525</v>
      </c>
      <c r="K110" s="122">
        <f t="shared" si="112"/>
        <v>52411.984756097561</v>
      </c>
    </row>
    <row r="111" spans="2:11">
      <c r="B111" s="276"/>
      <c r="C111" s="303"/>
      <c r="D111" s="95" t="s">
        <v>164</v>
      </c>
      <c r="E111" s="96"/>
      <c r="F111" s="97"/>
      <c r="G111" s="98">
        <v>846858420</v>
      </c>
      <c r="H111" s="80" t="s">
        <v>145</v>
      </c>
      <c r="I111" s="63">
        <v>2552</v>
      </c>
      <c r="J111" s="80" t="s">
        <v>145</v>
      </c>
      <c r="K111" s="124">
        <f t="shared" si="112"/>
        <v>331841.07366771158</v>
      </c>
    </row>
    <row r="112" spans="2:11">
      <c r="B112" s="275">
        <v>19</v>
      </c>
      <c r="C112" s="301" t="s">
        <v>124</v>
      </c>
      <c r="D112" s="70">
        <v>1</v>
      </c>
      <c r="E112" s="100" t="s">
        <v>165</v>
      </c>
      <c r="F112" s="40" t="s">
        <v>166</v>
      </c>
      <c r="G112" s="188">
        <v>51241056</v>
      </c>
      <c r="H112" s="71">
        <f t="shared" ref="H112" si="173">IFERROR(G112/G117,"-")</f>
        <v>0.11927322761576405</v>
      </c>
      <c r="I112" s="56">
        <v>920</v>
      </c>
      <c r="J112" s="71">
        <f t="shared" ref="J112" si="174">IFERROR(I112/I117,"-")</f>
        <v>0.64156206415620642</v>
      </c>
      <c r="K112" s="120">
        <f t="shared" si="112"/>
        <v>55696.800000000003</v>
      </c>
    </row>
    <row r="113" spans="2:11">
      <c r="B113" s="300"/>
      <c r="C113" s="302"/>
      <c r="D113" s="73">
        <v>2</v>
      </c>
      <c r="E113" s="88" t="s">
        <v>97</v>
      </c>
      <c r="F113" s="41" t="s">
        <v>98</v>
      </c>
      <c r="G113" s="90">
        <v>42402596</v>
      </c>
      <c r="H113" s="74">
        <f t="shared" ref="H113" si="175">IFERROR(G113/G117,"-")</f>
        <v>9.8700044046853494E-2</v>
      </c>
      <c r="I113" s="58">
        <v>858</v>
      </c>
      <c r="J113" s="74">
        <f t="shared" ref="J113" si="176">IFERROR(I113/I117,"-")</f>
        <v>0.59832635983263593</v>
      </c>
      <c r="K113" s="121">
        <f t="shared" si="112"/>
        <v>49420.27505827506</v>
      </c>
    </row>
    <row r="114" spans="2:11">
      <c r="B114" s="300"/>
      <c r="C114" s="302"/>
      <c r="D114" s="73">
        <v>3</v>
      </c>
      <c r="E114" s="88" t="s">
        <v>167</v>
      </c>
      <c r="F114" s="44" t="s">
        <v>168</v>
      </c>
      <c r="G114" s="90">
        <v>56674586</v>
      </c>
      <c r="H114" s="74">
        <f t="shared" ref="H114" si="177">IFERROR(G114/G117,"-")</f>
        <v>0.13192079406027843</v>
      </c>
      <c r="I114" s="58">
        <v>635</v>
      </c>
      <c r="J114" s="74">
        <f t="shared" ref="J114" si="178">IFERROR(I114/I117,"-")</f>
        <v>0.44281729428172945</v>
      </c>
      <c r="K114" s="121">
        <f t="shared" si="112"/>
        <v>89251.31653543307</v>
      </c>
    </row>
    <row r="115" spans="2:11" ht="36">
      <c r="B115" s="300"/>
      <c r="C115" s="302"/>
      <c r="D115" s="73">
        <v>4</v>
      </c>
      <c r="E115" s="88" t="s">
        <v>175</v>
      </c>
      <c r="F115" s="44" t="s">
        <v>176</v>
      </c>
      <c r="G115" s="90">
        <v>22340787</v>
      </c>
      <c r="H115" s="74">
        <f t="shared" ref="H115" si="179">IFERROR(G115/G117,"-")</f>
        <v>5.2002397705587927E-2</v>
      </c>
      <c r="I115" s="58">
        <v>606</v>
      </c>
      <c r="J115" s="74">
        <f t="shared" ref="J115" si="180">IFERROR(I115/I117,"-")</f>
        <v>0.42259414225941422</v>
      </c>
      <c r="K115" s="121">
        <f t="shared" si="112"/>
        <v>36865.985148514854</v>
      </c>
    </row>
    <row r="116" spans="2:11">
      <c r="B116" s="300"/>
      <c r="C116" s="302"/>
      <c r="D116" s="76">
        <v>5</v>
      </c>
      <c r="E116" s="92" t="s">
        <v>171</v>
      </c>
      <c r="F116" s="45" t="s">
        <v>172</v>
      </c>
      <c r="G116" s="94">
        <v>22361545</v>
      </c>
      <c r="H116" s="119">
        <f t="shared" ref="H116" si="181">IFERROR(G116/G117,"-")</f>
        <v>5.2050715867860926E-2</v>
      </c>
      <c r="I116" s="60">
        <v>515</v>
      </c>
      <c r="J116" s="119">
        <f t="shared" ref="J116" si="182">IFERROR(I116/I117,"-")</f>
        <v>0.35913528591352861</v>
      </c>
      <c r="K116" s="122">
        <f t="shared" si="112"/>
        <v>43420.475728155339</v>
      </c>
    </row>
    <row r="117" spans="2:11">
      <c r="B117" s="276"/>
      <c r="C117" s="303"/>
      <c r="D117" s="95" t="s">
        <v>164</v>
      </c>
      <c r="E117" s="96"/>
      <c r="F117" s="97"/>
      <c r="G117" s="98">
        <v>429610710</v>
      </c>
      <c r="H117" s="80" t="s">
        <v>145</v>
      </c>
      <c r="I117" s="63">
        <v>1434</v>
      </c>
      <c r="J117" s="80" t="s">
        <v>145</v>
      </c>
      <c r="K117" s="124">
        <f t="shared" si="112"/>
        <v>299589.05857740587</v>
      </c>
    </row>
    <row r="118" spans="2:11">
      <c r="B118" s="275">
        <v>20</v>
      </c>
      <c r="C118" s="301" t="s">
        <v>125</v>
      </c>
      <c r="D118" s="70">
        <v>1</v>
      </c>
      <c r="E118" s="100" t="s">
        <v>165</v>
      </c>
      <c r="F118" s="40" t="s">
        <v>166</v>
      </c>
      <c r="G118" s="188">
        <v>87501992</v>
      </c>
      <c r="H118" s="71">
        <f t="shared" ref="H118" si="183">IFERROR(G118/G123,"-")</f>
        <v>0.14251981811041331</v>
      </c>
      <c r="I118" s="56">
        <v>1461</v>
      </c>
      <c r="J118" s="71">
        <f t="shared" ref="J118" si="184">IFERROR(I118/I123,"-")</f>
        <v>0.69737470167064441</v>
      </c>
      <c r="K118" s="120">
        <f t="shared" si="112"/>
        <v>59891.849418206708</v>
      </c>
    </row>
    <row r="119" spans="2:11">
      <c r="B119" s="300"/>
      <c r="C119" s="302"/>
      <c r="D119" s="73">
        <v>2</v>
      </c>
      <c r="E119" s="88" t="s">
        <v>97</v>
      </c>
      <c r="F119" s="41" t="s">
        <v>98</v>
      </c>
      <c r="G119" s="90">
        <v>56123392</v>
      </c>
      <c r="H119" s="74">
        <f t="shared" ref="H119" si="185">IFERROR(G119/G123,"-")</f>
        <v>9.1411583173779926E-2</v>
      </c>
      <c r="I119" s="58">
        <v>1240</v>
      </c>
      <c r="J119" s="74">
        <f t="shared" ref="J119" si="186">IFERROR(I119/I123,"-")</f>
        <v>0.59188544152744627</v>
      </c>
      <c r="K119" s="121">
        <f t="shared" si="112"/>
        <v>45260.800000000003</v>
      </c>
    </row>
    <row r="120" spans="2:11">
      <c r="B120" s="300"/>
      <c r="C120" s="302"/>
      <c r="D120" s="73">
        <v>3</v>
      </c>
      <c r="E120" s="88" t="s">
        <v>167</v>
      </c>
      <c r="F120" s="44" t="s">
        <v>168</v>
      </c>
      <c r="G120" s="90">
        <v>75704273</v>
      </c>
      <c r="H120" s="74">
        <f t="shared" ref="H120" si="187">IFERROR(G120/G123,"-")</f>
        <v>0.12330415538586909</v>
      </c>
      <c r="I120" s="58">
        <v>1036</v>
      </c>
      <c r="J120" s="74">
        <f t="shared" ref="J120" si="188">IFERROR(I120/I123,"-")</f>
        <v>0.49451073985680188</v>
      </c>
      <c r="K120" s="121">
        <f t="shared" si="112"/>
        <v>73073.622586872589</v>
      </c>
    </row>
    <row r="121" spans="2:11">
      <c r="B121" s="300"/>
      <c r="C121" s="302"/>
      <c r="D121" s="73">
        <v>4</v>
      </c>
      <c r="E121" s="88" t="s">
        <v>95</v>
      </c>
      <c r="F121" s="44" t="s">
        <v>96</v>
      </c>
      <c r="G121" s="90">
        <v>49405818</v>
      </c>
      <c r="H121" s="74">
        <f t="shared" ref="H121" si="189">IFERROR(G121/G123,"-")</f>
        <v>8.0470261693655884E-2</v>
      </c>
      <c r="I121" s="58">
        <v>849</v>
      </c>
      <c r="J121" s="74">
        <f t="shared" ref="J121" si="190">IFERROR(I121/I123,"-")</f>
        <v>0.40525059665871122</v>
      </c>
      <c r="K121" s="121">
        <f t="shared" si="112"/>
        <v>58192.954063604244</v>
      </c>
    </row>
    <row r="122" spans="2:11" ht="36">
      <c r="B122" s="300"/>
      <c r="C122" s="302"/>
      <c r="D122" s="76">
        <v>5</v>
      </c>
      <c r="E122" s="92" t="s">
        <v>175</v>
      </c>
      <c r="F122" s="45" t="s">
        <v>176</v>
      </c>
      <c r="G122" s="94">
        <v>29762332</v>
      </c>
      <c r="H122" s="119">
        <f t="shared" ref="H122" si="191">IFERROR(G122/G123,"-")</f>
        <v>4.8475720909093516E-2</v>
      </c>
      <c r="I122" s="60">
        <v>785</v>
      </c>
      <c r="J122" s="119">
        <f t="shared" ref="J122" si="192">IFERROR(I122/I123,"-")</f>
        <v>0.37470167064439142</v>
      </c>
      <c r="K122" s="122">
        <f t="shared" si="112"/>
        <v>37913.798726114648</v>
      </c>
    </row>
    <row r="123" spans="2:11">
      <c r="B123" s="276"/>
      <c r="C123" s="303"/>
      <c r="D123" s="95" t="s">
        <v>164</v>
      </c>
      <c r="E123" s="96"/>
      <c r="F123" s="97"/>
      <c r="G123" s="98">
        <v>613963680</v>
      </c>
      <c r="H123" s="80" t="s">
        <v>145</v>
      </c>
      <c r="I123" s="63">
        <v>2095</v>
      </c>
      <c r="J123" s="80" t="s">
        <v>145</v>
      </c>
      <c r="K123" s="124">
        <f t="shared" si="112"/>
        <v>293061.42243436753</v>
      </c>
    </row>
    <row r="124" spans="2:11">
      <c r="B124" s="275">
        <v>21</v>
      </c>
      <c r="C124" s="301" t="s">
        <v>126</v>
      </c>
      <c r="D124" s="70">
        <v>1</v>
      </c>
      <c r="E124" s="100" t="s">
        <v>165</v>
      </c>
      <c r="F124" s="40" t="s">
        <v>166</v>
      </c>
      <c r="G124" s="188">
        <v>57447564</v>
      </c>
      <c r="H124" s="71">
        <f t="shared" ref="H124" si="193">IFERROR(G124/G129,"-")</f>
        <v>0.11502398016305826</v>
      </c>
      <c r="I124" s="56">
        <v>1007</v>
      </c>
      <c r="J124" s="71">
        <f t="shared" ref="J124" si="194">IFERROR(I124/I129,"-")</f>
        <v>0.7106563161609033</v>
      </c>
      <c r="K124" s="120">
        <f t="shared" si="112"/>
        <v>57048.226415094337</v>
      </c>
    </row>
    <row r="125" spans="2:11">
      <c r="B125" s="300"/>
      <c r="C125" s="302"/>
      <c r="D125" s="73">
        <v>2</v>
      </c>
      <c r="E125" s="88" t="s">
        <v>97</v>
      </c>
      <c r="F125" s="41" t="s">
        <v>98</v>
      </c>
      <c r="G125" s="90">
        <v>38186080</v>
      </c>
      <c r="H125" s="74">
        <f t="shared" ref="H125" si="195">IFERROR(G125/G129,"-")</f>
        <v>7.6457809567433629E-2</v>
      </c>
      <c r="I125" s="58">
        <v>846</v>
      </c>
      <c r="J125" s="74">
        <f t="shared" ref="J125" si="196">IFERROR(I125/I129,"-")</f>
        <v>0.59703599153140441</v>
      </c>
      <c r="K125" s="121">
        <f t="shared" si="112"/>
        <v>45137.210401891251</v>
      </c>
    </row>
    <row r="126" spans="2:11">
      <c r="B126" s="300"/>
      <c r="C126" s="302"/>
      <c r="D126" s="73">
        <v>3</v>
      </c>
      <c r="E126" s="88" t="s">
        <v>167</v>
      </c>
      <c r="F126" s="44" t="s">
        <v>168</v>
      </c>
      <c r="G126" s="90">
        <v>76607380</v>
      </c>
      <c r="H126" s="74">
        <f t="shared" ref="H126" si="197">IFERROR(G126/G129,"-")</f>
        <v>0.15338658672217792</v>
      </c>
      <c r="I126" s="58">
        <v>736</v>
      </c>
      <c r="J126" s="74">
        <f t="shared" ref="J126" si="198">IFERROR(I126/I129,"-")</f>
        <v>0.5194071983062809</v>
      </c>
      <c r="K126" s="121">
        <f t="shared" si="112"/>
        <v>104086.11413043478</v>
      </c>
    </row>
    <row r="127" spans="2:11">
      <c r="B127" s="300"/>
      <c r="C127" s="302"/>
      <c r="D127" s="73">
        <v>4</v>
      </c>
      <c r="E127" s="88" t="s">
        <v>171</v>
      </c>
      <c r="F127" s="44" t="s">
        <v>172</v>
      </c>
      <c r="G127" s="90">
        <v>27923436</v>
      </c>
      <c r="H127" s="74">
        <f t="shared" ref="H127" si="199">IFERROR(G127/G129,"-")</f>
        <v>5.5909502943387243E-2</v>
      </c>
      <c r="I127" s="58">
        <v>592</v>
      </c>
      <c r="J127" s="74">
        <f t="shared" ref="J127" si="200">IFERROR(I127/I129,"-")</f>
        <v>0.41778405081157377</v>
      </c>
      <c r="K127" s="121">
        <f t="shared" si="112"/>
        <v>47167.966216216213</v>
      </c>
    </row>
    <row r="128" spans="2:11">
      <c r="B128" s="300"/>
      <c r="C128" s="302"/>
      <c r="D128" s="76">
        <v>5</v>
      </c>
      <c r="E128" s="92" t="s">
        <v>95</v>
      </c>
      <c r="F128" s="45" t="s">
        <v>96</v>
      </c>
      <c r="G128" s="94">
        <v>29346706</v>
      </c>
      <c r="H128" s="119">
        <f t="shared" ref="H128" si="201">IFERROR(G128/G129,"-")</f>
        <v>5.8759235270534761E-2</v>
      </c>
      <c r="I128" s="60">
        <v>575</v>
      </c>
      <c r="J128" s="119">
        <f t="shared" ref="J128" si="202">IFERROR(I128/I129,"-")</f>
        <v>0.40578687367678196</v>
      </c>
      <c r="K128" s="122">
        <f t="shared" si="112"/>
        <v>51037.749565217389</v>
      </c>
    </row>
    <row r="129" spans="2:11">
      <c r="B129" s="276"/>
      <c r="C129" s="303"/>
      <c r="D129" s="95" t="s">
        <v>164</v>
      </c>
      <c r="E129" s="96"/>
      <c r="F129" s="97"/>
      <c r="G129" s="98">
        <v>499439890</v>
      </c>
      <c r="H129" s="80" t="s">
        <v>145</v>
      </c>
      <c r="I129" s="63">
        <v>1417</v>
      </c>
      <c r="J129" s="80" t="s">
        <v>145</v>
      </c>
      <c r="K129" s="124">
        <f t="shared" si="112"/>
        <v>352462.87226534932</v>
      </c>
    </row>
    <row r="130" spans="2:11">
      <c r="B130" s="275">
        <v>22</v>
      </c>
      <c r="C130" s="301" t="s">
        <v>65</v>
      </c>
      <c r="D130" s="70">
        <v>1</v>
      </c>
      <c r="E130" s="100" t="s">
        <v>165</v>
      </c>
      <c r="F130" s="40" t="s">
        <v>166</v>
      </c>
      <c r="G130" s="188">
        <v>61938326</v>
      </c>
      <c r="H130" s="71">
        <f t="shared" ref="H130" si="203">IFERROR(G130/G135,"-")</f>
        <v>0.11635353494936493</v>
      </c>
      <c r="I130" s="56">
        <v>1152</v>
      </c>
      <c r="J130" s="71">
        <f t="shared" ref="J130" si="204">IFERROR(I130/I135,"-")</f>
        <v>0.68206039076376557</v>
      </c>
      <c r="K130" s="120">
        <f t="shared" si="112"/>
        <v>53765.907986111109</v>
      </c>
    </row>
    <row r="131" spans="2:11">
      <c r="B131" s="300"/>
      <c r="C131" s="302"/>
      <c r="D131" s="73">
        <v>2</v>
      </c>
      <c r="E131" s="88" t="s">
        <v>97</v>
      </c>
      <c r="F131" s="41" t="s">
        <v>98</v>
      </c>
      <c r="G131" s="90">
        <v>40434577</v>
      </c>
      <c r="H131" s="74">
        <f t="shared" ref="H131" si="205">IFERROR(G131/G135,"-")</f>
        <v>7.5957912845954018E-2</v>
      </c>
      <c r="I131" s="58">
        <v>977</v>
      </c>
      <c r="J131" s="74">
        <f t="shared" ref="J131" si="206">IFERROR(I131/I135,"-")</f>
        <v>0.5784487862640616</v>
      </c>
      <c r="K131" s="121">
        <f t="shared" si="112"/>
        <v>41386.465711361307</v>
      </c>
    </row>
    <row r="132" spans="2:11">
      <c r="B132" s="300"/>
      <c r="C132" s="302"/>
      <c r="D132" s="73">
        <v>3</v>
      </c>
      <c r="E132" s="88" t="s">
        <v>167</v>
      </c>
      <c r="F132" s="44" t="s">
        <v>168</v>
      </c>
      <c r="G132" s="90">
        <v>68359628</v>
      </c>
      <c r="H132" s="74">
        <f t="shared" ref="H132" si="207">IFERROR(G132/G135,"-")</f>
        <v>0.12841619848788915</v>
      </c>
      <c r="I132" s="58">
        <v>801</v>
      </c>
      <c r="J132" s="74">
        <f t="shared" ref="J132" si="208">IFERROR(I132/I135,"-")</f>
        <v>0.47424511545293074</v>
      </c>
      <c r="K132" s="121">
        <f t="shared" si="112"/>
        <v>85342.856429463165</v>
      </c>
    </row>
    <row r="133" spans="2:11">
      <c r="B133" s="300"/>
      <c r="C133" s="302"/>
      <c r="D133" s="73">
        <v>4</v>
      </c>
      <c r="E133" s="88" t="s">
        <v>95</v>
      </c>
      <c r="F133" s="44" t="s">
        <v>96</v>
      </c>
      <c r="G133" s="90">
        <v>36472231</v>
      </c>
      <c r="H133" s="74">
        <f t="shared" ref="H133" si="209">IFERROR(G133/G135,"-")</f>
        <v>6.8514493019068853E-2</v>
      </c>
      <c r="I133" s="58">
        <v>694</v>
      </c>
      <c r="J133" s="74">
        <f t="shared" ref="J133" si="210">IFERROR(I133/I135,"-")</f>
        <v>0.41089402013025461</v>
      </c>
      <c r="K133" s="121">
        <f t="shared" si="112"/>
        <v>52553.646974063398</v>
      </c>
    </row>
    <row r="134" spans="2:11" ht="36">
      <c r="B134" s="300"/>
      <c r="C134" s="302"/>
      <c r="D134" s="76">
        <v>5</v>
      </c>
      <c r="E134" s="92" t="s">
        <v>175</v>
      </c>
      <c r="F134" s="45" t="s">
        <v>176</v>
      </c>
      <c r="G134" s="94">
        <v>27264570</v>
      </c>
      <c r="H134" s="119">
        <f t="shared" ref="H134" si="211">IFERROR(G134/G135,"-")</f>
        <v>5.121754660231545E-2</v>
      </c>
      <c r="I134" s="60">
        <v>678</v>
      </c>
      <c r="J134" s="119">
        <f t="shared" ref="J134" si="212">IFERROR(I134/I135,"-")</f>
        <v>0.40142095914742454</v>
      </c>
      <c r="K134" s="122">
        <f t="shared" si="112"/>
        <v>40213.230088495577</v>
      </c>
    </row>
    <row r="135" spans="2:11">
      <c r="B135" s="276"/>
      <c r="C135" s="303"/>
      <c r="D135" s="95" t="s">
        <v>164</v>
      </c>
      <c r="E135" s="96"/>
      <c r="F135" s="97"/>
      <c r="G135" s="98">
        <v>532328700</v>
      </c>
      <c r="H135" s="80" t="s">
        <v>145</v>
      </c>
      <c r="I135" s="63">
        <v>1689</v>
      </c>
      <c r="J135" s="80" t="s">
        <v>145</v>
      </c>
      <c r="K135" s="124">
        <f t="shared" si="112"/>
        <v>315173.88987566606</v>
      </c>
    </row>
    <row r="136" spans="2:11">
      <c r="B136" s="275">
        <v>23</v>
      </c>
      <c r="C136" s="301" t="s">
        <v>127</v>
      </c>
      <c r="D136" s="70">
        <v>1</v>
      </c>
      <c r="E136" s="100" t="s">
        <v>165</v>
      </c>
      <c r="F136" s="40" t="s">
        <v>166</v>
      </c>
      <c r="G136" s="188">
        <v>126095198</v>
      </c>
      <c r="H136" s="71">
        <f t="shared" ref="H136" si="213">IFERROR(G136/G141,"-")</f>
        <v>0.11638325511053166</v>
      </c>
      <c r="I136" s="56">
        <v>2134</v>
      </c>
      <c r="J136" s="71">
        <f t="shared" ref="J136" si="214">IFERROR(I136/I141,"-")</f>
        <v>0.69353266168345795</v>
      </c>
      <c r="K136" s="120">
        <f t="shared" si="112"/>
        <v>59088.658856607311</v>
      </c>
    </row>
    <row r="137" spans="2:11">
      <c r="B137" s="300"/>
      <c r="C137" s="302"/>
      <c r="D137" s="73">
        <v>2</v>
      </c>
      <c r="E137" s="88" t="s">
        <v>97</v>
      </c>
      <c r="F137" s="41" t="s">
        <v>98</v>
      </c>
      <c r="G137" s="90">
        <v>94756375</v>
      </c>
      <c r="H137" s="74">
        <f t="shared" ref="H137" si="215">IFERROR(G137/G141,"-")</f>
        <v>8.7458170809757596E-2</v>
      </c>
      <c r="I137" s="58">
        <v>1952</v>
      </c>
      <c r="J137" s="74">
        <f t="shared" ref="J137" si="216">IFERROR(I137/I141,"-")</f>
        <v>0.63438414039649005</v>
      </c>
      <c r="K137" s="121">
        <f t="shared" si="112"/>
        <v>48543.224897540982</v>
      </c>
    </row>
    <row r="138" spans="2:11">
      <c r="B138" s="300"/>
      <c r="C138" s="302"/>
      <c r="D138" s="73">
        <v>3</v>
      </c>
      <c r="E138" s="88" t="s">
        <v>167</v>
      </c>
      <c r="F138" s="44" t="s">
        <v>168</v>
      </c>
      <c r="G138" s="90">
        <v>111876616</v>
      </c>
      <c r="H138" s="74">
        <f t="shared" ref="H138" si="217">IFERROR(G138/G141,"-")</f>
        <v>0.10325979852802157</v>
      </c>
      <c r="I138" s="58">
        <v>1513</v>
      </c>
      <c r="J138" s="74">
        <f t="shared" ref="J138" si="218">IFERROR(I138/I141,"-")</f>
        <v>0.49171270718232046</v>
      </c>
      <c r="K138" s="121">
        <f t="shared" ref="K138:K201" si="219">IFERROR(G138/I138,"-")</f>
        <v>73943.566424322533</v>
      </c>
    </row>
    <row r="139" spans="2:11" ht="36">
      <c r="B139" s="300"/>
      <c r="C139" s="302"/>
      <c r="D139" s="73">
        <v>4</v>
      </c>
      <c r="E139" s="88" t="s">
        <v>175</v>
      </c>
      <c r="F139" s="44" t="s">
        <v>176</v>
      </c>
      <c r="G139" s="90">
        <v>37668805</v>
      </c>
      <c r="H139" s="74">
        <f t="shared" ref="H139" si="220">IFERROR(G139/G141,"-")</f>
        <v>3.4767526532008541E-2</v>
      </c>
      <c r="I139" s="58">
        <v>1254</v>
      </c>
      <c r="J139" s="74">
        <f t="shared" ref="J139" si="221">IFERROR(I139/I141,"-")</f>
        <v>0.40753981150471236</v>
      </c>
      <c r="K139" s="121">
        <f t="shared" si="219"/>
        <v>30038.919457735246</v>
      </c>
    </row>
    <row r="140" spans="2:11">
      <c r="B140" s="300"/>
      <c r="C140" s="302"/>
      <c r="D140" s="76">
        <v>5</v>
      </c>
      <c r="E140" s="92" t="s">
        <v>171</v>
      </c>
      <c r="F140" s="45" t="s">
        <v>172</v>
      </c>
      <c r="G140" s="94">
        <v>56315005</v>
      </c>
      <c r="H140" s="119">
        <f t="shared" ref="H140" si="222">IFERROR(G140/G141,"-")</f>
        <v>5.1977582789995432E-2</v>
      </c>
      <c r="I140" s="60">
        <v>1209</v>
      </c>
      <c r="J140" s="119">
        <f t="shared" ref="J140" si="223">IFERROR(I140/I141,"-")</f>
        <v>0.392915177120572</v>
      </c>
      <c r="K140" s="122">
        <f t="shared" si="219"/>
        <v>46579.82216708023</v>
      </c>
    </row>
    <row r="141" spans="2:11">
      <c r="B141" s="276"/>
      <c r="C141" s="303"/>
      <c r="D141" s="95" t="s">
        <v>164</v>
      </c>
      <c r="E141" s="96"/>
      <c r="F141" s="97"/>
      <c r="G141" s="98">
        <v>1083447940</v>
      </c>
      <c r="H141" s="80" t="s">
        <v>145</v>
      </c>
      <c r="I141" s="63">
        <v>3077</v>
      </c>
      <c r="J141" s="80" t="s">
        <v>145</v>
      </c>
      <c r="K141" s="124">
        <f t="shared" si="219"/>
        <v>352111.77770555735</v>
      </c>
    </row>
    <row r="142" spans="2:11">
      <c r="B142" s="275">
        <v>24</v>
      </c>
      <c r="C142" s="301" t="s">
        <v>128</v>
      </c>
      <c r="D142" s="70">
        <v>1</v>
      </c>
      <c r="E142" s="100" t="s">
        <v>165</v>
      </c>
      <c r="F142" s="40" t="s">
        <v>166</v>
      </c>
      <c r="G142" s="188">
        <v>61470774</v>
      </c>
      <c r="H142" s="71">
        <f t="shared" ref="H142" si="224">IFERROR(G142/G147,"-")</f>
        <v>0.13812051156119512</v>
      </c>
      <c r="I142" s="56">
        <v>1085</v>
      </c>
      <c r="J142" s="71">
        <f t="shared" ref="J142" si="225">IFERROR(I142/I147,"-")</f>
        <v>0.67643391521197005</v>
      </c>
      <c r="K142" s="120">
        <f t="shared" si="219"/>
        <v>56655.091244239629</v>
      </c>
    </row>
    <row r="143" spans="2:11">
      <c r="B143" s="300"/>
      <c r="C143" s="302"/>
      <c r="D143" s="73">
        <v>2</v>
      </c>
      <c r="E143" s="88" t="s">
        <v>97</v>
      </c>
      <c r="F143" s="41" t="s">
        <v>98</v>
      </c>
      <c r="G143" s="90">
        <v>41485573</v>
      </c>
      <c r="H143" s="74">
        <f t="shared" ref="H143" si="226">IFERROR(G143/G147,"-")</f>
        <v>9.3215168645335481E-2</v>
      </c>
      <c r="I143" s="58">
        <v>925</v>
      </c>
      <c r="J143" s="74">
        <f t="shared" ref="J143" si="227">IFERROR(I143/I147,"-")</f>
        <v>0.57668329177057354</v>
      </c>
      <c r="K143" s="121">
        <f t="shared" si="219"/>
        <v>44849.26810810811</v>
      </c>
    </row>
    <row r="144" spans="2:11">
      <c r="B144" s="300"/>
      <c r="C144" s="302"/>
      <c r="D144" s="73">
        <v>3</v>
      </c>
      <c r="E144" s="88" t="s">
        <v>167</v>
      </c>
      <c r="F144" s="44" t="s">
        <v>168</v>
      </c>
      <c r="G144" s="90">
        <v>57749024</v>
      </c>
      <c r="H144" s="74">
        <f t="shared" ref="H144" si="228">IFERROR(G144/G147,"-")</f>
        <v>0.12975800072144419</v>
      </c>
      <c r="I144" s="58">
        <v>735</v>
      </c>
      <c r="J144" s="74">
        <f t="shared" ref="J144" si="229">IFERROR(I144/I147,"-")</f>
        <v>0.45822942643391523</v>
      </c>
      <c r="K144" s="121">
        <f t="shared" si="219"/>
        <v>78570.100680272109</v>
      </c>
    </row>
    <row r="145" spans="2:11">
      <c r="B145" s="300"/>
      <c r="C145" s="302"/>
      <c r="D145" s="73">
        <v>4</v>
      </c>
      <c r="E145" s="88" t="s">
        <v>171</v>
      </c>
      <c r="F145" s="44" t="s">
        <v>172</v>
      </c>
      <c r="G145" s="90">
        <v>27204794</v>
      </c>
      <c r="H145" s="74">
        <f t="shared" ref="H145" si="230">IFERROR(G145/G147,"-")</f>
        <v>6.1127261293259967E-2</v>
      </c>
      <c r="I145" s="58">
        <v>624</v>
      </c>
      <c r="J145" s="74">
        <f t="shared" ref="J145" si="231">IFERROR(I145/I147,"-")</f>
        <v>0.38902743142144636</v>
      </c>
      <c r="K145" s="121">
        <f t="shared" si="219"/>
        <v>43597.426282051281</v>
      </c>
    </row>
    <row r="146" spans="2:11" ht="36">
      <c r="B146" s="300"/>
      <c r="C146" s="302"/>
      <c r="D146" s="76">
        <v>5</v>
      </c>
      <c r="E146" s="92" t="s">
        <v>175</v>
      </c>
      <c r="F146" s="45" t="s">
        <v>176</v>
      </c>
      <c r="G146" s="94">
        <v>19116099</v>
      </c>
      <c r="H146" s="119">
        <f t="shared" ref="H146" si="232">IFERROR(G146/G147,"-")</f>
        <v>4.2952531766306541E-2</v>
      </c>
      <c r="I146" s="60">
        <v>595</v>
      </c>
      <c r="J146" s="119">
        <f t="shared" ref="J146" si="233">IFERROR(I146/I147,"-")</f>
        <v>0.37094763092269328</v>
      </c>
      <c r="K146" s="122">
        <f t="shared" si="219"/>
        <v>32127.897478991596</v>
      </c>
    </row>
    <row r="147" spans="2:11">
      <c r="B147" s="276"/>
      <c r="C147" s="303"/>
      <c r="D147" s="95" t="s">
        <v>164</v>
      </c>
      <c r="E147" s="96"/>
      <c r="F147" s="97"/>
      <c r="G147" s="98">
        <v>445051740</v>
      </c>
      <c r="H147" s="80" t="s">
        <v>145</v>
      </c>
      <c r="I147" s="63">
        <v>1604</v>
      </c>
      <c r="J147" s="80" t="s">
        <v>145</v>
      </c>
      <c r="K147" s="124">
        <f t="shared" si="219"/>
        <v>277463.67830423941</v>
      </c>
    </row>
    <row r="148" spans="2:11">
      <c r="B148" s="275">
        <v>25</v>
      </c>
      <c r="C148" s="301" t="s">
        <v>129</v>
      </c>
      <c r="D148" s="70">
        <v>1</v>
      </c>
      <c r="E148" s="100" t="s">
        <v>165</v>
      </c>
      <c r="F148" s="40" t="s">
        <v>166</v>
      </c>
      <c r="G148" s="188">
        <v>42596764</v>
      </c>
      <c r="H148" s="71">
        <f t="shared" ref="H148" si="234">IFERROR(G148/G153,"-")</f>
        <v>0.13031734071242498</v>
      </c>
      <c r="I148" s="56">
        <v>817</v>
      </c>
      <c r="J148" s="71">
        <f t="shared" ref="J148" si="235">IFERROR(I148/I153,"-")</f>
        <v>0.6865546218487395</v>
      </c>
      <c r="K148" s="120">
        <f t="shared" si="219"/>
        <v>52138.022031823748</v>
      </c>
    </row>
    <row r="149" spans="2:11">
      <c r="B149" s="300"/>
      <c r="C149" s="302"/>
      <c r="D149" s="73">
        <v>2</v>
      </c>
      <c r="E149" s="88" t="s">
        <v>97</v>
      </c>
      <c r="F149" s="41" t="s">
        <v>98</v>
      </c>
      <c r="G149" s="90">
        <v>34746618</v>
      </c>
      <c r="H149" s="74">
        <f t="shared" ref="H149" si="236">IFERROR(G149/G153,"-")</f>
        <v>0.10630119359560926</v>
      </c>
      <c r="I149" s="58">
        <v>704</v>
      </c>
      <c r="J149" s="74">
        <f t="shared" ref="J149" si="237">IFERROR(I149/I153,"-")</f>
        <v>0.59159663865546219</v>
      </c>
      <c r="K149" s="121">
        <f t="shared" si="219"/>
        <v>49355.991477272728</v>
      </c>
    </row>
    <row r="150" spans="2:11">
      <c r="B150" s="300"/>
      <c r="C150" s="302"/>
      <c r="D150" s="73">
        <v>3</v>
      </c>
      <c r="E150" s="88" t="s">
        <v>167</v>
      </c>
      <c r="F150" s="44" t="s">
        <v>168</v>
      </c>
      <c r="G150" s="90">
        <v>39656778</v>
      </c>
      <c r="H150" s="74">
        <f t="shared" ref="H150" si="238">IFERROR(G150/G153,"-")</f>
        <v>0.12132296834057628</v>
      </c>
      <c r="I150" s="58">
        <v>592</v>
      </c>
      <c r="J150" s="74">
        <f t="shared" ref="J150" si="239">IFERROR(I150/I153,"-")</f>
        <v>0.49747899159663866</v>
      </c>
      <c r="K150" s="121">
        <f t="shared" si="219"/>
        <v>66987.80067567568</v>
      </c>
    </row>
    <row r="151" spans="2:11" ht="24">
      <c r="B151" s="300"/>
      <c r="C151" s="302"/>
      <c r="D151" s="73">
        <v>4</v>
      </c>
      <c r="E151" s="88" t="s">
        <v>197</v>
      </c>
      <c r="F151" s="44" t="s">
        <v>198</v>
      </c>
      <c r="G151" s="90">
        <v>9377087</v>
      </c>
      <c r="H151" s="74">
        <f t="shared" ref="H151" si="240">IFERROR(G151/G153,"-")</f>
        <v>2.8687555737075498E-2</v>
      </c>
      <c r="I151" s="58">
        <v>459</v>
      </c>
      <c r="J151" s="74">
        <f t="shared" ref="J151" si="241">IFERROR(I151/I153,"-")</f>
        <v>0.38571428571428573</v>
      </c>
      <c r="K151" s="121">
        <f t="shared" si="219"/>
        <v>20429.383442265796</v>
      </c>
    </row>
    <row r="152" spans="2:11">
      <c r="B152" s="300"/>
      <c r="C152" s="302"/>
      <c r="D152" s="76">
        <v>5</v>
      </c>
      <c r="E152" s="92" t="s">
        <v>171</v>
      </c>
      <c r="F152" s="45" t="s">
        <v>172</v>
      </c>
      <c r="G152" s="94">
        <v>21734051</v>
      </c>
      <c r="H152" s="119">
        <f t="shared" ref="H152" si="242">IFERROR(G152/G153,"-")</f>
        <v>6.6491523375536724E-2</v>
      </c>
      <c r="I152" s="60">
        <v>445</v>
      </c>
      <c r="J152" s="119">
        <f t="shared" ref="J152" si="243">IFERROR(I152/I153,"-")</f>
        <v>0.37394957983193278</v>
      </c>
      <c r="K152" s="122">
        <f t="shared" si="219"/>
        <v>48840.564044943822</v>
      </c>
    </row>
    <row r="153" spans="2:11">
      <c r="B153" s="276"/>
      <c r="C153" s="303"/>
      <c r="D153" s="95" t="s">
        <v>164</v>
      </c>
      <c r="E153" s="96"/>
      <c r="F153" s="97"/>
      <c r="G153" s="98">
        <v>326869500</v>
      </c>
      <c r="H153" s="80" t="s">
        <v>145</v>
      </c>
      <c r="I153" s="63">
        <v>1190</v>
      </c>
      <c r="J153" s="80" t="s">
        <v>145</v>
      </c>
      <c r="K153" s="124">
        <f t="shared" si="219"/>
        <v>274680.25210084033</v>
      </c>
    </row>
    <row r="154" spans="2:11">
      <c r="B154" s="275">
        <v>26</v>
      </c>
      <c r="C154" s="301" t="s">
        <v>37</v>
      </c>
      <c r="D154" s="70">
        <v>1</v>
      </c>
      <c r="E154" s="100" t="s">
        <v>165</v>
      </c>
      <c r="F154" s="40" t="s">
        <v>166</v>
      </c>
      <c r="G154" s="188">
        <v>445962704</v>
      </c>
      <c r="H154" s="71">
        <f t="shared" ref="H154" si="244">IFERROR(G154/G159,"-")</f>
        <v>0.12375367277714343</v>
      </c>
      <c r="I154" s="56">
        <v>8627</v>
      </c>
      <c r="J154" s="71">
        <f t="shared" ref="J154" si="245">IFERROR(I154/I159,"-")</f>
        <v>0.69471734578837174</v>
      </c>
      <c r="K154" s="120">
        <f t="shared" si="219"/>
        <v>51693.833777674743</v>
      </c>
    </row>
    <row r="155" spans="2:11">
      <c r="B155" s="300"/>
      <c r="C155" s="302"/>
      <c r="D155" s="73">
        <v>2</v>
      </c>
      <c r="E155" s="88" t="s">
        <v>97</v>
      </c>
      <c r="F155" s="41" t="s">
        <v>98</v>
      </c>
      <c r="G155" s="90">
        <v>371363162</v>
      </c>
      <c r="H155" s="74">
        <f t="shared" ref="H155" si="246">IFERROR(G155/G159,"-")</f>
        <v>0.10305246339979431</v>
      </c>
      <c r="I155" s="58">
        <v>7644</v>
      </c>
      <c r="J155" s="74">
        <f t="shared" ref="J155" si="247">IFERROR(I155/I159,"-")</f>
        <v>0.61555806087936871</v>
      </c>
      <c r="K155" s="121">
        <f t="shared" si="219"/>
        <v>48582.307953950811</v>
      </c>
    </row>
    <row r="156" spans="2:11">
      <c r="B156" s="300"/>
      <c r="C156" s="302"/>
      <c r="D156" s="73">
        <v>3</v>
      </c>
      <c r="E156" s="88" t="s">
        <v>167</v>
      </c>
      <c r="F156" s="44" t="s">
        <v>168</v>
      </c>
      <c r="G156" s="90">
        <v>406084322</v>
      </c>
      <c r="H156" s="74">
        <f t="shared" ref="H156" si="248">IFERROR(G156/G159,"-")</f>
        <v>0.11268750918847273</v>
      </c>
      <c r="I156" s="58">
        <v>5544</v>
      </c>
      <c r="J156" s="74">
        <f t="shared" ref="J156" si="249">IFERROR(I156/I159,"-")</f>
        <v>0.44644870349492671</v>
      </c>
      <c r="K156" s="121">
        <f t="shared" si="219"/>
        <v>73247.532828282827</v>
      </c>
    </row>
    <row r="157" spans="2:11">
      <c r="B157" s="300"/>
      <c r="C157" s="302"/>
      <c r="D157" s="73">
        <v>4</v>
      </c>
      <c r="E157" s="88" t="s">
        <v>95</v>
      </c>
      <c r="F157" s="44" t="s">
        <v>96</v>
      </c>
      <c r="G157" s="90">
        <v>272104949</v>
      </c>
      <c r="H157" s="74">
        <f t="shared" ref="H157" si="250">IFERROR(G157/G159,"-")</f>
        <v>7.5508526873555096E-2</v>
      </c>
      <c r="I157" s="58">
        <v>4835</v>
      </c>
      <c r="J157" s="74">
        <f t="shared" ref="J157" si="251">IFERROR(I157/I159,"-")</f>
        <v>0.38935416331132228</v>
      </c>
      <c r="K157" s="121">
        <f t="shared" si="219"/>
        <v>56278.169389865565</v>
      </c>
    </row>
    <row r="158" spans="2:11">
      <c r="B158" s="300"/>
      <c r="C158" s="302"/>
      <c r="D158" s="76">
        <v>5</v>
      </c>
      <c r="E158" s="92" t="s">
        <v>171</v>
      </c>
      <c r="F158" s="45" t="s">
        <v>172</v>
      </c>
      <c r="G158" s="94">
        <v>265483200</v>
      </c>
      <c r="H158" s="119">
        <f t="shared" ref="H158" si="252">IFERROR(G158/G159,"-")</f>
        <v>7.3671006041413106E-2</v>
      </c>
      <c r="I158" s="60">
        <v>4795</v>
      </c>
      <c r="J158" s="119">
        <f t="shared" ref="J158" si="253">IFERROR(I158/I159,"-")</f>
        <v>0.38613303269447574</v>
      </c>
      <c r="K158" s="122">
        <f t="shared" si="219"/>
        <v>55366.673618352448</v>
      </c>
    </row>
    <row r="159" spans="2:11">
      <c r="B159" s="276"/>
      <c r="C159" s="303"/>
      <c r="D159" s="95" t="s">
        <v>164</v>
      </c>
      <c r="E159" s="96"/>
      <c r="F159" s="97"/>
      <c r="G159" s="98">
        <v>3603632070</v>
      </c>
      <c r="H159" s="80" t="s">
        <v>145</v>
      </c>
      <c r="I159" s="63">
        <v>12418</v>
      </c>
      <c r="J159" s="80" t="s">
        <v>145</v>
      </c>
      <c r="K159" s="124">
        <f t="shared" si="219"/>
        <v>290194.23981317441</v>
      </c>
    </row>
    <row r="160" spans="2:11">
      <c r="B160" s="275">
        <v>27</v>
      </c>
      <c r="C160" s="301" t="s">
        <v>38</v>
      </c>
      <c r="D160" s="70">
        <v>1</v>
      </c>
      <c r="E160" s="100" t="s">
        <v>165</v>
      </c>
      <c r="F160" s="40" t="s">
        <v>166</v>
      </c>
      <c r="G160" s="188">
        <v>78597527</v>
      </c>
      <c r="H160" s="71">
        <f t="shared" ref="H160" si="254">IFERROR(G160/G165,"-")</f>
        <v>0.13007326218102025</v>
      </c>
      <c r="I160" s="56">
        <v>1567</v>
      </c>
      <c r="J160" s="71">
        <f t="shared" ref="J160" si="255">IFERROR(I160/I165,"-")</f>
        <v>0.70617395223073454</v>
      </c>
      <c r="K160" s="120">
        <f t="shared" si="219"/>
        <v>50157.9623484365</v>
      </c>
    </row>
    <row r="161" spans="2:11">
      <c r="B161" s="300"/>
      <c r="C161" s="302"/>
      <c r="D161" s="73">
        <v>2</v>
      </c>
      <c r="E161" s="88" t="s">
        <v>97</v>
      </c>
      <c r="F161" s="41" t="s">
        <v>98</v>
      </c>
      <c r="G161" s="90">
        <v>59806586</v>
      </c>
      <c r="H161" s="74">
        <f t="shared" ref="H161" si="256">IFERROR(G161/G165,"-")</f>
        <v>9.8975604422385136E-2</v>
      </c>
      <c r="I161" s="58">
        <v>1386</v>
      </c>
      <c r="J161" s="74">
        <f t="shared" ref="J161" si="257">IFERROR(I161/I165,"-")</f>
        <v>0.62460567823343849</v>
      </c>
      <c r="K161" s="121">
        <f t="shared" si="219"/>
        <v>43150.494949494947</v>
      </c>
    </row>
    <row r="162" spans="2:11">
      <c r="B162" s="300"/>
      <c r="C162" s="302"/>
      <c r="D162" s="73">
        <v>3</v>
      </c>
      <c r="E162" s="88" t="s">
        <v>167</v>
      </c>
      <c r="F162" s="44" t="s">
        <v>168</v>
      </c>
      <c r="G162" s="90">
        <v>61168203</v>
      </c>
      <c r="H162" s="74">
        <f t="shared" ref="H162" si="258">IFERROR(G162/G165,"-")</f>
        <v>0.10122898276380718</v>
      </c>
      <c r="I162" s="58">
        <v>1011</v>
      </c>
      <c r="J162" s="74">
        <f t="shared" ref="J162" si="259">IFERROR(I162/I165,"-")</f>
        <v>0.45561063542136099</v>
      </c>
      <c r="K162" s="121">
        <f t="shared" si="219"/>
        <v>60502.673590504448</v>
      </c>
    </row>
    <row r="163" spans="2:11">
      <c r="B163" s="300"/>
      <c r="C163" s="302"/>
      <c r="D163" s="73">
        <v>4</v>
      </c>
      <c r="E163" s="88" t="s">
        <v>171</v>
      </c>
      <c r="F163" s="44" t="s">
        <v>172</v>
      </c>
      <c r="G163" s="90">
        <v>44034248</v>
      </c>
      <c r="H163" s="74">
        <f t="shared" ref="H163" si="260">IFERROR(G163/G165,"-")</f>
        <v>7.2873517827705528E-2</v>
      </c>
      <c r="I163" s="58">
        <v>880</v>
      </c>
      <c r="J163" s="74">
        <f t="shared" ref="J163" si="261">IFERROR(I163/I165,"-")</f>
        <v>0.39657503379900855</v>
      </c>
      <c r="K163" s="121">
        <f t="shared" si="219"/>
        <v>50038.918181818182</v>
      </c>
    </row>
    <row r="164" spans="2:11">
      <c r="B164" s="300"/>
      <c r="C164" s="302"/>
      <c r="D164" s="76">
        <v>5</v>
      </c>
      <c r="E164" s="92" t="s">
        <v>95</v>
      </c>
      <c r="F164" s="45" t="s">
        <v>96</v>
      </c>
      <c r="G164" s="94">
        <v>53479511</v>
      </c>
      <c r="H164" s="119">
        <f t="shared" ref="H164" si="262">IFERROR(G164/G165,"-")</f>
        <v>8.8504749718343642E-2</v>
      </c>
      <c r="I164" s="60">
        <v>870</v>
      </c>
      <c r="J164" s="119">
        <f t="shared" ref="J164" si="263">IFERROR(I164/I165,"-")</f>
        <v>0.39206849932401983</v>
      </c>
      <c r="K164" s="122">
        <f t="shared" si="219"/>
        <v>61470.702298850578</v>
      </c>
    </row>
    <row r="165" spans="2:11">
      <c r="B165" s="276"/>
      <c r="C165" s="303"/>
      <c r="D165" s="95" t="s">
        <v>164</v>
      </c>
      <c r="E165" s="96"/>
      <c r="F165" s="97"/>
      <c r="G165" s="98">
        <v>604255830</v>
      </c>
      <c r="H165" s="80" t="s">
        <v>145</v>
      </c>
      <c r="I165" s="63">
        <v>2219</v>
      </c>
      <c r="J165" s="80" t="s">
        <v>145</v>
      </c>
      <c r="K165" s="124">
        <f t="shared" si="219"/>
        <v>272309.97296079312</v>
      </c>
    </row>
    <row r="166" spans="2:11">
      <c r="B166" s="275">
        <v>28</v>
      </c>
      <c r="C166" s="301" t="s">
        <v>39</v>
      </c>
      <c r="D166" s="70">
        <v>1</v>
      </c>
      <c r="E166" s="100" t="s">
        <v>165</v>
      </c>
      <c r="F166" s="40" t="s">
        <v>166</v>
      </c>
      <c r="G166" s="188">
        <v>46569321</v>
      </c>
      <c r="H166" s="71">
        <f t="shared" ref="H166" si="264">IFERROR(G166/G171,"-")</f>
        <v>0.11353086805962971</v>
      </c>
      <c r="I166" s="56">
        <v>1003</v>
      </c>
      <c r="J166" s="71">
        <f t="shared" ref="J166" si="265">IFERROR(I166/I171,"-")</f>
        <v>0.68982118294360384</v>
      </c>
      <c r="K166" s="120">
        <f t="shared" si="219"/>
        <v>46430.030907278167</v>
      </c>
    </row>
    <row r="167" spans="2:11">
      <c r="B167" s="300"/>
      <c r="C167" s="302"/>
      <c r="D167" s="73">
        <v>2</v>
      </c>
      <c r="E167" s="88" t="s">
        <v>97</v>
      </c>
      <c r="F167" s="41" t="s">
        <v>98</v>
      </c>
      <c r="G167" s="90">
        <v>42033543</v>
      </c>
      <c r="H167" s="74">
        <f t="shared" ref="H167" si="266">IFERROR(G167/G171,"-")</f>
        <v>0.10247314158631972</v>
      </c>
      <c r="I167" s="58">
        <v>911</v>
      </c>
      <c r="J167" s="74">
        <f t="shared" ref="J167" si="267">IFERROR(I167/I171,"-")</f>
        <v>0.62654745529573586</v>
      </c>
      <c r="K167" s="121">
        <f t="shared" si="219"/>
        <v>46140.003293084519</v>
      </c>
    </row>
    <row r="168" spans="2:11">
      <c r="B168" s="300"/>
      <c r="C168" s="302"/>
      <c r="D168" s="73">
        <v>3</v>
      </c>
      <c r="E168" s="88" t="s">
        <v>167</v>
      </c>
      <c r="F168" s="44" t="s">
        <v>168</v>
      </c>
      <c r="G168" s="90">
        <v>45428628</v>
      </c>
      <c r="H168" s="74">
        <f t="shared" ref="H168" si="268">IFERROR(G168/G171,"-")</f>
        <v>0.11074998434265339</v>
      </c>
      <c r="I168" s="58">
        <v>627</v>
      </c>
      <c r="J168" s="74">
        <f t="shared" ref="J168" si="269">IFERROR(I168/I171,"-")</f>
        <v>0.43122420907840442</v>
      </c>
      <c r="K168" s="121">
        <f t="shared" si="219"/>
        <v>72453.952153110047</v>
      </c>
    </row>
    <row r="169" spans="2:11">
      <c r="B169" s="300"/>
      <c r="C169" s="302"/>
      <c r="D169" s="73">
        <v>4</v>
      </c>
      <c r="E169" s="88" t="s">
        <v>171</v>
      </c>
      <c r="F169" s="44" t="s">
        <v>172</v>
      </c>
      <c r="G169" s="90">
        <v>33926352</v>
      </c>
      <c r="H169" s="74">
        <f t="shared" ref="H169" si="270">IFERROR(G169/G171,"-")</f>
        <v>8.2708704141435829E-2</v>
      </c>
      <c r="I169" s="58">
        <v>589</v>
      </c>
      <c r="J169" s="74">
        <f t="shared" ref="J169" si="271">IFERROR(I169/I171,"-")</f>
        <v>0.40508940852819808</v>
      </c>
      <c r="K169" s="121">
        <f t="shared" si="219"/>
        <v>57599.918505942274</v>
      </c>
    </row>
    <row r="170" spans="2:11">
      <c r="B170" s="300"/>
      <c r="C170" s="302"/>
      <c r="D170" s="76">
        <v>5</v>
      </c>
      <c r="E170" s="92" t="s">
        <v>95</v>
      </c>
      <c r="F170" s="45" t="s">
        <v>96</v>
      </c>
      <c r="G170" s="94">
        <v>26436345</v>
      </c>
      <c r="H170" s="119">
        <f t="shared" ref="H170" si="272">IFERROR(G170/G171,"-")</f>
        <v>6.4448893213921915E-2</v>
      </c>
      <c r="I170" s="60">
        <v>553</v>
      </c>
      <c r="J170" s="119">
        <f t="shared" ref="J170" si="273">IFERROR(I170/I171,"-")</f>
        <v>0.38033012379642367</v>
      </c>
      <c r="K170" s="122">
        <f t="shared" si="219"/>
        <v>47805.325497287522</v>
      </c>
    </row>
    <row r="171" spans="2:11">
      <c r="B171" s="276"/>
      <c r="C171" s="303"/>
      <c r="D171" s="95" t="s">
        <v>164</v>
      </c>
      <c r="E171" s="96"/>
      <c r="F171" s="97"/>
      <c r="G171" s="98">
        <v>410190830</v>
      </c>
      <c r="H171" s="80" t="s">
        <v>145</v>
      </c>
      <c r="I171" s="63">
        <v>1454</v>
      </c>
      <c r="J171" s="80" t="s">
        <v>145</v>
      </c>
      <c r="K171" s="124">
        <f t="shared" si="219"/>
        <v>282111.98762035766</v>
      </c>
    </row>
    <row r="172" spans="2:11">
      <c r="B172" s="275">
        <v>29</v>
      </c>
      <c r="C172" s="301" t="s">
        <v>40</v>
      </c>
      <c r="D172" s="70">
        <v>1</v>
      </c>
      <c r="E172" s="100" t="s">
        <v>165</v>
      </c>
      <c r="F172" s="40" t="s">
        <v>166</v>
      </c>
      <c r="G172" s="188">
        <v>49437282</v>
      </c>
      <c r="H172" s="71">
        <f t="shared" ref="H172" si="274">IFERROR(G172/G177,"-")</f>
        <v>0.122351090610567</v>
      </c>
      <c r="I172" s="56">
        <v>924</v>
      </c>
      <c r="J172" s="71">
        <f t="shared" ref="J172" si="275">IFERROR(I172/I177,"-")</f>
        <v>0.6875</v>
      </c>
      <c r="K172" s="120">
        <f t="shared" si="219"/>
        <v>53503.551948051951</v>
      </c>
    </row>
    <row r="173" spans="2:11">
      <c r="B173" s="300"/>
      <c r="C173" s="302"/>
      <c r="D173" s="73">
        <v>2</v>
      </c>
      <c r="E173" s="88" t="s">
        <v>97</v>
      </c>
      <c r="F173" s="41" t="s">
        <v>98</v>
      </c>
      <c r="G173" s="90">
        <v>45816495</v>
      </c>
      <c r="H173" s="74">
        <f t="shared" ref="H173" si="276">IFERROR(G173/G177,"-")</f>
        <v>0.11339009558016538</v>
      </c>
      <c r="I173" s="58">
        <v>832</v>
      </c>
      <c r="J173" s="74">
        <f t="shared" ref="J173" si="277">IFERROR(I173/I177,"-")</f>
        <v>0.61904761904761907</v>
      </c>
      <c r="K173" s="121">
        <f t="shared" si="219"/>
        <v>55067.902644230766</v>
      </c>
    </row>
    <row r="174" spans="2:11">
      <c r="B174" s="300"/>
      <c r="C174" s="302"/>
      <c r="D174" s="73">
        <v>3</v>
      </c>
      <c r="E174" s="88" t="s">
        <v>167</v>
      </c>
      <c r="F174" s="44" t="s">
        <v>168</v>
      </c>
      <c r="G174" s="90">
        <v>46079500</v>
      </c>
      <c r="H174" s="74">
        <f t="shared" ref="H174" si="278">IFERROR(G174/G177,"-")</f>
        <v>0.1140410000652872</v>
      </c>
      <c r="I174" s="58">
        <v>598</v>
      </c>
      <c r="J174" s="74">
        <f t="shared" ref="J174" si="279">IFERROR(I174/I177,"-")</f>
        <v>0.44494047619047616</v>
      </c>
      <c r="K174" s="121">
        <f t="shared" si="219"/>
        <v>77056.020066889629</v>
      </c>
    </row>
    <row r="175" spans="2:11" ht="36">
      <c r="B175" s="300"/>
      <c r="C175" s="302"/>
      <c r="D175" s="73">
        <v>4</v>
      </c>
      <c r="E175" s="88" t="s">
        <v>175</v>
      </c>
      <c r="F175" s="44" t="s">
        <v>176</v>
      </c>
      <c r="G175" s="90">
        <v>14448985</v>
      </c>
      <c r="H175" s="74">
        <f t="shared" ref="H175" si="280">IFERROR(G175/G177,"-")</f>
        <v>3.5759430968832863E-2</v>
      </c>
      <c r="I175" s="58">
        <v>519</v>
      </c>
      <c r="J175" s="74">
        <f t="shared" ref="J175" si="281">IFERROR(I175/I177,"-")</f>
        <v>0.3861607142857143</v>
      </c>
      <c r="K175" s="121">
        <f t="shared" si="219"/>
        <v>27840.048169556841</v>
      </c>
    </row>
    <row r="176" spans="2:11" ht="24">
      <c r="B176" s="300"/>
      <c r="C176" s="302"/>
      <c r="D176" s="76">
        <v>5</v>
      </c>
      <c r="E176" s="92" t="s">
        <v>197</v>
      </c>
      <c r="F176" s="45" t="s">
        <v>198</v>
      </c>
      <c r="G176" s="94">
        <v>9183113</v>
      </c>
      <c r="H176" s="119">
        <f t="shared" ref="H176" si="282">IFERROR(G176/G177,"-")</f>
        <v>2.2727056288209285E-2</v>
      </c>
      <c r="I176" s="60">
        <v>512</v>
      </c>
      <c r="J176" s="119">
        <f t="shared" ref="J176" si="283">IFERROR(I176/I177,"-")</f>
        <v>0.38095238095238093</v>
      </c>
      <c r="K176" s="122">
        <f t="shared" si="219"/>
        <v>17935.767578125</v>
      </c>
    </row>
    <row r="177" spans="2:11">
      <c r="B177" s="276"/>
      <c r="C177" s="303"/>
      <c r="D177" s="95" t="s">
        <v>164</v>
      </c>
      <c r="E177" s="96"/>
      <c r="F177" s="97"/>
      <c r="G177" s="98">
        <v>404060820</v>
      </c>
      <c r="H177" s="80" t="s">
        <v>145</v>
      </c>
      <c r="I177" s="63">
        <v>1344</v>
      </c>
      <c r="J177" s="80" t="s">
        <v>145</v>
      </c>
      <c r="K177" s="124">
        <f t="shared" si="219"/>
        <v>300640.49107142858</v>
      </c>
    </row>
    <row r="178" spans="2:11">
      <c r="B178" s="275">
        <v>30</v>
      </c>
      <c r="C178" s="301" t="s">
        <v>41</v>
      </c>
      <c r="D178" s="70">
        <v>1</v>
      </c>
      <c r="E178" s="100" t="s">
        <v>165</v>
      </c>
      <c r="F178" s="40" t="s">
        <v>166</v>
      </c>
      <c r="G178" s="188">
        <v>79742416</v>
      </c>
      <c r="H178" s="71">
        <f t="shared" ref="H178" si="284">IFERROR(G178/G183,"-")</f>
        <v>0.11778889961735572</v>
      </c>
      <c r="I178" s="56">
        <v>1641</v>
      </c>
      <c r="J178" s="71">
        <f t="shared" ref="J178" si="285">IFERROR(I178/I183,"-")</f>
        <v>0.71472125435540068</v>
      </c>
      <c r="K178" s="120">
        <f t="shared" si="219"/>
        <v>48593.794028031691</v>
      </c>
    </row>
    <row r="179" spans="2:11">
      <c r="B179" s="300"/>
      <c r="C179" s="302"/>
      <c r="D179" s="73">
        <v>2</v>
      </c>
      <c r="E179" s="88" t="s">
        <v>97</v>
      </c>
      <c r="F179" s="41" t="s">
        <v>98</v>
      </c>
      <c r="G179" s="90">
        <v>69589264</v>
      </c>
      <c r="H179" s="74">
        <f t="shared" ref="H179" si="286">IFERROR(G179/G183,"-")</f>
        <v>0.1027915034796747</v>
      </c>
      <c r="I179" s="58">
        <v>1463</v>
      </c>
      <c r="J179" s="74">
        <f t="shared" ref="J179" si="287">IFERROR(I179/I183,"-")</f>
        <v>0.63719512195121952</v>
      </c>
      <c r="K179" s="121">
        <f t="shared" si="219"/>
        <v>47566.14080656186</v>
      </c>
    </row>
    <row r="180" spans="2:11">
      <c r="B180" s="300"/>
      <c r="C180" s="302"/>
      <c r="D180" s="73">
        <v>3</v>
      </c>
      <c r="E180" s="88" t="s">
        <v>167</v>
      </c>
      <c r="F180" s="44" t="s">
        <v>168</v>
      </c>
      <c r="G180" s="90">
        <v>85230479</v>
      </c>
      <c r="H180" s="74">
        <f t="shared" ref="H180" si="288">IFERROR(G180/G183,"-")</f>
        <v>0.12589541223920461</v>
      </c>
      <c r="I180" s="58">
        <v>1107</v>
      </c>
      <c r="J180" s="74">
        <f t="shared" ref="J180" si="289">IFERROR(I180/I183,"-")</f>
        <v>0.48214285714285715</v>
      </c>
      <c r="K180" s="121">
        <f t="shared" si="219"/>
        <v>76992.302619692869</v>
      </c>
    </row>
    <row r="181" spans="2:11">
      <c r="B181" s="300"/>
      <c r="C181" s="302"/>
      <c r="D181" s="73">
        <v>4</v>
      </c>
      <c r="E181" s="88" t="s">
        <v>171</v>
      </c>
      <c r="F181" s="44" t="s">
        <v>172</v>
      </c>
      <c r="G181" s="90">
        <v>47086002</v>
      </c>
      <c r="H181" s="74">
        <f t="shared" ref="H181" si="290">IFERROR(G181/G183,"-")</f>
        <v>6.9551546606772124E-2</v>
      </c>
      <c r="I181" s="58">
        <v>955</v>
      </c>
      <c r="J181" s="74">
        <f t="shared" ref="J181" si="291">IFERROR(I181/I183,"-")</f>
        <v>0.41594076655052264</v>
      </c>
      <c r="K181" s="121">
        <f t="shared" si="219"/>
        <v>49304.714136125651</v>
      </c>
    </row>
    <row r="182" spans="2:11">
      <c r="B182" s="300"/>
      <c r="C182" s="302"/>
      <c r="D182" s="76">
        <v>5</v>
      </c>
      <c r="E182" s="92" t="s">
        <v>95</v>
      </c>
      <c r="F182" s="45" t="s">
        <v>96</v>
      </c>
      <c r="G182" s="94">
        <v>48470125</v>
      </c>
      <c r="H182" s="119">
        <f t="shared" ref="H182" si="292">IFERROR(G182/G183,"-")</f>
        <v>7.1596058590270004E-2</v>
      </c>
      <c r="I182" s="60">
        <v>941</v>
      </c>
      <c r="J182" s="119">
        <f t="shared" ref="J182" si="293">IFERROR(I182/I183,"-")</f>
        <v>0.40984320557491288</v>
      </c>
      <c r="K182" s="122">
        <f t="shared" si="219"/>
        <v>51509.165781083953</v>
      </c>
    </row>
    <row r="183" spans="2:11">
      <c r="B183" s="276"/>
      <c r="C183" s="303"/>
      <c r="D183" s="95" t="s">
        <v>164</v>
      </c>
      <c r="E183" s="96"/>
      <c r="F183" s="97"/>
      <c r="G183" s="98">
        <v>676994320</v>
      </c>
      <c r="H183" s="80" t="s">
        <v>145</v>
      </c>
      <c r="I183" s="63">
        <v>2296</v>
      </c>
      <c r="J183" s="80" t="s">
        <v>145</v>
      </c>
      <c r="K183" s="124">
        <f t="shared" si="219"/>
        <v>294858.15331010451</v>
      </c>
    </row>
    <row r="184" spans="2:11">
      <c r="B184" s="275">
        <v>31</v>
      </c>
      <c r="C184" s="301" t="s">
        <v>42</v>
      </c>
      <c r="D184" s="70">
        <v>1</v>
      </c>
      <c r="E184" s="100" t="s">
        <v>165</v>
      </c>
      <c r="F184" s="40" t="s">
        <v>166</v>
      </c>
      <c r="G184" s="188">
        <v>86937890</v>
      </c>
      <c r="H184" s="71">
        <f t="shared" ref="H184" si="294">IFERROR(G184/G189,"-")</f>
        <v>0.12318326836464957</v>
      </c>
      <c r="I184" s="56">
        <v>1551</v>
      </c>
      <c r="J184" s="71">
        <f t="shared" ref="J184" si="295">IFERROR(I184/I189,"-")</f>
        <v>0.66795865633074936</v>
      </c>
      <c r="K184" s="120">
        <f t="shared" si="219"/>
        <v>56052.79819471309</v>
      </c>
    </row>
    <row r="185" spans="2:11">
      <c r="B185" s="300"/>
      <c r="C185" s="302"/>
      <c r="D185" s="73">
        <v>2</v>
      </c>
      <c r="E185" s="88" t="s">
        <v>97</v>
      </c>
      <c r="F185" s="41" t="s">
        <v>98</v>
      </c>
      <c r="G185" s="90">
        <v>70770852</v>
      </c>
      <c r="H185" s="74">
        <f t="shared" ref="H185" si="296">IFERROR(G185/G189,"-")</f>
        <v>0.10027601146417169</v>
      </c>
      <c r="I185" s="58">
        <v>1358</v>
      </c>
      <c r="J185" s="74">
        <f t="shared" ref="J185" si="297">IFERROR(I185/I189,"-")</f>
        <v>0.58484065460809642</v>
      </c>
      <c r="K185" s="121">
        <f t="shared" si="219"/>
        <v>52114.029455080999</v>
      </c>
    </row>
    <row r="186" spans="2:11">
      <c r="B186" s="300"/>
      <c r="C186" s="302"/>
      <c r="D186" s="73">
        <v>3</v>
      </c>
      <c r="E186" s="88" t="s">
        <v>167</v>
      </c>
      <c r="F186" s="44" t="s">
        <v>168</v>
      </c>
      <c r="G186" s="90">
        <v>83370331</v>
      </c>
      <c r="H186" s="74">
        <f t="shared" ref="H186" si="298">IFERROR(G186/G189,"-")</f>
        <v>0.11812835412985827</v>
      </c>
      <c r="I186" s="58">
        <v>977</v>
      </c>
      <c r="J186" s="74">
        <f t="shared" ref="J186" si="299">IFERROR(I186/I189,"-")</f>
        <v>0.42075796726959519</v>
      </c>
      <c r="K186" s="121">
        <f t="shared" si="219"/>
        <v>85332.989764585465</v>
      </c>
    </row>
    <row r="187" spans="2:11">
      <c r="B187" s="300"/>
      <c r="C187" s="302"/>
      <c r="D187" s="73">
        <v>4</v>
      </c>
      <c r="E187" s="88" t="s">
        <v>95</v>
      </c>
      <c r="F187" s="44" t="s">
        <v>96</v>
      </c>
      <c r="G187" s="90">
        <v>56530686</v>
      </c>
      <c r="H187" s="74">
        <f t="shared" ref="H187" si="300">IFERROR(G187/G189,"-")</f>
        <v>8.0098961044209133E-2</v>
      </c>
      <c r="I187" s="58">
        <v>915</v>
      </c>
      <c r="J187" s="74">
        <f t="shared" ref="J187" si="301">IFERROR(I187/I189,"-")</f>
        <v>0.39405684754521964</v>
      </c>
      <c r="K187" s="121">
        <f t="shared" si="219"/>
        <v>61782.170491803277</v>
      </c>
    </row>
    <row r="188" spans="2:11">
      <c r="B188" s="300"/>
      <c r="C188" s="302"/>
      <c r="D188" s="76">
        <v>5</v>
      </c>
      <c r="E188" s="92" t="s">
        <v>171</v>
      </c>
      <c r="F188" s="45" t="s">
        <v>172</v>
      </c>
      <c r="G188" s="94">
        <v>66554905</v>
      </c>
      <c r="H188" s="119">
        <f t="shared" ref="H188" si="302">IFERROR(G188/G189,"-")</f>
        <v>9.4302389022769675E-2</v>
      </c>
      <c r="I188" s="60">
        <v>857</v>
      </c>
      <c r="J188" s="119">
        <f t="shared" ref="J188" si="303">IFERROR(I188/I189,"-")</f>
        <v>0.36907838070628768</v>
      </c>
      <c r="K188" s="122">
        <f t="shared" si="219"/>
        <v>77660.332555425906</v>
      </c>
    </row>
    <row r="189" spans="2:11">
      <c r="B189" s="276"/>
      <c r="C189" s="303"/>
      <c r="D189" s="95" t="s">
        <v>164</v>
      </c>
      <c r="E189" s="96"/>
      <c r="F189" s="97"/>
      <c r="G189" s="98">
        <v>705760540</v>
      </c>
      <c r="H189" s="80" t="s">
        <v>145</v>
      </c>
      <c r="I189" s="63">
        <v>2322</v>
      </c>
      <c r="J189" s="80" t="s">
        <v>145</v>
      </c>
      <c r="K189" s="124">
        <f t="shared" si="219"/>
        <v>303945.10766580532</v>
      </c>
    </row>
    <row r="190" spans="2:11">
      <c r="B190" s="275">
        <v>32</v>
      </c>
      <c r="C190" s="301" t="s">
        <v>43</v>
      </c>
      <c r="D190" s="70">
        <v>1</v>
      </c>
      <c r="E190" s="100" t="s">
        <v>165</v>
      </c>
      <c r="F190" s="40" t="s">
        <v>166</v>
      </c>
      <c r="G190" s="188">
        <v>83313364</v>
      </c>
      <c r="H190" s="71">
        <f t="shared" ref="H190" si="304">IFERROR(G190/G195,"-")</f>
        <v>0.14127809509943187</v>
      </c>
      <c r="I190" s="56">
        <v>1533</v>
      </c>
      <c r="J190" s="71">
        <f t="shared" ref="J190" si="305">IFERROR(I190/I195,"-")</f>
        <v>0.70808314087759816</v>
      </c>
      <c r="K190" s="120">
        <f t="shared" si="219"/>
        <v>54346.617090671883</v>
      </c>
    </row>
    <row r="191" spans="2:11">
      <c r="B191" s="300"/>
      <c r="C191" s="302"/>
      <c r="D191" s="73">
        <v>2</v>
      </c>
      <c r="E191" s="88" t="s">
        <v>97</v>
      </c>
      <c r="F191" s="41" t="s">
        <v>98</v>
      </c>
      <c r="G191" s="90">
        <v>64541997</v>
      </c>
      <c r="H191" s="74">
        <f t="shared" ref="H191" si="306">IFERROR(G191/G195,"-")</f>
        <v>0.10944667160568917</v>
      </c>
      <c r="I191" s="58">
        <v>1335</v>
      </c>
      <c r="J191" s="74">
        <f t="shared" ref="J191" si="307">IFERROR(I191/I195,"-")</f>
        <v>0.61662817551963045</v>
      </c>
      <c r="K191" s="121">
        <f t="shared" si="219"/>
        <v>48346.065168539324</v>
      </c>
    </row>
    <row r="192" spans="2:11">
      <c r="B192" s="300"/>
      <c r="C192" s="302"/>
      <c r="D192" s="73">
        <v>3</v>
      </c>
      <c r="E192" s="88" t="s">
        <v>167</v>
      </c>
      <c r="F192" s="44" t="s">
        <v>168</v>
      </c>
      <c r="G192" s="90">
        <v>65542974</v>
      </c>
      <c r="H192" s="74">
        <f t="shared" ref="H192" si="308">IFERROR(G192/G195,"-")</f>
        <v>0.11114407184268289</v>
      </c>
      <c r="I192" s="58">
        <v>937</v>
      </c>
      <c r="J192" s="74">
        <f t="shared" ref="J192" si="309">IFERROR(I192/I195,"-")</f>
        <v>0.43279445727482679</v>
      </c>
      <c r="K192" s="121">
        <f t="shared" si="219"/>
        <v>69949.812166488788</v>
      </c>
    </row>
    <row r="193" spans="2:11">
      <c r="B193" s="300"/>
      <c r="C193" s="302"/>
      <c r="D193" s="73">
        <v>4</v>
      </c>
      <c r="E193" s="88" t="s">
        <v>95</v>
      </c>
      <c r="F193" s="44" t="s">
        <v>96</v>
      </c>
      <c r="G193" s="90">
        <v>41319491</v>
      </c>
      <c r="H193" s="74">
        <f t="shared" ref="H193" si="310">IFERROR(G193/G195,"-")</f>
        <v>7.0067258104691568E-2</v>
      </c>
      <c r="I193" s="58">
        <v>808</v>
      </c>
      <c r="J193" s="74">
        <f t="shared" ref="J193" si="311">IFERROR(I193/I195,"-")</f>
        <v>0.37321016166281756</v>
      </c>
      <c r="K193" s="121">
        <f t="shared" si="219"/>
        <v>51137.983910891089</v>
      </c>
    </row>
    <row r="194" spans="2:11">
      <c r="B194" s="300"/>
      <c r="C194" s="302"/>
      <c r="D194" s="76">
        <v>5</v>
      </c>
      <c r="E194" s="92" t="s">
        <v>171</v>
      </c>
      <c r="F194" s="45" t="s">
        <v>172</v>
      </c>
      <c r="G194" s="94">
        <v>41719462</v>
      </c>
      <c r="H194" s="119">
        <f t="shared" ref="H194" si="312">IFERROR(G194/G195,"-")</f>
        <v>7.0745506326369612E-2</v>
      </c>
      <c r="I194" s="60">
        <v>801</v>
      </c>
      <c r="J194" s="119">
        <f t="shared" ref="J194" si="313">IFERROR(I194/I195,"-")</f>
        <v>0.36997690531177829</v>
      </c>
      <c r="K194" s="122">
        <f t="shared" si="219"/>
        <v>52084.222222222219</v>
      </c>
    </row>
    <row r="195" spans="2:11">
      <c r="B195" s="276"/>
      <c r="C195" s="303"/>
      <c r="D195" s="95" t="s">
        <v>164</v>
      </c>
      <c r="E195" s="96"/>
      <c r="F195" s="97"/>
      <c r="G195" s="98">
        <v>589711830</v>
      </c>
      <c r="H195" s="80" t="s">
        <v>145</v>
      </c>
      <c r="I195" s="63">
        <v>2165</v>
      </c>
      <c r="J195" s="80" t="s">
        <v>145</v>
      </c>
      <c r="K195" s="124">
        <f t="shared" si="219"/>
        <v>272384.21709006926</v>
      </c>
    </row>
    <row r="196" spans="2:11">
      <c r="B196" s="275">
        <v>33</v>
      </c>
      <c r="C196" s="301" t="s">
        <v>44</v>
      </c>
      <c r="D196" s="70">
        <v>1</v>
      </c>
      <c r="E196" s="100" t="s">
        <v>165</v>
      </c>
      <c r="F196" s="40" t="s">
        <v>166</v>
      </c>
      <c r="G196" s="188">
        <v>21364904</v>
      </c>
      <c r="H196" s="71">
        <f t="shared" ref="H196" si="314">IFERROR(G196/G201,"-")</f>
        <v>0.10046607250424273</v>
      </c>
      <c r="I196" s="56">
        <v>408</v>
      </c>
      <c r="J196" s="71">
        <f t="shared" ref="J196" si="315">IFERROR(I196/I201,"-")</f>
        <v>0.65912762520193857</v>
      </c>
      <c r="K196" s="120">
        <f t="shared" si="219"/>
        <v>52364.960784313727</v>
      </c>
    </row>
    <row r="197" spans="2:11">
      <c r="B197" s="300"/>
      <c r="C197" s="302"/>
      <c r="D197" s="73">
        <v>2</v>
      </c>
      <c r="E197" s="88" t="s">
        <v>97</v>
      </c>
      <c r="F197" s="41" t="s">
        <v>98</v>
      </c>
      <c r="G197" s="90">
        <v>18804425</v>
      </c>
      <c r="H197" s="74">
        <f t="shared" ref="H197" si="316">IFERROR(G197/G201,"-")</f>
        <v>8.8425706263440013E-2</v>
      </c>
      <c r="I197" s="58">
        <v>359</v>
      </c>
      <c r="J197" s="74">
        <f t="shared" ref="J197" si="317">IFERROR(I197/I201,"-")</f>
        <v>0.57996768982229407</v>
      </c>
      <c r="K197" s="121">
        <f t="shared" si="219"/>
        <v>52380.013927576605</v>
      </c>
    </row>
    <row r="198" spans="2:11">
      <c r="B198" s="300"/>
      <c r="C198" s="302"/>
      <c r="D198" s="73">
        <v>3</v>
      </c>
      <c r="E198" s="88" t="s">
        <v>167</v>
      </c>
      <c r="F198" s="44" t="s">
        <v>168</v>
      </c>
      <c r="G198" s="90">
        <v>19264207</v>
      </c>
      <c r="H198" s="74">
        <f t="shared" ref="H198" si="318">IFERROR(G198/G201,"-")</f>
        <v>9.05877797156842E-2</v>
      </c>
      <c r="I198" s="58">
        <v>287</v>
      </c>
      <c r="J198" s="74">
        <f t="shared" ref="J198" si="319">IFERROR(I198/I201,"-")</f>
        <v>0.46365105008077545</v>
      </c>
      <c r="K198" s="121">
        <f t="shared" si="219"/>
        <v>67122.672473867598</v>
      </c>
    </row>
    <row r="199" spans="2:11">
      <c r="B199" s="300"/>
      <c r="C199" s="302"/>
      <c r="D199" s="73">
        <v>4</v>
      </c>
      <c r="E199" s="88" t="s">
        <v>95</v>
      </c>
      <c r="F199" s="44" t="s">
        <v>96</v>
      </c>
      <c r="G199" s="90">
        <v>17264349</v>
      </c>
      <c r="H199" s="74">
        <f t="shared" ref="H199" si="320">IFERROR(G199/G201,"-")</f>
        <v>8.1183671051016676E-2</v>
      </c>
      <c r="I199" s="58">
        <v>246</v>
      </c>
      <c r="J199" s="74">
        <f t="shared" ref="J199" si="321">IFERROR(I199/I201,"-")</f>
        <v>0.39741518578352181</v>
      </c>
      <c r="K199" s="121">
        <f t="shared" si="219"/>
        <v>70180.280487804877</v>
      </c>
    </row>
    <row r="200" spans="2:11" ht="36">
      <c r="B200" s="300"/>
      <c r="C200" s="302"/>
      <c r="D200" s="76">
        <v>5</v>
      </c>
      <c r="E200" s="92" t="s">
        <v>175</v>
      </c>
      <c r="F200" s="45" t="s">
        <v>176</v>
      </c>
      <c r="G200" s="94">
        <v>7424519</v>
      </c>
      <c r="H200" s="119">
        <f t="shared" ref="H200" si="322">IFERROR(G200/G201,"-")</f>
        <v>3.491297055035341E-2</v>
      </c>
      <c r="I200" s="60">
        <v>214</v>
      </c>
      <c r="J200" s="119">
        <f t="shared" ref="J200" si="323">IFERROR(I200/I201,"-")</f>
        <v>0.34571890145395801</v>
      </c>
      <c r="K200" s="122">
        <f t="shared" si="219"/>
        <v>34694.014018691589</v>
      </c>
    </row>
    <row r="201" spans="2:11">
      <c r="B201" s="276"/>
      <c r="C201" s="303"/>
      <c r="D201" s="95" t="s">
        <v>164</v>
      </c>
      <c r="E201" s="96"/>
      <c r="F201" s="97"/>
      <c r="G201" s="98">
        <v>212657900</v>
      </c>
      <c r="H201" s="80" t="s">
        <v>145</v>
      </c>
      <c r="I201" s="63">
        <v>619</v>
      </c>
      <c r="J201" s="80" t="s">
        <v>145</v>
      </c>
      <c r="K201" s="124">
        <f t="shared" si="219"/>
        <v>343550.7269789984</v>
      </c>
    </row>
    <row r="202" spans="2:11">
      <c r="B202" s="275">
        <v>34</v>
      </c>
      <c r="C202" s="301" t="s">
        <v>46</v>
      </c>
      <c r="D202" s="70">
        <v>1</v>
      </c>
      <c r="E202" s="100" t="s">
        <v>165</v>
      </c>
      <c r="F202" s="40" t="s">
        <v>166</v>
      </c>
      <c r="G202" s="188">
        <v>87829394</v>
      </c>
      <c r="H202" s="71">
        <f t="shared" ref="H202" si="324">IFERROR(G202/G207,"-")</f>
        <v>0.10970549187008372</v>
      </c>
      <c r="I202" s="56">
        <v>1622</v>
      </c>
      <c r="J202" s="71">
        <f t="shared" ref="J202" si="325">IFERROR(I202/I207,"-")</f>
        <v>0.69943941354031913</v>
      </c>
      <c r="K202" s="120">
        <f t="shared" ref="K202:K265" si="326">IFERROR(G202/I202,"-")</f>
        <v>54148.824907521579</v>
      </c>
    </row>
    <row r="203" spans="2:11">
      <c r="B203" s="300"/>
      <c r="C203" s="302"/>
      <c r="D203" s="73">
        <v>2</v>
      </c>
      <c r="E203" s="88" t="s">
        <v>97</v>
      </c>
      <c r="F203" s="41" t="s">
        <v>98</v>
      </c>
      <c r="G203" s="90">
        <v>68835284</v>
      </c>
      <c r="H203" s="74">
        <f t="shared" ref="H203" si="327">IFERROR(G203/G207,"-")</f>
        <v>8.5980425747180997E-2</v>
      </c>
      <c r="I203" s="58">
        <v>1439</v>
      </c>
      <c r="J203" s="74">
        <f t="shared" ref="J203" si="328">IFERROR(I203/I207,"-")</f>
        <v>0.62052608883139282</v>
      </c>
      <c r="K203" s="121">
        <f t="shared" si="326"/>
        <v>47835.499652536484</v>
      </c>
    </row>
    <row r="204" spans="2:11">
      <c r="B204" s="300"/>
      <c r="C204" s="302"/>
      <c r="D204" s="73">
        <v>3</v>
      </c>
      <c r="E204" s="88" t="s">
        <v>167</v>
      </c>
      <c r="F204" s="44" t="s">
        <v>168</v>
      </c>
      <c r="G204" s="90">
        <v>90186741</v>
      </c>
      <c r="H204" s="74">
        <f t="shared" ref="H204" si="329">IFERROR(G204/G207,"-")</f>
        <v>0.11264999484756602</v>
      </c>
      <c r="I204" s="58">
        <v>1141</v>
      </c>
      <c r="J204" s="74">
        <f t="shared" ref="J204" si="330">IFERROR(I204/I207,"-")</f>
        <v>0.49202242345838726</v>
      </c>
      <c r="K204" s="121">
        <f t="shared" si="326"/>
        <v>79041.841367221728</v>
      </c>
    </row>
    <row r="205" spans="2:11" ht="36">
      <c r="B205" s="300"/>
      <c r="C205" s="302"/>
      <c r="D205" s="73">
        <v>4</v>
      </c>
      <c r="E205" s="88" t="s">
        <v>175</v>
      </c>
      <c r="F205" s="44" t="s">
        <v>176</v>
      </c>
      <c r="G205" s="90">
        <v>39656255</v>
      </c>
      <c r="H205" s="74">
        <f t="shared" ref="H205" si="331">IFERROR(G205/G207,"-")</f>
        <v>4.953363290313112E-2</v>
      </c>
      <c r="I205" s="58">
        <v>957</v>
      </c>
      <c r="J205" s="74">
        <f t="shared" ref="J205" si="332">IFERROR(I205/I207,"-")</f>
        <v>0.41267787839586029</v>
      </c>
      <c r="K205" s="121">
        <f t="shared" si="326"/>
        <v>41438.092998955071</v>
      </c>
    </row>
    <row r="206" spans="2:11">
      <c r="B206" s="300"/>
      <c r="C206" s="302"/>
      <c r="D206" s="76">
        <v>5</v>
      </c>
      <c r="E206" s="92" t="s">
        <v>171</v>
      </c>
      <c r="F206" s="45" t="s">
        <v>172</v>
      </c>
      <c r="G206" s="94">
        <v>47992463</v>
      </c>
      <c r="H206" s="119">
        <f t="shared" ref="H206" si="333">IFERROR(G206/G207,"-")</f>
        <v>5.9946181109615693E-2</v>
      </c>
      <c r="I206" s="60">
        <v>908</v>
      </c>
      <c r="J206" s="119">
        <f t="shared" ref="J206" si="334">IFERROR(I206/I207,"-")</f>
        <v>0.39154808106942646</v>
      </c>
      <c r="K206" s="122">
        <f t="shared" si="326"/>
        <v>52855.135462555067</v>
      </c>
    </row>
    <row r="207" spans="2:11">
      <c r="B207" s="276"/>
      <c r="C207" s="303"/>
      <c r="D207" s="95" t="s">
        <v>164</v>
      </c>
      <c r="E207" s="96"/>
      <c r="F207" s="97"/>
      <c r="G207" s="98">
        <v>800592500</v>
      </c>
      <c r="H207" s="80" t="s">
        <v>145</v>
      </c>
      <c r="I207" s="63">
        <v>2319</v>
      </c>
      <c r="J207" s="80" t="s">
        <v>145</v>
      </c>
      <c r="K207" s="124">
        <f t="shared" si="326"/>
        <v>345231.78094006039</v>
      </c>
    </row>
    <row r="208" spans="2:11">
      <c r="B208" s="275">
        <v>35</v>
      </c>
      <c r="C208" s="301" t="s">
        <v>3</v>
      </c>
      <c r="D208" s="70">
        <v>1</v>
      </c>
      <c r="E208" s="100" t="s">
        <v>165</v>
      </c>
      <c r="F208" s="40" t="s">
        <v>166</v>
      </c>
      <c r="G208" s="188">
        <v>248682473</v>
      </c>
      <c r="H208" s="71">
        <f t="shared" ref="H208" si="335">IFERROR(G208/G213,"-")</f>
        <v>0.14145260862568382</v>
      </c>
      <c r="I208" s="56">
        <v>4417</v>
      </c>
      <c r="J208" s="71">
        <f t="shared" ref="J208" si="336">IFERROR(I208/I213,"-")</f>
        <v>0.6976780919286053</v>
      </c>
      <c r="K208" s="120">
        <f t="shared" si="326"/>
        <v>56301.216436495357</v>
      </c>
    </row>
    <row r="209" spans="2:11">
      <c r="B209" s="300"/>
      <c r="C209" s="302"/>
      <c r="D209" s="73">
        <v>2</v>
      </c>
      <c r="E209" s="88" t="s">
        <v>97</v>
      </c>
      <c r="F209" s="41" t="s">
        <v>98</v>
      </c>
      <c r="G209" s="90">
        <v>176656543</v>
      </c>
      <c r="H209" s="74">
        <f t="shared" ref="H209" si="337">IFERROR(G209/G213,"-")</f>
        <v>0.10048367517297967</v>
      </c>
      <c r="I209" s="58">
        <v>3659</v>
      </c>
      <c r="J209" s="74">
        <f t="shared" ref="J209" si="338">IFERROR(I209/I213,"-")</f>
        <v>0.57794977096825151</v>
      </c>
      <c r="K209" s="121">
        <f t="shared" si="326"/>
        <v>48280.006285870455</v>
      </c>
    </row>
    <row r="210" spans="2:11">
      <c r="B210" s="300"/>
      <c r="C210" s="302"/>
      <c r="D210" s="73">
        <v>3</v>
      </c>
      <c r="E210" s="88" t="s">
        <v>167</v>
      </c>
      <c r="F210" s="44" t="s">
        <v>168</v>
      </c>
      <c r="G210" s="90">
        <v>235636826</v>
      </c>
      <c r="H210" s="74">
        <f t="shared" ref="H210" si="339">IFERROR(G210/G213,"-")</f>
        <v>0.13403213875059206</v>
      </c>
      <c r="I210" s="58">
        <v>2826</v>
      </c>
      <c r="J210" s="74">
        <f t="shared" ref="J210" si="340">IFERROR(I210/I213,"-")</f>
        <v>0.44637498025588374</v>
      </c>
      <c r="K210" s="121">
        <f t="shared" si="326"/>
        <v>83381.750176928515</v>
      </c>
    </row>
    <row r="211" spans="2:11" ht="24">
      <c r="B211" s="300"/>
      <c r="C211" s="302"/>
      <c r="D211" s="73">
        <v>4</v>
      </c>
      <c r="E211" s="88" t="s">
        <v>197</v>
      </c>
      <c r="F211" s="44" t="s">
        <v>198</v>
      </c>
      <c r="G211" s="90">
        <v>43475601</v>
      </c>
      <c r="H211" s="74">
        <f t="shared" ref="H211" si="341">IFERROR(G211/G213,"-")</f>
        <v>2.4729274640193033E-2</v>
      </c>
      <c r="I211" s="58">
        <v>2408</v>
      </c>
      <c r="J211" s="74">
        <f t="shared" ref="J211" si="342">IFERROR(I211/I213,"-")</f>
        <v>0.38035065550465963</v>
      </c>
      <c r="K211" s="121">
        <f t="shared" si="326"/>
        <v>18054.651578073092</v>
      </c>
    </row>
    <row r="212" spans="2:11">
      <c r="B212" s="300"/>
      <c r="C212" s="302"/>
      <c r="D212" s="76">
        <v>5</v>
      </c>
      <c r="E212" s="92" t="s">
        <v>171</v>
      </c>
      <c r="F212" s="45" t="s">
        <v>172</v>
      </c>
      <c r="G212" s="94">
        <v>111432371</v>
      </c>
      <c r="H212" s="119">
        <f t="shared" ref="H212" si="343">IFERROR(G212/G213,"-")</f>
        <v>6.3383636864890763E-2</v>
      </c>
      <c r="I212" s="60">
        <v>2357</v>
      </c>
      <c r="J212" s="119">
        <f t="shared" ref="J212" si="344">IFERROR(I212/I213,"-")</f>
        <v>0.37229505607329016</v>
      </c>
      <c r="K212" s="122">
        <f t="shared" si="326"/>
        <v>47277.204497242259</v>
      </c>
    </row>
    <row r="213" spans="2:11">
      <c r="B213" s="276"/>
      <c r="C213" s="303"/>
      <c r="D213" s="95" t="s">
        <v>164</v>
      </c>
      <c r="E213" s="96"/>
      <c r="F213" s="97"/>
      <c r="G213" s="98">
        <v>1758062120</v>
      </c>
      <c r="H213" s="80" t="s">
        <v>145</v>
      </c>
      <c r="I213" s="63">
        <v>6331</v>
      </c>
      <c r="J213" s="80" t="s">
        <v>145</v>
      </c>
      <c r="K213" s="124">
        <f t="shared" si="326"/>
        <v>277691.06302321906</v>
      </c>
    </row>
    <row r="214" spans="2:11">
      <c r="B214" s="275">
        <v>36</v>
      </c>
      <c r="C214" s="301" t="s">
        <v>4</v>
      </c>
      <c r="D214" s="70">
        <v>1</v>
      </c>
      <c r="E214" s="100" t="s">
        <v>165</v>
      </c>
      <c r="F214" s="40" t="s">
        <v>166</v>
      </c>
      <c r="G214" s="188">
        <v>77031503</v>
      </c>
      <c r="H214" s="71">
        <f t="shared" ref="H214" si="345">IFERROR(G214/G219,"-")</f>
        <v>0.15162446908605101</v>
      </c>
      <c r="I214" s="56">
        <v>1367</v>
      </c>
      <c r="J214" s="71">
        <f t="shared" ref="J214" si="346">IFERROR(I214/I219,"-")</f>
        <v>0.7183394640042039</v>
      </c>
      <c r="K214" s="120">
        <f t="shared" si="326"/>
        <v>56350.770299926844</v>
      </c>
    </row>
    <row r="215" spans="2:11">
      <c r="B215" s="300"/>
      <c r="C215" s="302"/>
      <c r="D215" s="73">
        <v>2</v>
      </c>
      <c r="E215" s="88" t="s">
        <v>97</v>
      </c>
      <c r="F215" s="41" t="s">
        <v>98</v>
      </c>
      <c r="G215" s="90">
        <v>51213540</v>
      </c>
      <c r="H215" s="74">
        <f t="shared" ref="H215" si="347">IFERROR(G215/G219,"-")</f>
        <v>0.10080584579165275</v>
      </c>
      <c r="I215" s="58">
        <v>1093</v>
      </c>
      <c r="J215" s="74">
        <f t="shared" ref="J215" si="348">IFERROR(I215/I219,"-")</f>
        <v>0.5743562795585917</v>
      </c>
      <c r="K215" s="121">
        <f t="shared" si="326"/>
        <v>46855.937785910341</v>
      </c>
    </row>
    <row r="216" spans="2:11">
      <c r="B216" s="300"/>
      <c r="C216" s="302"/>
      <c r="D216" s="73">
        <v>3</v>
      </c>
      <c r="E216" s="88" t="s">
        <v>167</v>
      </c>
      <c r="F216" s="44" t="s">
        <v>168</v>
      </c>
      <c r="G216" s="90">
        <v>64929910</v>
      </c>
      <c r="H216" s="74">
        <f t="shared" ref="H216" si="349">IFERROR(G216/G219,"-")</f>
        <v>0.12780437545863638</v>
      </c>
      <c r="I216" s="58">
        <v>911</v>
      </c>
      <c r="J216" s="74">
        <f t="shared" ref="J216" si="350">IFERROR(I216/I219,"-")</f>
        <v>0.47871781397792956</v>
      </c>
      <c r="K216" s="121">
        <f t="shared" si="326"/>
        <v>71273.227222832051</v>
      </c>
    </row>
    <row r="217" spans="2:11" ht="36">
      <c r="B217" s="300"/>
      <c r="C217" s="302"/>
      <c r="D217" s="73">
        <v>4</v>
      </c>
      <c r="E217" s="88" t="s">
        <v>175</v>
      </c>
      <c r="F217" s="44" t="s">
        <v>176</v>
      </c>
      <c r="G217" s="90">
        <v>20852360</v>
      </c>
      <c r="H217" s="74">
        <f t="shared" ref="H217" si="351">IFERROR(G217/G219,"-")</f>
        <v>4.1044610205661004E-2</v>
      </c>
      <c r="I217" s="58">
        <v>738</v>
      </c>
      <c r="J217" s="74">
        <f t="shared" ref="J217" si="352">IFERROR(I217/I219,"-")</f>
        <v>0.38780872306883868</v>
      </c>
      <c r="K217" s="121">
        <f t="shared" si="326"/>
        <v>28255.230352303523</v>
      </c>
    </row>
    <row r="218" spans="2:11">
      <c r="B218" s="300"/>
      <c r="C218" s="302"/>
      <c r="D218" s="76">
        <v>5</v>
      </c>
      <c r="E218" s="92" t="s">
        <v>199</v>
      </c>
      <c r="F218" s="45" t="s">
        <v>200</v>
      </c>
      <c r="G218" s="94">
        <v>12845166</v>
      </c>
      <c r="H218" s="119">
        <f t="shared" ref="H218" si="353">IFERROR(G218/G219,"-")</f>
        <v>2.5283700813577444E-2</v>
      </c>
      <c r="I218" s="60">
        <v>696</v>
      </c>
      <c r="J218" s="119">
        <f t="shared" ref="J218" si="354">IFERROR(I218/I219,"-")</f>
        <v>0.36573830793483975</v>
      </c>
      <c r="K218" s="122">
        <f t="shared" si="326"/>
        <v>18455.698275862069</v>
      </c>
    </row>
    <row r="219" spans="2:11">
      <c r="B219" s="276"/>
      <c r="C219" s="303"/>
      <c r="D219" s="95" t="s">
        <v>164</v>
      </c>
      <c r="E219" s="96"/>
      <c r="F219" s="97"/>
      <c r="G219" s="98">
        <v>508041370</v>
      </c>
      <c r="H219" s="80" t="s">
        <v>145</v>
      </c>
      <c r="I219" s="63">
        <v>1903</v>
      </c>
      <c r="J219" s="80" t="s">
        <v>145</v>
      </c>
      <c r="K219" s="124">
        <f t="shared" si="326"/>
        <v>266968.66526537045</v>
      </c>
    </row>
    <row r="220" spans="2:11">
      <c r="B220" s="275">
        <v>37</v>
      </c>
      <c r="C220" s="301" t="s">
        <v>5</v>
      </c>
      <c r="D220" s="70">
        <v>1</v>
      </c>
      <c r="E220" s="100" t="s">
        <v>165</v>
      </c>
      <c r="F220" s="40" t="s">
        <v>166</v>
      </c>
      <c r="G220" s="188">
        <v>204248287</v>
      </c>
      <c r="H220" s="71">
        <f t="shared" ref="H220" si="355">IFERROR(G220/G225,"-")</f>
        <v>0.13573407851491145</v>
      </c>
      <c r="I220" s="56">
        <v>3778</v>
      </c>
      <c r="J220" s="71">
        <f t="shared" ref="J220" si="356">IFERROR(I220/I225,"-")</f>
        <v>0.69435765484285972</v>
      </c>
      <c r="K220" s="120">
        <f t="shared" si="326"/>
        <v>54062.542879830595</v>
      </c>
    </row>
    <row r="221" spans="2:11">
      <c r="B221" s="300"/>
      <c r="C221" s="302"/>
      <c r="D221" s="73">
        <v>2</v>
      </c>
      <c r="E221" s="88" t="s">
        <v>97</v>
      </c>
      <c r="F221" s="41" t="s">
        <v>98</v>
      </c>
      <c r="G221" s="90">
        <v>143146283</v>
      </c>
      <c r="H221" s="74">
        <f t="shared" ref="H221" si="357">IFERROR(G221/G225,"-")</f>
        <v>9.5128478682613066E-2</v>
      </c>
      <c r="I221" s="58">
        <v>3143</v>
      </c>
      <c r="J221" s="74">
        <f t="shared" ref="J221" si="358">IFERROR(I221/I225,"-")</f>
        <v>0.57765116706487774</v>
      </c>
      <c r="K221" s="121">
        <f t="shared" si="326"/>
        <v>45544.474387527836</v>
      </c>
    </row>
    <row r="222" spans="2:11">
      <c r="B222" s="300"/>
      <c r="C222" s="302"/>
      <c r="D222" s="73">
        <v>3</v>
      </c>
      <c r="E222" s="88" t="s">
        <v>167</v>
      </c>
      <c r="F222" s="44" t="s">
        <v>168</v>
      </c>
      <c r="G222" s="90">
        <v>228099108</v>
      </c>
      <c r="H222" s="74">
        <f t="shared" ref="H222" si="359">IFERROR(G222/G225,"-")</f>
        <v>0.15158424429994494</v>
      </c>
      <c r="I222" s="58">
        <v>2611</v>
      </c>
      <c r="J222" s="74">
        <f t="shared" ref="J222" si="360">IFERROR(I222/I225,"-")</f>
        <v>0.47987502297371809</v>
      </c>
      <c r="K222" s="121">
        <f t="shared" si="326"/>
        <v>87360.822673305243</v>
      </c>
    </row>
    <row r="223" spans="2:11">
      <c r="B223" s="300"/>
      <c r="C223" s="302"/>
      <c r="D223" s="73">
        <v>4</v>
      </c>
      <c r="E223" s="88" t="s">
        <v>171</v>
      </c>
      <c r="F223" s="44" t="s">
        <v>172</v>
      </c>
      <c r="G223" s="90">
        <v>111814634</v>
      </c>
      <c r="H223" s="74">
        <f t="shared" ref="H223" si="361">IFERROR(G223/G225,"-")</f>
        <v>7.4306896441545617E-2</v>
      </c>
      <c r="I223" s="58">
        <v>2089</v>
      </c>
      <c r="J223" s="74">
        <f t="shared" ref="J223" si="362">IFERROR(I223/I225,"-")</f>
        <v>0.38393677632788092</v>
      </c>
      <c r="K223" s="121">
        <f t="shared" si="326"/>
        <v>53525.43513642891</v>
      </c>
    </row>
    <row r="224" spans="2:11" ht="36">
      <c r="B224" s="300"/>
      <c r="C224" s="302"/>
      <c r="D224" s="76">
        <v>5</v>
      </c>
      <c r="E224" s="92" t="s">
        <v>175</v>
      </c>
      <c r="F224" s="45" t="s">
        <v>176</v>
      </c>
      <c r="G224" s="94">
        <v>71364931</v>
      </c>
      <c r="H224" s="119">
        <f t="shared" ref="H224" si="363">IFERROR(G224/G225,"-")</f>
        <v>4.7425872157083201E-2</v>
      </c>
      <c r="I224" s="60">
        <v>2008</v>
      </c>
      <c r="J224" s="119">
        <f t="shared" ref="J224" si="364">IFERROR(I224/I225,"-")</f>
        <v>0.36904980702076823</v>
      </c>
      <c r="K224" s="122">
        <f t="shared" si="326"/>
        <v>35540.304282868528</v>
      </c>
    </row>
    <row r="225" spans="2:11">
      <c r="B225" s="276"/>
      <c r="C225" s="303"/>
      <c r="D225" s="95" t="s">
        <v>164</v>
      </c>
      <c r="E225" s="96"/>
      <c r="F225" s="97"/>
      <c r="G225" s="98">
        <v>1504767920</v>
      </c>
      <c r="H225" s="80" t="s">
        <v>145</v>
      </c>
      <c r="I225" s="63">
        <v>5441</v>
      </c>
      <c r="J225" s="80" t="s">
        <v>145</v>
      </c>
      <c r="K225" s="124">
        <f t="shared" si="326"/>
        <v>276560.91159713286</v>
      </c>
    </row>
    <row r="226" spans="2:11">
      <c r="B226" s="275">
        <v>38</v>
      </c>
      <c r="C226" s="301" t="s">
        <v>47</v>
      </c>
      <c r="D226" s="70">
        <v>1</v>
      </c>
      <c r="E226" s="100" t="s">
        <v>165</v>
      </c>
      <c r="F226" s="40" t="s">
        <v>166</v>
      </c>
      <c r="G226" s="188">
        <v>27590847</v>
      </c>
      <c r="H226" s="71">
        <f t="shared" ref="H226" si="365">IFERROR(G226/G231,"-")</f>
        <v>0.11450692172884955</v>
      </c>
      <c r="I226" s="56">
        <v>622</v>
      </c>
      <c r="J226" s="71">
        <f t="shared" ref="J226" si="366">IFERROR(I226/I231,"-")</f>
        <v>0.73784104389086591</v>
      </c>
      <c r="K226" s="120">
        <f t="shared" si="326"/>
        <v>44358.274919614145</v>
      </c>
    </row>
    <row r="227" spans="2:11">
      <c r="B227" s="300"/>
      <c r="C227" s="302"/>
      <c r="D227" s="73">
        <v>2</v>
      </c>
      <c r="E227" s="88" t="s">
        <v>97</v>
      </c>
      <c r="F227" s="41" t="s">
        <v>98</v>
      </c>
      <c r="G227" s="90">
        <v>24095291</v>
      </c>
      <c r="H227" s="74">
        <f t="shared" ref="H227" si="367">IFERROR(G227/G231,"-")</f>
        <v>9.9999742688974089E-2</v>
      </c>
      <c r="I227" s="58">
        <v>530</v>
      </c>
      <c r="J227" s="74">
        <f t="shared" ref="J227" si="368">IFERROR(I227/I231,"-")</f>
        <v>0.62870699881376035</v>
      </c>
      <c r="K227" s="121">
        <f t="shared" si="326"/>
        <v>45462.813207547173</v>
      </c>
    </row>
    <row r="228" spans="2:11">
      <c r="B228" s="300"/>
      <c r="C228" s="302"/>
      <c r="D228" s="73">
        <v>3</v>
      </c>
      <c r="E228" s="88" t="s">
        <v>167</v>
      </c>
      <c r="F228" s="44" t="s">
        <v>168</v>
      </c>
      <c r="G228" s="90">
        <v>26431784</v>
      </c>
      <c r="H228" s="74">
        <f t="shared" ref="H228" si="369">IFERROR(G228/G231,"-")</f>
        <v>0.10969660415433631</v>
      </c>
      <c r="I228" s="58">
        <v>368</v>
      </c>
      <c r="J228" s="74">
        <f t="shared" ref="J228" si="370">IFERROR(I228/I231,"-")</f>
        <v>0.43653618030842228</v>
      </c>
      <c r="K228" s="121">
        <f t="shared" si="326"/>
        <v>71825.5</v>
      </c>
    </row>
    <row r="229" spans="2:11">
      <c r="B229" s="300"/>
      <c r="C229" s="302"/>
      <c r="D229" s="73">
        <v>4</v>
      </c>
      <c r="E229" s="88" t="s">
        <v>171</v>
      </c>
      <c r="F229" s="44" t="s">
        <v>172</v>
      </c>
      <c r="G229" s="90">
        <v>18890102</v>
      </c>
      <c r="H229" s="74">
        <f t="shared" ref="H229" si="371">IFERROR(G229/G231,"-")</f>
        <v>7.8397282662760734E-2</v>
      </c>
      <c r="I229" s="58">
        <v>362</v>
      </c>
      <c r="J229" s="74">
        <f t="shared" ref="J229" si="372">IFERROR(I229/I231,"-")</f>
        <v>0.42941874258600238</v>
      </c>
      <c r="K229" s="121">
        <f t="shared" si="326"/>
        <v>52182.602209944751</v>
      </c>
    </row>
    <row r="230" spans="2:11">
      <c r="B230" s="300"/>
      <c r="C230" s="302"/>
      <c r="D230" s="76">
        <v>5</v>
      </c>
      <c r="E230" s="92" t="s">
        <v>95</v>
      </c>
      <c r="F230" s="45" t="s">
        <v>96</v>
      </c>
      <c r="G230" s="94">
        <v>17486698</v>
      </c>
      <c r="H230" s="119">
        <f t="shared" ref="H230" si="373">IFERROR(G230/G231,"-")</f>
        <v>7.2572906485329353E-2</v>
      </c>
      <c r="I230" s="60">
        <v>346</v>
      </c>
      <c r="J230" s="119">
        <f t="shared" ref="J230" si="374">IFERROR(I230/I231,"-")</f>
        <v>0.41043890865954924</v>
      </c>
      <c r="K230" s="122">
        <f t="shared" si="326"/>
        <v>50539.589595375721</v>
      </c>
    </row>
    <row r="231" spans="2:11">
      <c r="B231" s="276"/>
      <c r="C231" s="303"/>
      <c r="D231" s="95" t="s">
        <v>164</v>
      </c>
      <c r="E231" s="96"/>
      <c r="F231" s="97"/>
      <c r="G231" s="98">
        <v>240953530</v>
      </c>
      <c r="H231" s="80" t="s">
        <v>145</v>
      </c>
      <c r="I231" s="63">
        <v>843</v>
      </c>
      <c r="J231" s="80" t="s">
        <v>145</v>
      </c>
      <c r="K231" s="124">
        <f t="shared" si="326"/>
        <v>285828.62396204035</v>
      </c>
    </row>
    <row r="232" spans="2:11">
      <c r="B232" s="275">
        <v>39</v>
      </c>
      <c r="C232" s="301" t="s">
        <v>10</v>
      </c>
      <c r="D232" s="70">
        <v>1</v>
      </c>
      <c r="E232" s="100" t="s">
        <v>165</v>
      </c>
      <c r="F232" s="40" t="s">
        <v>166</v>
      </c>
      <c r="G232" s="188">
        <v>193931185</v>
      </c>
      <c r="H232" s="71">
        <f t="shared" ref="H232" si="375">IFERROR(G232/G237,"-")</f>
        <v>0.13543962085797923</v>
      </c>
      <c r="I232" s="56">
        <v>3319</v>
      </c>
      <c r="J232" s="71">
        <f t="shared" ref="J232" si="376">IFERROR(I232/I237,"-")</f>
        <v>0.67914876202169017</v>
      </c>
      <c r="K232" s="120">
        <f t="shared" si="326"/>
        <v>58430.607110575475</v>
      </c>
    </row>
    <row r="233" spans="2:11">
      <c r="B233" s="300"/>
      <c r="C233" s="302"/>
      <c r="D233" s="73">
        <v>2</v>
      </c>
      <c r="E233" s="88" t="s">
        <v>97</v>
      </c>
      <c r="F233" s="41" t="s">
        <v>98</v>
      </c>
      <c r="G233" s="90">
        <v>138079832</v>
      </c>
      <c r="H233" s="74">
        <f t="shared" ref="H233" si="377">IFERROR(G233/G237,"-")</f>
        <v>9.6433588513438251E-2</v>
      </c>
      <c r="I233" s="58">
        <v>2791</v>
      </c>
      <c r="J233" s="74">
        <f t="shared" ref="J233" si="378">IFERROR(I233/I237,"-")</f>
        <v>0.5711070186208308</v>
      </c>
      <c r="K233" s="121">
        <f t="shared" si="326"/>
        <v>49473.246864922963</v>
      </c>
    </row>
    <row r="234" spans="2:11">
      <c r="B234" s="300"/>
      <c r="C234" s="302"/>
      <c r="D234" s="73">
        <v>3</v>
      </c>
      <c r="E234" s="88" t="s">
        <v>167</v>
      </c>
      <c r="F234" s="44" t="s">
        <v>168</v>
      </c>
      <c r="G234" s="90">
        <v>197690192</v>
      </c>
      <c r="H234" s="74">
        <f t="shared" ref="H234" si="379">IFERROR(G234/G237,"-")</f>
        <v>0.13806487415534083</v>
      </c>
      <c r="I234" s="58">
        <v>2239</v>
      </c>
      <c r="J234" s="74">
        <f t="shared" ref="J234" si="380">IFERROR(I234/I237,"-")</f>
        <v>0.45815428688356863</v>
      </c>
      <c r="K234" s="121">
        <f t="shared" si="326"/>
        <v>88293.966949531037</v>
      </c>
    </row>
    <row r="235" spans="2:11" ht="36">
      <c r="B235" s="300"/>
      <c r="C235" s="302"/>
      <c r="D235" s="73">
        <v>4</v>
      </c>
      <c r="E235" s="88" t="s">
        <v>175</v>
      </c>
      <c r="F235" s="44" t="s">
        <v>176</v>
      </c>
      <c r="G235" s="90">
        <v>69955211</v>
      </c>
      <c r="H235" s="74">
        <f t="shared" ref="H235" si="381">IFERROR(G235/G237,"-")</f>
        <v>4.8856027228833455E-2</v>
      </c>
      <c r="I235" s="58">
        <v>1730</v>
      </c>
      <c r="J235" s="74">
        <f t="shared" ref="J235" si="382">IFERROR(I235/I237,"-")</f>
        <v>0.35400040924902804</v>
      </c>
      <c r="K235" s="121">
        <f t="shared" si="326"/>
        <v>40436.538150289016</v>
      </c>
    </row>
    <row r="236" spans="2:11">
      <c r="B236" s="300"/>
      <c r="C236" s="302"/>
      <c r="D236" s="76">
        <v>5</v>
      </c>
      <c r="E236" s="92" t="s">
        <v>95</v>
      </c>
      <c r="F236" s="45" t="s">
        <v>96</v>
      </c>
      <c r="G236" s="94">
        <v>114969023</v>
      </c>
      <c r="H236" s="119">
        <f t="shared" ref="H236" si="383">IFERROR(G236/G237,"-")</f>
        <v>8.0293228165095237E-2</v>
      </c>
      <c r="I236" s="60">
        <v>1714</v>
      </c>
      <c r="J236" s="119">
        <f t="shared" ref="J236" si="384">IFERROR(I236/I237,"-")</f>
        <v>0.35072641702475954</v>
      </c>
      <c r="K236" s="122">
        <f t="shared" si="326"/>
        <v>67076.442823803969</v>
      </c>
    </row>
    <row r="237" spans="2:11">
      <c r="B237" s="276"/>
      <c r="C237" s="303"/>
      <c r="D237" s="95" t="s">
        <v>164</v>
      </c>
      <c r="E237" s="96"/>
      <c r="F237" s="97"/>
      <c r="G237" s="98">
        <v>1431864500</v>
      </c>
      <c r="H237" s="80" t="s">
        <v>145</v>
      </c>
      <c r="I237" s="63">
        <v>4887</v>
      </c>
      <c r="J237" s="80" t="s">
        <v>145</v>
      </c>
      <c r="K237" s="124">
        <f t="shared" si="326"/>
        <v>292994.57745037857</v>
      </c>
    </row>
    <row r="238" spans="2:11">
      <c r="B238" s="275">
        <v>40</v>
      </c>
      <c r="C238" s="301" t="s">
        <v>48</v>
      </c>
      <c r="D238" s="70">
        <v>1</v>
      </c>
      <c r="E238" s="100" t="s">
        <v>165</v>
      </c>
      <c r="F238" s="40" t="s">
        <v>166</v>
      </c>
      <c r="G238" s="188">
        <v>32455704</v>
      </c>
      <c r="H238" s="71">
        <f t="shared" ref="H238" si="385">IFERROR(G238/G243,"-")</f>
        <v>0.1108989408808537</v>
      </c>
      <c r="I238" s="56">
        <v>706</v>
      </c>
      <c r="J238" s="71">
        <f t="shared" ref="J238" si="386">IFERROR(I238/I243,"-")</f>
        <v>0.68146718146718144</v>
      </c>
      <c r="K238" s="120">
        <f t="shared" si="326"/>
        <v>45971.252124645893</v>
      </c>
    </row>
    <row r="239" spans="2:11">
      <c r="B239" s="300"/>
      <c r="C239" s="302"/>
      <c r="D239" s="73">
        <v>2</v>
      </c>
      <c r="E239" s="88" t="s">
        <v>97</v>
      </c>
      <c r="F239" s="41" t="s">
        <v>98</v>
      </c>
      <c r="G239" s="90">
        <v>32549566</v>
      </c>
      <c r="H239" s="74">
        <f t="shared" ref="H239" si="387">IFERROR(G239/G243,"-")</f>
        <v>0.11121966097335141</v>
      </c>
      <c r="I239" s="58">
        <v>676</v>
      </c>
      <c r="J239" s="74">
        <f t="shared" ref="J239" si="388">IFERROR(I239/I243,"-")</f>
        <v>0.65250965250965254</v>
      </c>
      <c r="K239" s="121">
        <f t="shared" si="326"/>
        <v>48150.245562130178</v>
      </c>
    </row>
    <row r="240" spans="2:11">
      <c r="B240" s="300"/>
      <c r="C240" s="302"/>
      <c r="D240" s="73">
        <v>3</v>
      </c>
      <c r="E240" s="88" t="s">
        <v>167</v>
      </c>
      <c r="F240" s="44" t="s">
        <v>168</v>
      </c>
      <c r="G240" s="90">
        <v>36676599</v>
      </c>
      <c r="H240" s="74">
        <f t="shared" ref="H240" si="389">IFERROR(G240/G243,"-")</f>
        <v>0.12532145302445996</v>
      </c>
      <c r="I240" s="58">
        <v>491</v>
      </c>
      <c r="J240" s="74">
        <f t="shared" ref="J240" si="390">IFERROR(I240/I243,"-")</f>
        <v>0.47393822393822393</v>
      </c>
      <c r="K240" s="121">
        <f t="shared" si="326"/>
        <v>74697.75763747454</v>
      </c>
    </row>
    <row r="241" spans="2:11" ht="36">
      <c r="B241" s="300"/>
      <c r="C241" s="302"/>
      <c r="D241" s="73">
        <v>4</v>
      </c>
      <c r="E241" s="88" t="s">
        <v>175</v>
      </c>
      <c r="F241" s="44" t="s">
        <v>176</v>
      </c>
      <c r="G241" s="90">
        <v>16702806</v>
      </c>
      <c r="H241" s="74">
        <f t="shared" ref="H241" si="391">IFERROR(G241/G243,"-")</f>
        <v>5.7072356068393039E-2</v>
      </c>
      <c r="I241" s="58">
        <v>398</v>
      </c>
      <c r="J241" s="74">
        <f t="shared" ref="J241" si="392">IFERROR(I241/I243,"-")</f>
        <v>0.38416988416988418</v>
      </c>
      <c r="K241" s="121">
        <f t="shared" si="326"/>
        <v>41966.849246231155</v>
      </c>
    </row>
    <row r="242" spans="2:11">
      <c r="B242" s="300"/>
      <c r="C242" s="302"/>
      <c r="D242" s="76">
        <v>5</v>
      </c>
      <c r="E242" s="92" t="s">
        <v>171</v>
      </c>
      <c r="F242" s="45" t="s">
        <v>172</v>
      </c>
      <c r="G242" s="94">
        <v>14960188</v>
      </c>
      <c r="H242" s="119">
        <f t="shared" ref="H242" si="393">IFERROR(G242/G243,"-")</f>
        <v>5.1117948468425052E-2</v>
      </c>
      <c r="I242" s="60">
        <v>375</v>
      </c>
      <c r="J242" s="119">
        <f t="shared" ref="J242" si="394">IFERROR(I242/I243,"-")</f>
        <v>0.36196911196911197</v>
      </c>
      <c r="K242" s="122">
        <f t="shared" si="326"/>
        <v>39893.834666666669</v>
      </c>
    </row>
    <row r="243" spans="2:11">
      <c r="B243" s="276"/>
      <c r="C243" s="303"/>
      <c r="D243" s="95" t="s">
        <v>164</v>
      </c>
      <c r="E243" s="96"/>
      <c r="F243" s="97"/>
      <c r="G243" s="98">
        <v>292660180</v>
      </c>
      <c r="H243" s="80" t="s">
        <v>145</v>
      </c>
      <c r="I243" s="63">
        <v>1036</v>
      </c>
      <c r="J243" s="80" t="s">
        <v>145</v>
      </c>
      <c r="K243" s="124">
        <f t="shared" si="326"/>
        <v>282490.52123552124</v>
      </c>
    </row>
    <row r="244" spans="2:11">
      <c r="B244" s="275">
        <v>41</v>
      </c>
      <c r="C244" s="301" t="s">
        <v>15</v>
      </c>
      <c r="D244" s="70">
        <v>1</v>
      </c>
      <c r="E244" s="100" t="s">
        <v>165</v>
      </c>
      <c r="F244" s="40" t="s">
        <v>166</v>
      </c>
      <c r="G244" s="188">
        <v>86469755</v>
      </c>
      <c r="H244" s="71">
        <f t="shared" ref="H244" si="395">IFERROR(G244/G249,"-")</f>
        <v>0.13208033439835465</v>
      </c>
      <c r="I244" s="56">
        <v>1672</v>
      </c>
      <c r="J244" s="71">
        <f t="shared" ref="J244" si="396">IFERROR(I244/I249,"-")</f>
        <v>0.70104821802935013</v>
      </c>
      <c r="K244" s="120">
        <f t="shared" si="326"/>
        <v>51716.360645933011</v>
      </c>
    </row>
    <row r="245" spans="2:11">
      <c r="B245" s="300"/>
      <c r="C245" s="302"/>
      <c r="D245" s="73">
        <v>2</v>
      </c>
      <c r="E245" s="88" t="s">
        <v>97</v>
      </c>
      <c r="F245" s="41" t="s">
        <v>98</v>
      </c>
      <c r="G245" s="90">
        <v>75106279</v>
      </c>
      <c r="H245" s="74">
        <f t="shared" ref="H245" si="397">IFERROR(G245/G249,"-")</f>
        <v>0.11472291607321106</v>
      </c>
      <c r="I245" s="58">
        <v>1447</v>
      </c>
      <c r="J245" s="74">
        <f t="shared" ref="J245" si="398">IFERROR(I245/I249,"-")</f>
        <v>0.60670859538784072</v>
      </c>
      <c r="K245" s="121">
        <f t="shared" si="326"/>
        <v>51904.823082239112</v>
      </c>
    </row>
    <row r="246" spans="2:11">
      <c r="B246" s="300"/>
      <c r="C246" s="302"/>
      <c r="D246" s="73">
        <v>3</v>
      </c>
      <c r="E246" s="88" t="s">
        <v>167</v>
      </c>
      <c r="F246" s="44" t="s">
        <v>168</v>
      </c>
      <c r="G246" s="90">
        <v>76160767</v>
      </c>
      <c r="H246" s="74">
        <f t="shared" ref="H246" si="399">IFERROR(G246/G249,"-")</f>
        <v>0.11633361946492358</v>
      </c>
      <c r="I246" s="58">
        <v>1075</v>
      </c>
      <c r="J246" s="74">
        <f t="shared" ref="J246" si="400">IFERROR(I246/I249,"-")</f>
        <v>0.45073375262054505</v>
      </c>
      <c r="K246" s="121">
        <f t="shared" si="326"/>
        <v>70847.225116279064</v>
      </c>
    </row>
    <row r="247" spans="2:11" ht="36">
      <c r="B247" s="300"/>
      <c r="C247" s="302"/>
      <c r="D247" s="73">
        <v>4</v>
      </c>
      <c r="E247" s="88" t="s">
        <v>175</v>
      </c>
      <c r="F247" s="44" t="s">
        <v>176</v>
      </c>
      <c r="G247" s="90">
        <v>32836816</v>
      </c>
      <c r="H247" s="74">
        <f t="shared" ref="H247" si="401">IFERROR(G247/G249,"-")</f>
        <v>5.0157394777598736E-2</v>
      </c>
      <c r="I247" s="58">
        <v>964</v>
      </c>
      <c r="J247" s="74">
        <f t="shared" ref="J247" si="402">IFERROR(I247/I249,"-")</f>
        <v>0.4041928721174004</v>
      </c>
      <c r="K247" s="121">
        <f t="shared" si="326"/>
        <v>34063.087136929462</v>
      </c>
    </row>
    <row r="248" spans="2:11">
      <c r="B248" s="300"/>
      <c r="C248" s="302"/>
      <c r="D248" s="76">
        <v>5</v>
      </c>
      <c r="E248" s="92" t="s">
        <v>95</v>
      </c>
      <c r="F248" s="45" t="s">
        <v>96</v>
      </c>
      <c r="G248" s="94">
        <v>52269474</v>
      </c>
      <c r="H248" s="119">
        <f t="shared" ref="H248" si="403">IFERROR(G248/G249,"-")</f>
        <v>7.9840281781139597E-2</v>
      </c>
      <c r="I248" s="60">
        <v>960</v>
      </c>
      <c r="J248" s="119">
        <f t="shared" ref="J248" si="404">IFERROR(I248/I249,"-")</f>
        <v>0.40251572327044027</v>
      </c>
      <c r="K248" s="122">
        <f t="shared" si="326"/>
        <v>54447.368750000001</v>
      </c>
    </row>
    <row r="249" spans="2:11">
      <c r="B249" s="276"/>
      <c r="C249" s="303"/>
      <c r="D249" s="95" t="s">
        <v>164</v>
      </c>
      <c r="E249" s="96"/>
      <c r="F249" s="97"/>
      <c r="G249" s="98">
        <v>654675470</v>
      </c>
      <c r="H249" s="80" t="s">
        <v>145</v>
      </c>
      <c r="I249" s="63">
        <v>2385</v>
      </c>
      <c r="J249" s="80" t="s">
        <v>145</v>
      </c>
      <c r="K249" s="124">
        <f t="shared" si="326"/>
        <v>274497.05241090147</v>
      </c>
    </row>
    <row r="250" spans="2:11">
      <c r="B250" s="275">
        <v>42</v>
      </c>
      <c r="C250" s="301" t="s">
        <v>16</v>
      </c>
      <c r="D250" s="70">
        <v>1</v>
      </c>
      <c r="E250" s="100" t="s">
        <v>165</v>
      </c>
      <c r="F250" s="40" t="s">
        <v>166</v>
      </c>
      <c r="G250" s="188">
        <v>223720213</v>
      </c>
      <c r="H250" s="71">
        <f t="shared" ref="H250" si="405">IFERROR(G250/G255,"-")</f>
        <v>0.16747687959249527</v>
      </c>
      <c r="I250" s="56">
        <v>3788</v>
      </c>
      <c r="J250" s="71">
        <f t="shared" ref="J250" si="406">IFERROR(I250/I255,"-")</f>
        <v>0.71878557874762805</v>
      </c>
      <c r="K250" s="120">
        <f t="shared" si="326"/>
        <v>59060.246304118271</v>
      </c>
    </row>
    <row r="251" spans="2:11">
      <c r="B251" s="300"/>
      <c r="C251" s="302"/>
      <c r="D251" s="73">
        <v>2</v>
      </c>
      <c r="E251" s="88" t="s">
        <v>97</v>
      </c>
      <c r="F251" s="41" t="s">
        <v>98</v>
      </c>
      <c r="G251" s="90">
        <v>138616194</v>
      </c>
      <c r="H251" s="74">
        <f t="shared" ref="H251" si="407">IFERROR(G251/G255,"-")</f>
        <v>0.1037680383046478</v>
      </c>
      <c r="I251" s="58">
        <v>3186</v>
      </c>
      <c r="J251" s="74">
        <f t="shared" ref="J251" si="408">IFERROR(I251/I255,"-")</f>
        <v>0.60455407969639474</v>
      </c>
      <c r="K251" s="121">
        <f t="shared" si="326"/>
        <v>43507.907721280601</v>
      </c>
    </row>
    <row r="252" spans="2:11">
      <c r="B252" s="300"/>
      <c r="C252" s="302"/>
      <c r="D252" s="73">
        <v>3</v>
      </c>
      <c r="E252" s="88" t="s">
        <v>167</v>
      </c>
      <c r="F252" s="44" t="s">
        <v>168</v>
      </c>
      <c r="G252" s="90">
        <v>183265666</v>
      </c>
      <c r="H252" s="74">
        <f t="shared" ref="H252" si="409">IFERROR(G252/G255,"-")</f>
        <v>0.1371926187023631</v>
      </c>
      <c r="I252" s="58">
        <v>2820</v>
      </c>
      <c r="J252" s="74">
        <f t="shared" ref="J252" si="410">IFERROR(I252/I255,"-")</f>
        <v>0.53510436432637576</v>
      </c>
      <c r="K252" s="121">
        <f t="shared" si="326"/>
        <v>64987.824822695038</v>
      </c>
    </row>
    <row r="253" spans="2:11" ht="36">
      <c r="B253" s="300"/>
      <c r="C253" s="302"/>
      <c r="D253" s="73">
        <v>4</v>
      </c>
      <c r="E253" s="88" t="s">
        <v>175</v>
      </c>
      <c r="F253" s="44" t="s">
        <v>176</v>
      </c>
      <c r="G253" s="90">
        <v>63233324</v>
      </c>
      <c r="H253" s="74">
        <f t="shared" ref="H253" si="411">IFERROR(G253/G255,"-")</f>
        <v>4.7336446035751101E-2</v>
      </c>
      <c r="I253" s="58">
        <v>2042</v>
      </c>
      <c r="J253" s="74">
        <f t="shared" ref="J253" si="412">IFERROR(I253/I255,"-")</f>
        <v>0.38747628083491459</v>
      </c>
      <c r="K253" s="121">
        <f t="shared" si="326"/>
        <v>30966.368266405483</v>
      </c>
    </row>
    <row r="254" spans="2:11">
      <c r="B254" s="300"/>
      <c r="C254" s="302"/>
      <c r="D254" s="76">
        <v>5</v>
      </c>
      <c r="E254" s="92" t="s">
        <v>95</v>
      </c>
      <c r="F254" s="45" t="s">
        <v>96</v>
      </c>
      <c r="G254" s="94">
        <v>99498382</v>
      </c>
      <c r="H254" s="119">
        <f t="shared" ref="H254" si="413">IFERROR(G254/G255,"-")</f>
        <v>7.448445680615412E-2</v>
      </c>
      <c r="I254" s="60">
        <v>1923</v>
      </c>
      <c r="J254" s="119">
        <f t="shared" ref="J254" si="414">IFERROR(I254/I255,"-")</f>
        <v>0.36489563567362426</v>
      </c>
      <c r="K254" s="122">
        <f t="shared" si="326"/>
        <v>51741.228289131563</v>
      </c>
    </row>
    <row r="255" spans="2:11">
      <c r="B255" s="276"/>
      <c r="C255" s="303"/>
      <c r="D255" s="95" t="s">
        <v>164</v>
      </c>
      <c r="E255" s="96"/>
      <c r="F255" s="97"/>
      <c r="G255" s="98">
        <v>1335827450</v>
      </c>
      <c r="H255" s="80" t="s">
        <v>145</v>
      </c>
      <c r="I255" s="63">
        <v>5270</v>
      </c>
      <c r="J255" s="80" t="s">
        <v>145</v>
      </c>
      <c r="K255" s="124">
        <f t="shared" si="326"/>
        <v>253477.69449715369</v>
      </c>
    </row>
    <row r="256" spans="2:11">
      <c r="B256" s="275">
        <v>43</v>
      </c>
      <c r="C256" s="301" t="s">
        <v>11</v>
      </c>
      <c r="D256" s="70">
        <v>1</v>
      </c>
      <c r="E256" s="100" t="s">
        <v>165</v>
      </c>
      <c r="F256" s="40" t="s">
        <v>166</v>
      </c>
      <c r="G256" s="188">
        <v>133329232</v>
      </c>
      <c r="H256" s="71">
        <f t="shared" ref="H256" si="415">IFERROR(G256/G261,"-")</f>
        <v>0.1328324161819687</v>
      </c>
      <c r="I256" s="56">
        <v>2465</v>
      </c>
      <c r="J256" s="71">
        <f t="shared" ref="J256" si="416">IFERROR(I256/I261,"-")</f>
        <v>0.6866295264623955</v>
      </c>
      <c r="K256" s="120">
        <f t="shared" si="326"/>
        <v>54088.937931034481</v>
      </c>
    </row>
    <row r="257" spans="2:11">
      <c r="B257" s="300"/>
      <c r="C257" s="302"/>
      <c r="D257" s="73">
        <v>2</v>
      </c>
      <c r="E257" s="88" t="s">
        <v>97</v>
      </c>
      <c r="F257" s="41" t="s">
        <v>98</v>
      </c>
      <c r="G257" s="90">
        <v>93991118</v>
      </c>
      <c r="H257" s="74">
        <f t="shared" ref="H257" si="417">IFERROR(G257/G261,"-")</f>
        <v>9.3640885170511806E-2</v>
      </c>
      <c r="I257" s="58">
        <v>2052</v>
      </c>
      <c r="J257" s="74">
        <f t="shared" ref="J257" si="418">IFERROR(I257/I261,"-")</f>
        <v>0.57158774373259058</v>
      </c>
      <c r="K257" s="121">
        <f t="shared" si="326"/>
        <v>45804.638401559452</v>
      </c>
    </row>
    <row r="258" spans="2:11">
      <c r="B258" s="300"/>
      <c r="C258" s="302"/>
      <c r="D258" s="73">
        <v>3</v>
      </c>
      <c r="E258" s="88" t="s">
        <v>167</v>
      </c>
      <c r="F258" s="44" t="s">
        <v>168</v>
      </c>
      <c r="G258" s="90">
        <v>130680085</v>
      </c>
      <c r="H258" s="74">
        <f t="shared" ref="H258" si="419">IFERROR(G258/G261,"-")</f>
        <v>0.13019314052161526</v>
      </c>
      <c r="I258" s="58">
        <v>1676</v>
      </c>
      <c r="J258" s="74">
        <f t="shared" ref="J258" si="420">IFERROR(I258/I261,"-")</f>
        <v>0.4668523676880223</v>
      </c>
      <c r="K258" s="121">
        <f t="shared" si="326"/>
        <v>77971.411097852033</v>
      </c>
    </row>
    <row r="259" spans="2:11" ht="36">
      <c r="B259" s="300"/>
      <c r="C259" s="302"/>
      <c r="D259" s="73">
        <v>4</v>
      </c>
      <c r="E259" s="88" t="s">
        <v>175</v>
      </c>
      <c r="F259" s="44" t="s">
        <v>176</v>
      </c>
      <c r="G259" s="90">
        <v>51832025</v>
      </c>
      <c r="H259" s="74">
        <f t="shared" ref="H259" si="421">IFERROR(G259/G261,"-")</f>
        <v>5.1638886784814042E-2</v>
      </c>
      <c r="I259" s="58">
        <v>1370</v>
      </c>
      <c r="J259" s="74">
        <f t="shared" ref="J259" si="422">IFERROR(I259/I261,"-")</f>
        <v>0.38161559888579388</v>
      </c>
      <c r="K259" s="121">
        <f t="shared" si="326"/>
        <v>37833.594890510947</v>
      </c>
    </row>
    <row r="260" spans="2:11">
      <c r="B260" s="300"/>
      <c r="C260" s="302"/>
      <c r="D260" s="76">
        <v>5</v>
      </c>
      <c r="E260" s="92" t="s">
        <v>171</v>
      </c>
      <c r="F260" s="45" t="s">
        <v>172</v>
      </c>
      <c r="G260" s="94">
        <v>67904366</v>
      </c>
      <c r="H260" s="119">
        <f t="shared" ref="H260" si="423">IFERROR(G260/G261,"-")</f>
        <v>6.7651338493307484E-2</v>
      </c>
      <c r="I260" s="60">
        <v>1309</v>
      </c>
      <c r="J260" s="119">
        <f t="shared" ref="J260" si="424">IFERROR(I260/I261,"-")</f>
        <v>0.36462395543175485</v>
      </c>
      <c r="K260" s="122">
        <f t="shared" si="326"/>
        <v>51874.993124522538</v>
      </c>
    </row>
    <row r="261" spans="2:11">
      <c r="B261" s="276"/>
      <c r="C261" s="303"/>
      <c r="D261" s="95" t="s">
        <v>164</v>
      </c>
      <c r="E261" s="96"/>
      <c r="F261" s="97"/>
      <c r="G261" s="98">
        <v>1003740170</v>
      </c>
      <c r="H261" s="80" t="s">
        <v>145</v>
      </c>
      <c r="I261" s="63">
        <v>3590</v>
      </c>
      <c r="J261" s="80" t="s">
        <v>145</v>
      </c>
      <c r="K261" s="124">
        <f t="shared" si="326"/>
        <v>279593.36211699166</v>
      </c>
    </row>
    <row r="262" spans="2:11">
      <c r="B262" s="275">
        <v>44</v>
      </c>
      <c r="C262" s="301" t="s">
        <v>23</v>
      </c>
      <c r="D262" s="70">
        <v>1</v>
      </c>
      <c r="E262" s="100" t="s">
        <v>165</v>
      </c>
      <c r="F262" s="40" t="s">
        <v>166</v>
      </c>
      <c r="G262" s="188">
        <v>202538819</v>
      </c>
      <c r="H262" s="71">
        <f t="shared" ref="H262" si="425">IFERROR(G262/G267,"-")</f>
        <v>0.12656709493053647</v>
      </c>
      <c r="I262" s="56">
        <v>3037</v>
      </c>
      <c r="J262" s="71">
        <f t="shared" ref="J262" si="426">IFERROR(I262/I267,"-")</f>
        <v>0.66615485852160561</v>
      </c>
      <c r="K262" s="120">
        <f t="shared" si="326"/>
        <v>66690.424432005268</v>
      </c>
    </row>
    <row r="263" spans="2:11">
      <c r="B263" s="300"/>
      <c r="C263" s="302"/>
      <c r="D263" s="73">
        <v>2</v>
      </c>
      <c r="E263" s="88" t="s">
        <v>97</v>
      </c>
      <c r="F263" s="41" t="s">
        <v>98</v>
      </c>
      <c r="G263" s="90">
        <v>142169278</v>
      </c>
      <c r="H263" s="74">
        <f t="shared" ref="H263" si="427">IFERROR(G263/G267,"-")</f>
        <v>8.8841993814686118E-2</v>
      </c>
      <c r="I263" s="58">
        <v>2618</v>
      </c>
      <c r="J263" s="74">
        <f t="shared" ref="J263" si="428">IFERROR(I263/I267,"-")</f>
        <v>0.57424873875849969</v>
      </c>
      <c r="K263" s="121">
        <f t="shared" si="326"/>
        <v>54304.53705118411</v>
      </c>
    </row>
    <row r="264" spans="2:11">
      <c r="B264" s="300"/>
      <c r="C264" s="302"/>
      <c r="D264" s="73">
        <v>3</v>
      </c>
      <c r="E264" s="88" t="s">
        <v>167</v>
      </c>
      <c r="F264" s="44" t="s">
        <v>168</v>
      </c>
      <c r="G264" s="90">
        <v>171245399</v>
      </c>
      <c r="H264" s="74">
        <f t="shared" ref="H264" si="429">IFERROR(G264/G267,"-")</f>
        <v>0.10701174608730486</v>
      </c>
      <c r="I264" s="58">
        <v>2003</v>
      </c>
      <c r="J264" s="74">
        <f t="shared" ref="J264" si="430">IFERROR(I264/I267,"-")</f>
        <v>0.43935073481026543</v>
      </c>
      <c r="K264" s="121">
        <f t="shared" si="326"/>
        <v>85494.457813280082</v>
      </c>
    </row>
    <row r="265" spans="2:11" ht="36">
      <c r="B265" s="300"/>
      <c r="C265" s="302"/>
      <c r="D265" s="73">
        <v>4</v>
      </c>
      <c r="E265" s="88" t="s">
        <v>175</v>
      </c>
      <c r="F265" s="44" t="s">
        <v>176</v>
      </c>
      <c r="G265" s="90">
        <v>75532000</v>
      </c>
      <c r="H265" s="74">
        <f t="shared" ref="H265" si="431">IFERROR(G265/G267,"-")</f>
        <v>4.7200165684254738E-2</v>
      </c>
      <c r="I265" s="58">
        <v>1804</v>
      </c>
      <c r="J265" s="74">
        <f t="shared" ref="J265" si="432">IFERROR(I265/I267,"-")</f>
        <v>0.39570081158148718</v>
      </c>
      <c r="K265" s="121">
        <f t="shared" si="326"/>
        <v>41869.179600886921</v>
      </c>
    </row>
    <row r="266" spans="2:11">
      <c r="B266" s="300"/>
      <c r="C266" s="302"/>
      <c r="D266" s="76">
        <v>5</v>
      </c>
      <c r="E266" s="92" t="s">
        <v>95</v>
      </c>
      <c r="F266" s="45" t="s">
        <v>96</v>
      </c>
      <c r="G266" s="94">
        <v>105167642</v>
      </c>
      <c r="H266" s="119">
        <f t="shared" ref="H266" si="433">IFERROR(G266/G267,"-")</f>
        <v>6.5719564251209908E-2</v>
      </c>
      <c r="I266" s="60">
        <v>1637</v>
      </c>
      <c r="J266" s="119">
        <f t="shared" ref="J266" si="434">IFERROR(I266/I267,"-")</f>
        <v>0.35906997148497477</v>
      </c>
      <c r="K266" s="122">
        <f t="shared" ref="K266:K329" si="435">IFERROR(G266/I266,"-")</f>
        <v>64244.130726939526</v>
      </c>
    </row>
    <row r="267" spans="2:11">
      <c r="B267" s="276"/>
      <c r="C267" s="303"/>
      <c r="D267" s="95" t="s">
        <v>164</v>
      </c>
      <c r="E267" s="96"/>
      <c r="F267" s="97"/>
      <c r="G267" s="98">
        <v>1600248620</v>
      </c>
      <c r="H267" s="80" t="s">
        <v>145</v>
      </c>
      <c r="I267" s="63">
        <v>4559</v>
      </c>
      <c r="J267" s="80" t="s">
        <v>145</v>
      </c>
      <c r="K267" s="124">
        <f t="shared" si="435"/>
        <v>351008.69050230313</v>
      </c>
    </row>
    <row r="268" spans="2:11">
      <c r="B268" s="275">
        <v>45</v>
      </c>
      <c r="C268" s="301" t="s">
        <v>49</v>
      </c>
      <c r="D268" s="70">
        <v>1</v>
      </c>
      <c r="E268" s="100" t="s">
        <v>165</v>
      </c>
      <c r="F268" s="40" t="s">
        <v>166</v>
      </c>
      <c r="G268" s="188">
        <v>49430718</v>
      </c>
      <c r="H268" s="71">
        <f t="shared" ref="H268" si="436">IFERROR(G268/G273,"-")</f>
        <v>0.11414894801137085</v>
      </c>
      <c r="I268" s="56">
        <v>883</v>
      </c>
      <c r="J268" s="71">
        <f t="shared" ref="J268" si="437">IFERROR(I268/I273,"-")</f>
        <v>0.70023790642347339</v>
      </c>
      <c r="K268" s="120">
        <f t="shared" si="435"/>
        <v>55980.428086070213</v>
      </c>
    </row>
    <row r="269" spans="2:11">
      <c r="B269" s="300"/>
      <c r="C269" s="302"/>
      <c r="D269" s="73">
        <v>2</v>
      </c>
      <c r="E269" s="88" t="s">
        <v>97</v>
      </c>
      <c r="F269" s="41" t="s">
        <v>98</v>
      </c>
      <c r="G269" s="90">
        <v>35430056</v>
      </c>
      <c r="H269" s="74">
        <f t="shared" ref="H269" si="438">IFERROR(G269/G273,"-")</f>
        <v>8.1817618355937247E-2</v>
      </c>
      <c r="I269" s="58">
        <v>762</v>
      </c>
      <c r="J269" s="74">
        <f t="shared" ref="J269" si="439">IFERROR(I269/I273,"-")</f>
        <v>0.60428231562252177</v>
      </c>
      <c r="K269" s="121">
        <f t="shared" si="435"/>
        <v>46496.136482939633</v>
      </c>
    </row>
    <row r="270" spans="2:11">
      <c r="B270" s="300"/>
      <c r="C270" s="302"/>
      <c r="D270" s="73">
        <v>3</v>
      </c>
      <c r="E270" s="88" t="s">
        <v>167</v>
      </c>
      <c r="F270" s="44" t="s">
        <v>168</v>
      </c>
      <c r="G270" s="90">
        <v>53963567</v>
      </c>
      <c r="H270" s="74">
        <f t="shared" ref="H270" si="440">IFERROR(G270/G273,"-")</f>
        <v>0.12461652699422913</v>
      </c>
      <c r="I270" s="58">
        <v>612</v>
      </c>
      <c r="J270" s="74">
        <f t="shared" ref="J270" si="441">IFERROR(I270/I273,"-")</f>
        <v>0.48532910388580491</v>
      </c>
      <c r="K270" s="121">
        <f t="shared" si="435"/>
        <v>88175.763071895431</v>
      </c>
    </row>
    <row r="271" spans="2:11" ht="36">
      <c r="B271" s="300"/>
      <c r="C271" s="302"/>
      <c r="D271" s="73">
        <v>4</v>
      </c>
      <c r="E271" s="88" t="s">
        <v>175</v>
      </c>
      <c r="F271" s="44" t="s">
        <v>176</v>
      </c>
      <c r="G271" s="90">
        <v>24884167</v>
      </c>
      <c r="H271" s="74">
        <f t="shared" ref="H271" si="442">IFERROR(G271/G273,"-")</f>
        <v>5.7464297508065129E-2</v>
      </c>
      <c r="I271" s="58">
        <v>513</v>
      </c>
      <c r="J271" s="74">
        <f t="shared" ref="J271" si="443">IFERROR(I271/I273,"-")</f>
        <v>0.40681998413957177</v>
      </c>
      <c r="K271" s="121">
        <f t="shared" si="435"/>
        <v>48507.148148148146</v>
      </c>
    </row>
    <row r="272" spans="2:11">
      <c r="B272" s="300"/>
      <c r="C272" s="302"/>
      <c r="D272" s="76">
        <v>5</v>
      </c>
      <c r="E272" s="92" t="s">
        <v>171</v>
      </c>
      <c r="F272" s="45" t="s">
        <v>172</v>
      </c>
      <c r="G272" s="94">
        <v>22804101</v>
      </c>
      <c r="H272" s="119">
        <f t="shared" ref="H272" si="444">IFERROR(G272/G273,"-")</f>
        <v>5.2660860388373282E-2</v>
      </c>
      <c r="I272" s="60">
        <v>488</v>
      </c>
      <c r="J272" s="119">
        <f t="shared" ref="J272" si="445">IFERROR(I272/I273,"-")</f>
        <v>0.38699444885011897</v>
      </c>
      <c r="K272" s="122">
        <f t="shared" si="435"/>
        <v>46729.715163934423</v>
      </c>
    </row>
    <row r="273" spans="2:11">
      <c r="B273" s="276"/>
      <c r="C273" s="303"/>
      <c r="D273" s="95" t="s">
        <v>164</v>
      </c>
      <c r="E273" s="96"/>
      <c r="F273" s="97"/>
      <c r="G273" s="98">
        <v>433037000</v>
      </c>
      <c r="H273" s="80" t="s">
        <v>145</v>
      </c>
      <c r="I273" s="63">
        <v>1261</v>
      </c>
      <c r="J273" s="80" t="s">
        <v>145</v>
      </c>
      <c r="K273" s="124">
        <f t="shared" si="435"/>
        <v>343407.61300555116</v>
      </c>
    </row>
    <row r="274" spans="2:11">
      <c r="B274" s="275">
        <v>46</v>
      </c>
      <c r="C274" s="301" t="s">
        <v>27</v>
      </c>
      <c r="D274" s="70">
        <v>1</v>
      </c>
      <c r="E274" s="100" t="s">
        <v>165</v>
      </c>
      <c r="F274" s="40" t="s">
        <v>166</v>
      </c>
      <c r="G274" s="188">
        <v>59403641</v>
      </c>
      <c r="H274" s="71">
        <f t="shared" ref="H274" si="446">IFERROR(G274/G279,"-")</f>
        <v>0.11744583113415984</v>
      </c>
      <c r="I274" s="56">
        <v>1208</v>
      </c>
      <c r="J274" s="71">
        <f t="shared" ref="J274" si="447">IFERROR(I274/I279,"-")</f>
        <v>0.65438786565547125</v>
      </c>
      <c r="K274" s="120">
        <f t="shared" si="435"/>
        <v>49175.199503311262</v>
      </c>
    </row>
    <row r="275" spans="2:11">
      <c r="B275" s="300"/>
      <c r="C275" s="302"/>
      <c r="D275" s="73">
        <v>2</v>
      </c>
      <c r="E275" s="88" t="s">
        <v>97</v>
      </c>
      <c r="F275" s="41" t="s">
        <v>98</v>
      </c>
      <c r="G275" s="90">
        <v>46103444</v>
      </c>
      <c r="H275" s="74">
        <f t="shared" ref="H275" si="448">IFERROR(G275/G279,"-")</f>
        <v>9.1150259606598769E-2</v>
      </c>
      <c r="I275" s="58">
        <v>1087</v>
      </c>
      <c r="J275" s="74">
        <f t="shared" ref="J275" si="449">IFERROR(I275/I279,"-")</f>
        <v>0.5888407367280607</v>
      </c>
      <c r="K275" s="121">
        <f t="shared" si="435"/>
        <v>42413.471941122356</v>
      </c>
    </row>
    <row r="276" spans="2:11">
      <c r="B276" s="300"/>
      <c r="C276" s="302"/>
      <c r="D276" s="73">
        <v>3</v>
      </c>
      <c r="E276" s="88" t="s">
        <v>167</v>
      </c>
      <c r="F276" s="44" t="s">
        <v>168</v>
      </c>
      <c r="G276" s="90">
        <v>60305521</v>
      </c>
      <c r="H276" s="74">
        <f t="shared" ref="H276" si="450">IFERROR(G276/G279,"-")</f>
        <v>0.11922892126803356</v>
      </c>
      <c r="I276" s="58">
        <v>797</v>
      </c>
      <c r="J276" s="74">
        <f t="shared" ref="J276" si="451">IFERROR(I276/I279,"-")</f>
        <v>0.43174431202600216</v>
      </c>
      <c r="K276" s="121">
        <f t="shared" si="435"/>
        <v>75665.647427854448</v>
      </c>
    </row>
    <row r="277" spans="2:11" ht="36">
      <c r="B277" s="300"/>
      <c r="C277" s="302"/>
      <c r="D277" s="73">
        <v>4</v>
      </c>
      <c r="E277" s="88" t="s">
        <v>175</v>
      </c>
      <c r="F277" s="44" t="s">
        <v>176</v>
      </c>
      <c r="G277" s="90">
        <v>17027460</v>
      </c>
      <c r="H277" s="74">
        <f t="shared" ref="H277" si="452">IFERROR(G277/G279,"-")</f>
        <v>3.3664673715937066E-2</v>
      </c>
      <c r="I277" s="58">
        <v>704</v>
      </c>
      <c r="J277" s="74">
        <f t="shared" ref="J277" si="453">IFERROR(I277/I279,"-")</f>
        <v>0.38136511375947996</v>
      </c>
      <c r="K277" s="121">
        <f t="shared" si="435"/>
        <v>24186.732954545456</v>
      </c>
    </row>
    <row r="278" spans="2:11">
      <c r="B278" s="300"/>
      <c r="C278" s="302"/>
      <c r="D278" s="76">
        <v>5</v>
      </c>
      <c r="E278" s="92" t="s">
        <v>171</v>
      </c>
      <c r="F278" s="45" t="s">
        <v>172</v>
      </c>
      <c r="G278" s="94">
        <v>30024412</v>
      </c>
      <c r="H278" s="119">
        <f t="shared" ref="H278" si="454">IFERROR(G278/G279,"-")</f>
        <v>5.9360705207521576E-2</v>
      </c>
      <c r="I278" s="60">
        <v>684</v>
      </c>
      <c r="J278" s="119">
        <f t="shared" ref="J278" si="455">IFERROR(I278/I279,"-")</f>
        <v>0.37053087757313108</v>
      </c>
      <c r="K278" s="122">
        <f t="shared" si="435"/>
        <v>43895.339181286552</v>
      </c>
    </row>
    <row r="279" spans="2:11">
      <c r="B279" s="276"/>
      <c r="C279" s="303"/>
      <c r="D279" s="95" t="s">
        <v>164</v>
      </c>
      <c r="E279" s="96"/>
      <c r="F279" s="97"/>
      <c r="G279" s="98">
        <v>505796080</v>
      </c>
      <c r="H279" s="80" t="s">
        <v>145</v>
      </c>
      <c r="I279" s="63">
        <v>1846</v>
      </c>
      <c r="J279" s="80" t="s">
        <v>145</v>
      </c>
      <c r="K279" s="124">
        <f t="shared" si="435"/>
        <v>273995.70964247023</v>
      </c>
    </row>
    <row r="280" spans="2:11">
      <c r="B280" s="275">
        <v>47</v>
      </c>
      <c r="C280" s="301" t="s">
        <v>17</v>
      </c>
      <c r="D280" s="70">
        <v>1</v>
      </c>
      <c r="E280" s="100" t="s">
        <v>165</v>
      </c>
      <c r="F280" s="40" t="s">
        <v>166</v>
      </c>
      <c r="G280" s="188">
        <v>130282522</v>
      </c>
      <c r="H280" s="71">
        <f t="shared" ref="H280" si="456">IFERROR(G280/G285,"-")</f>
        <v>0.15209440494881424</v>
      </c>
      <c r="I280" s="56">
        <v>2230</v>
      </c>
      <c r="J280" s="71">
        <f t="shared" ref="J280" si="457">IFERROR(I280/I285,"-")</f>
        <v>0.69927877077453748</v>
      </c>
      <c r="K280" s="120">
        <f t="shared" si="435"/>
        <v>58422.655605381166</v>
      </c>
    </row>
    <row r="281" spans="2:11">
      <c r="B281" s="300"/>
      <c r="C281" s="302"/>
      <c r="D281" s="73">
        <v>2</v>
      </c>
      <c r="E281" s="88" t="s">
        <v>97</v>
      </c>
      <c r="F281" s="41" t="s">
        <v>98</v>
      </c>
      <c r="G281" s="90">
        <v>86221960</v>
      </c>
      <c r="H281" s="74">
        <f t="shared" ref="H281" si="458">IFERROR(G281/G285,"-")</f>
        <v>0.10065722936895913</v>
      </c>
      <c r="I281" s="58">
        <v>1934</v>
      </c>
      <c r="J281" s="74">
        <f t="shared" ref="J281" si="459">IFERROR(I281/I285,"-")</f>
        <v>0.6064597052367513</v>
      </c>
      <c r="K281" s="121">
        <f t="shared" si="435"/>
        <v>44582.192347466393</v>
      </c>
    </row>
    <row r="282" spans="2:11">
      <c r="B282" s="300"/>
      <c r="C282" s="302"/>
      <c r="D282" s="73">
        <v>3</v>
      </c>
      <c r="E282" s="88" t="s">
        <v>167</v>
      </c>
      <c r="F282" s="44" t="s">
        <v>168</v>
      </c>
      <c r="G282" s="90">
        <v>119231171</v>
      </c>
      <c r="H282" s="74">
        <f t="shared" ref="H282" si="460">IFERROR(G282/G285,"-")</f>
        <v>0.13919283819663328</v>
      </c>
      <c r="I282" s="58">
        <v>1541</v>
      </c>
      <c r="J282" s="74">
        <f t="shared" ref="J282" si="461">IFERROR(I282/I285,"-")</f>
        <v>0.48322358105989338</v>
      </c>
      <c r="K282" s="121">
        <f t="shared" si="435"/>
        <v>77372.596365996113</v>
      </c>
    </row>
    <row r="283" spans="2:11">
      <c r="B283" s="300"/>
      <c r="C283" s="302"/>
      <c r="D283" s="73">
        <v>4</v>
      </c>
      <c r="E283" s="88" t="s">
        <v>95</v>
      </c>
      <c r="F283" s="44" t="s">
        <v>96</v>
      </c>
      <c r="G283" s="90">
        <v>65462949</v>
      </c>
      <c r="H283" s="74">
        <f t="shared" ref="H283" si="462">IFERROR(G283/G285,"-")</f>
        <v>7.6422747437676825E-2</v>
      </c>
      <c r="I283" s="58">
        <v>1295</v>
      </c>
      <c r="J283" s="74">
        <f t="shared" ref="J283" si="463">IFERROR(I283/I285,"-")</f>
        <v>0.40608341172781437</v>
      </c>
      <c r="K283" s="121">
        <f t="shared" si="435"/>
        <v>50550.539768339768</v>
      </c>
    </row>
    <row r="284" spans="2:11" ht="36">
      <c r="B284" s="300"/>
      <c r="C284" s="302"/>
      <c r="D284" s="76">
        <v>5</v>
      </c>
      <c r="E284" s="92" t="s">
        <v>175</v>
      </c>
      <c r="F284" s="45" t="s">
        <v>176</v>
      </c>
      <c r="G284" s="94">
        <v>36704349</v>
      </c>
      <c r="H284" s="119">
        <f t="shared" ref="H284" si="464">IFERROR(G284/G285,"-")</f>
        <v>4.2849386352749645E-2</v>
      </c>
      <c r="I284" s="60">
        <v>1162</v>
      </c>
      <c r="J284" s="119">
        <f t="shared" ref="J284" si="465">IFERROR(I284/I285,"-")</f>
        <v>0.36437754782063342</v>
      </c>
      <c r="K284" s="122">
        <f t="shared" si="435"/>
        <v>31587.219449225475</v>
      </c>
    </row>
    <row r="285" spans="2:11">
      <c r="B285" s="276"/>
      <c r="C285" s="303"/>
      <c r="D285" s="95" t="s">
        <v>164</v>
      </c>
      <c r="E285" s="96"/>
      <c r="F285" s="97"/>
      <c r="G285" s="98">
        <v>856589840</v>
      </c>
      <c r="H285" s="80" t="s">
        <v>145</v>
      </c>
      <c r="I285" s="63">
        <v>3189</v>
      </c>
      <c r="J285" s="80" t="s">
        <v>145</v>
      </c>
      <c r="K285" s="124">
        <f t="shared" si="435"/>
        <v>268607.66384446534</v>
      </c>
    </row>
    <row r="286" spans="2:11">
      <c r="B286" s="275">
        <v>48</v>
      </c>
      <c r="C286" s="301" t="s">
        <v>28</v>
      </c>
      <c r="D286" s="70">
        <v>1</v>
      </c>
      <c r="E286" s="100" t="s">
        <v>165</v>
      </c>
      <c r="F286" s="40" t="s">
        <v>166</v>
      </c>
      <c r="G286" s="188">
        <v>60831018</v>
      </c>
      <c r="H286" s="71">
        <f t="shared" ref="H286" si="466">IFERROR(G286/G291,"-")</f>
        <v>0.1506117985075148</v>
      </c>
      <c r="I286" s="56">
        <v>1115</v>
      </c>
      <c r="J286" s="71">
        <f t="shared" ref="J286" si="467">IFERROR(I286/I291,"-")</f>
        <v>0.66886622675464902</v>
      </c>
      <c r="K286" s="120">
        <f t="shared" si="435"/>
        <v>54556.966816143497</v>
      </c>
    </row>
    <row r="287" spans="2:11">
      <c r="B287" s="300"/>
      <c r="C287" s="302"/>
      <c r="D287" s="73">
        <v>2</v>
      </c>
      <c r="E287" s="88" t="s">
        <v>97</v>
      </c>
      <c r="F287" s="41" t="s">
        <v>98</v>
      </c>
      <c r="G287" s="90">
        <v>44969491</v>
      </c>
      <c r="H287" s="74">
        <f t="shared" ref="H287" si="468">IFERROR(G287/G291,"-")</f>
        <v>0.11134017052743553</v>
      </c>
      <c r="I287" s="58">
        <v>1006</v>
      </c>
      <c r="J287" s="74">
        <f t="shared" ref="J287" si="469">IFERROR(I287/I291,"-")</f>
        <v>0.60347930413917217</v>
      </c>
      <c r="K287" s="121">
        <f t="shared" si="435"/>
        <v>44701.283300198804</v>
      </c>
    </row>
    <row r="288" spans="2:11">
      <c r="B288" s="300"/>
      <c r="C288" s="302"/>
      <c r="D288" s="73">
        <v>3</v>
      </c>
      <c r="E288" s="88" t="s">
        <v>167</v>
      </c>
      <c r="F288" s="44" t="s">
        <v>168</v>
      </c>
      <c r="G288" s="90">
        <v>44170603</v>
      </c>
      <c r="H288" s="74">
        <f t="shared" ref="H288" si="470">IFERROR(G288/G291,"-")</f>
        <v>0.10936220003734655</v>
      </c>
      <c r="I288" s="58">
        <v>675</v>
      </c>
      <c r="J288" s="74">
        <f t="shared" ref="J288" si="471">IFERROR(I288/I291,"-")</f>
        <v>0.40491901619676063</v>
      </c>
      <c r="K288" s="121">
        <f t="shared" si="435"/>
        <v>65437.93037037037</v>
      </c>
    </row>
    <row r="289" spans="2:11">
      <c r="B289" s="300"/>
      <c r="C289" s="302"/>
      <c r="D289" s="73">
        <v>4</v>
      </c>
      <c r="E289" s="88" t="s">
        <v>171</v>
      </c>
      <c r="F289" s="44" t="s">
        <v>172</v>
      </c>
      <c r="G289" s="90">
        <v>26726230</v>
      </c>
      <c r="H289" s="74">
        <f t="shared" ref="H289" si="472">IFERROR(G289/G291,"-")</f>
        <v>6.6171596333066421E-2</v>
      </c>
      <c r="I289" s="58">
        <v>585</v>
      </c>
      <c r="J289" s="74">
        <f t="shared" ref="J289" si="473">IFERROR(I289/I291,"-")</f>
        <v>0.35092981403719259</v>
      </c>
      <c r="K289" s="121">
        <f t="shared" si="435"/>
        <v>45685.86324786325</v>
      </c>
    </row>
    <row r="290" spans="2:11">
      <c r="B290" s="300"/>
      <c r="C290" s="302"/>
      <c r="D290" s="76">
        <v>5</v>
      </c>
      <c r="E290" s="92" t="s">
        <v>95</v>
      </c>
      <c r="F290" s="45" t="s">
        <v>96</v>
      </c>
      <c r="G290" s="94">
        <v>29512802</v>
      </c>
      <c r="H290" s="119">
        <f t="shared" ref="H290" si="474">IFERROR(G290/G291,"-")</f>
        <v>7.3070882821921201E-2</v>
      </c>
      <c r="I290" s="60">
        <v>557</v>
      </c>
      <c r="J290" s="119">
        <f t="shared" ref="J290" si="475">IFERROR(I290/I291,"-")</f>
        <v>0.33413317336532694</v>
      </c>
      <c r="K290" s="122">
        <f t="shared" si="435"/>
        <v>52985.281867145422</v>
      </c>
    </row>
    <row r="291" spans="2:11">
      <c r="B291" s="276"/>
      <c r="C291" s="303"/>
      <c r="D291" s="95" t="s">
        <v>164</v>
      </c>
      <c r="E291" s="96"/>
      <c r="F291" s="97"/>
      <c r="G291" s="98">
        <v>403892780</v>
      </c>
      <c r="H291" s="80" t="s">
        <v>145</v>
      </c>
      <c r="I291" s="63">
        <v>1667</v>
      </c>
      <c r="J291" s="80" t="s">
        <v>145</v>
      </c>
      <c r="K291" s="124">
        <f t="shared" si="435"/>
        <v>242287.21055788844</v>
      </c>
    </row>
    <row r="292" spans="2:11">
      <c r="B292" s="275">
        <v>49</v>
      </c>
      <c r="C292" s="301" t="s">
        <v>29</v>
      </c>
      <c r="D292" s="70">
        <v>1</v>
      </c>
      <c r="E292" s="100" t="s">
        <v>165</v>
      </c>
      <c r="F292" s="40" t="s">
        <v>166</v>
      </c>
      <c r="G292" s="188">
        <v>58516482</v>
      </c>
      <c r="H292" s="71">
        <f t="shared" ref="H292" si="476">IFERROR(G292/G297,"-")</f>
        <v>0.12122231005774771</v>
      </c>
      <c r="I292" s="56">
        <v>1191</v>
      </c>
      <c r="J292" s="71">
        <f t="shared" ref="J292" si="477">IFERROR(I292/I297,"-")</f>
        <v>0.6572847682119205</v>
      </c>
      <c r="K292" s="120">
        <f t="shared" si="435"/>
        <v>49132.226700251886</v>
      </c>
    </row>
    <row r="293" spans="2:11">
      <c r="B293" s="300"/>
      <c r="C293" s="302"/>
      <c r="D293" s="73">
        <v>2</v>
      </c>
      <c r="E293" s="88" t="s">
        <v>97</v>
      </c>
      <c r="F293" s="41" t="s">
        <v>98</v>
      </c>
      <c r="G293" s="90">
        <v>49187508</v>
      </c>
      <c r="H293" s="74">
        <f t="shared" ref="H293" si="478">IFERROR(G293/G297,"-")</f>
        <v>0.10189647671819961</v>
      </c>
      <c r="I293" s="58">
        <v>1073</v>
      </c>
      <c r="J293" s="74">
        <f t="shared" ref="J293" si="479">IFERROR(I293/I297,"-")</f>
        <v>0.59216335540838849</v>
      </c>
      <c r="K293" s="121">
        <f t="shared" si="435"/>
        <v>45841.107176141661</v>
      </c>
    </row>
    <row r="294" spans="2:11">
      <c r="B294" s="300"/>
      <c r="C294" s="302"/>
      <c r="D294" s="73">
        <v>3</v>
      </c>
      <c r="E294" s="88" t="s">
        <v>167</v>
      </c>
      <c r="F294" s="44" t="s">
        <v>168</v>
      </c>
      <c r="G294" s="90">
        <v>57458850</v>
      </c>
      <c r="H294" s="74">
        <f t="shared" ref="H294" si="480">IFERROR(G294/G297,"-")</f>
        <v>0.11903132745166767</v>
      </c>
      <c r="I294" s="58">
        <v>813</v>
      </c>
      <c r="J294" s="74">
        <f t="shared" ref="J294" si="481">IFERROR(I294/I297,"-")</f>
        <v>0.44867549668874174</v>
      </c>
      <c r="K294" s="121">
        <f t="shared" si="435"/>
        <v>70675.092250922506</v>
      </c>
    </row>
    <row r="295" spans="2:11" ht="36">
      <c r="B295" s="300"/>
      <c r="C295" s="302"/>
      <c r="D295" s="73">
        <v>4</v>
      </c>
      <c r="E295" s="88" t="s">
        <v>175</v>
      </c>
      <c r="F295" s="44" t="s">
        <v>176</v>
      </c>
      <c r="G295" s="90">
        <v>20645415</v>
      </c>
      <c r="H295" s="74">
        <f t="shared" ref="H295" si="482">IFERROR(G295/G297,"-")</f>
        <v>4.2768888574006819E-2</v>
      </c>
      <c r="I295" s="58">
        <v>705</v>
      </c>
      <c r="J295" s="74">
        <f t="shared" ref="J295" si="483">IFERROR(I295/I297,"-")</f>
        <v>0.38907284768211919</v>
      </c>
      <c r="K295" s="121">
        <f t="shared" si="435"/>
        <v>29284.276595744679</v>
      </c>
    </row>
    <row r="296" spans="2:11">
      <c r="B296" s="300"/>
      <c r="C296" s="302"/>
      <c r="D296" s="76">
        <v>5</v>
      </c>
      <c r="E296" s="92" t="s">
        <v>171</v>
      </c>
      <c r="F296" s="45" t="s">
        <v>172</v>
      </c>
      <c r="G296" s="94">
        <v>30819073</v>
      </c>
      <c r="H296" s="119">
        <f t="shared" ref="H296" si="484">IFERROR(G296/G297,"-")</f>
        <v>6.3844563022403863E-2</v>
      </c>
      <c r="I296" s="60">
        <v>665</v>
      </c>
      <c r="J296" s="119">
        <f t="shared" ref="J296" si="485">IFERROR(I296/I297,"-")</f>
        <v>0.36699779249448122</v>
      </c>
      <c r="K296" s="122">
        <f t="shared" si="435"/>
        <v>46344.47067669173</v>
      </c>
    </row>
    <row r="297" spans="2:11">
      <c r="B297" s="276"/>
      <c r="C297" s="303"/>
      <c r="D297" s="95" t="s">
        <v>164</v>
      </c>
      <c r="E297" s="96"/>
      <c r="F297" s="97"/>
      <c r="G297" s="98">
        <v>482720400</v>
      </c>
      <c r="H297" s="80" t="s">
        <v>145</v>
      </c>
      <c r="I297" s="63">
        <v>1812</v>
      </c>
      <c r="J297" s="80" t="s">
        <v>145</v>
      </c>
      <c r="K297" s="124">
        <f t="shared" si="435"/>
        <v>266401.9867549669</v>
      </c>
    </row>
    <row r="298" spans="2:11">
      <c r="B298" s="275">
        <v>50</v>
      </c>
      <c r="C298" s="301" t="s">
        <v>18</v>
      </c>
      <c r="D298" s="70">
        <v>1</v>
      </c>
      <c r="E298" s="100" t="s">
        <v>165</v>
      </c>
      <c r="F298" s="40" t="s">
        <v>166</v>
      </c>
      <c r="G298" s="188">
        <v>55325069</v>
      </c>
      <c r="H298" s="71">
        <f t="shared" ref="H298" si="486">IFERROR(G298/G303,"-")</f>
        <v>0.12590539176850349</v>
      </c>
      <c r="I298" s="56">
        <v>1072</v>
      </c>
      <c r="J298" s="71">
        <f t="shared" ref="J298" si="487">IFERROR(I298/I303,"-")</f>
        <v>0.68806161745827987</v>
      </c>
      <c r="K298" s="120">
        <f t="shared" si="435"/>
        <v>51609.20615671642</v>
      </c>
    </row>
    <row r="299" spans="2:11">
      <c r="B299" s="300"/>
      <c r="C299" s="302"/>
      <c r="D299" s="73">
        <v>2</v>
      </c>
      <c r="E299" s="88" t="s">
        <v>97</v>
      </c>
      <c r="F299" s="41" t="s">
        <v>98</v>
      </c>
      <c r="G299" s="90">
        <v>40107500</v>
      </c>
      <c r="H299" s="74">
        <f t="shared" ref="H299" si="488">IFERROR(G299/G303,"-")</f>
        <v>9.1274183505406101E-2</v>
      </c>
      <c r="I299" s="58">
        <v>943</v>
      </c>
      <c r="J299" s="74">
        <f t="shared" ref="J299" si="489">IFERROR(I299/I303,"-")</f>
        <v>0.60526315789473684</v>
      </c>
      <c r="K299" s="121">
        <f t="shared" si="435"/>
        <v>42531.813361611879</v>
      </c>
    </row>
    <row r="300" spans="2:11">
      <c r="B300" s="300"/>
      <c r="C300" s="302"/>
      <c r="D300" s="73">
        <v>3</v>
      </c>
      <c r="E300" s="88" t="s">
        <v>167</v>
      </c>
      <c r="F300" s="44" t="s">
        <v>168</v>
      </c>
      <c r="G300" s="90">
        <v>45197665</v>
      </c>
      <c r="H300" s="74">
        <f t="shared" ref="H300" si="490">IFERROR(G300/G303,"-")</f>
        <v>0.10285806817243334</v>
      </c>
      <c r="I300" s="58">
        <v>655</v>
      </c>
      <c r="J300" s="74">
        <f t="shared" ref="J300" si="491">IFERROR(I300/I303,"-")</f>
        <v>0.42041078305519897</v>
      </c>
      <c r="K300" s="121">
        <f t="shared" si="435"/>
        <v>69004.068702290082</v>
      </c>
    </row>
    <row r="301" spans="2:11" ht="24">
      <c r="B301" s="300"/>
      <c r="C301" s="302"/>
      <c r="D301" s="73">
        <v>4</v>
      </c>
      <c r="E301" s="88" t="s">
        <v>197</v>
      </c>
      <c r="F301" s="44" t="s">
        <v>198</v>
      </c>
      <c r="G301" s="90">
        <v>9549872</v>
      </c>
      <c r="H301" s="74">
        <f t="shared" ref="H301" si="492">IFERROR(G301/G303,"-")</f>
        <v>2.1733011765408951E-2</v>
      </c>
      <c r="I301" s="58">
        <v>585</v>
      </c>
      <c r="J301" s="74">
        <f t="shared" ref="J301" si="493">IFERROR(I301/I303,"-")</f>
        <v>0.37548138639281131</v>
      </c>
      <c r="K301" s="121">
        <f t="shared" si="435"/>
        <v>16324.567521367522</v>
      </c>
    </row>
    <row r="302" spans="2:11">
      <c r="B302" s="300"/>
      <c r="C302" s="302"/>
      <c r="D302" s="76">
        <v>5</v>
      </c>
      <c r="E302" s="92" t="s">
        <v>95</v>
      </c>
      <c r="F302" s="45" t="s">
        <v>96</v>
      </c>
      <c r="G302" s="94">
        <v>34595746</v>
      </c>
      <c r="H302" s="119">
        <f t="shared" ref="H302" si="494">IFERROR(G302/G303,"-")</f>
        <v>7.8730872502908902E-2</v>
      </c>
      <c r="I302" s="60">
        <v>575</v>
      </c>
      <c r="J302" s="119">
        <f t="shared" ref="J302" si="495">IFERROR(I302/I303,"-")</f>
        <v>0.36906290115532736</v>
      </c>
      <c r="K302" s="122">
        <f t="shared" si="435"/>
        <v>60166.514782608698</v>
      </c>
    </row>
    <row r="303" spans="2:11">
      <c r="B303" s="276"/>
      <c r="C303" s="303"/>
      <c r="D303" s="95" t="s">
        <v>164</v>
      </c>
      <c r="E303" s="96"/>
      <c r="F303" s="97"/>
      <c r="G303" s="98">
        <v>439417790</v>
      </c>
      <c r="H303" s="80" t="s">
        <v>145</v>
      </c>
      <c r="I303" s="63">
        <v>1558</v>
      </c>
      <c r="J303" s="80" t="s">
        <v>145</v>
      </c>
      <c r="K303" s="124">
        <f t="shared" si="435"/>
        <v>282039.65982028242</v>
      </c>
    </row>
    <row r="304" spans="2:11">
      <c r="B304" s="275">
        <v>51</v>
      </c>
      <c r="C304" s="301" t="s">
        <v>50</v>
      </c>
      <c r="D304" s="70">
        <v>1</v>
      </c>
      <c r="E304" s="100" t="s">
        <v>165</v>
      </c>
      <c r="F304" s="40" t="s">
        <v>166</v>
      </c>
      <c r="G304" s="188">
        <v>81136621</v>
      </c>
      <c r="H304" s="71">
        <f t="shared" ref="H304" si="496">IFERROR(G304/G309,"-")</f>
        <v>0.13566877215065948</v>
      </c>
      <c r="I304" s="56">
        <v>1350</v>
      </c>
      <c r="J304" s="71">
        <f t="shared" ref="J304" si="497">IFERROR(I304/I309,"-")</f>
        <v>0.68947906026557715</v>
      </c>
      <c r="K304" s="120">
        <f t="shared" si="435"/>
        <v>60101.200740740744</v>
      </c>
    </row>
    <row r="305" spans="2:11">
      <c r="B305" s="300"/>
      <c r="C305" s="302"/>
      <c r="D305" s="73">
        <v>2</v>
      </c>
      <c r="E305" s="88" t="s">
        <v>97</v>
      </c>
      <c r="F305" s="41" t="s">
        <v>98</v>
      </c>
      <c r="G305" s="90">
        <v>62858992</v>
      </c>
      <c r="H305" s="74">
        <f t="shared" ref="H305" si="498">IFERROR(G305/G309,"-")</f>
        <v>0.10510669729847545</v>
      </c>
      <c r="I305" s="58">
        <v>1133</v>
      </c>
      <c r="J305" s="74">
        <f t="shared" ref="J305" si="499">IFERROR(I305/I309,"-")</f>
        <v>0.5786516853932584</v>
      </c>
      <c r="K305" s="121">
        <f t="shared" si="435"/>
        <v>55480.134157105029</v>
      </c>
    </row>
    <row r="306" spans="2:11">
      <c r="B306" s="300"/>
      <c r="C306" s="302"/>
      <c r="D306" s="73">
        <v>3</v>
      </c>
      <c r="E306" s="88" t="s">
        <v>167</v>
      </c>
      <c r="F306" s="44" t="s">
        <v>168</v>
      </c>
      <c r="G306" s="90">
        <v>71258411</v>
      </c>
      <c r="H306" s="74">
        <f t="shared" ref="H306" si="500">IFERROR(G306/G309,"-")</f>
        <v>0.11915138942965159</v>
      </c>
      <c r="I306" s="58">
        <v>855</v>
      </c>
      <c r="J306" s="74">
        <f t="shared" ref="J306" si="501">IFERROR(I306/I309,"-")</f>
        <v>0.4366700715015322</v>
      </c>
      <c r="K306" s="121">
        <f t="shared" si="435"/>
        <v>83343.170760233916</v>
      </c>
    </row>
    <row r="307" spans="2:11">
      <c r="B307" s="300"/>
      <c r="C307" s="302"/>
      <c r="D307" s="73">
        <v>4</v>
      </c>
      <c r="E307" s="88" t="s">
        <v>95</v>
      </c>
      <c r="F307" s="44" t="s">
        <v>96</v>
      </c>
      <c r="G307" s="90">
        <v>34462225</v>
      </c>
      <c r="H307" s="74">
        <f t="shared" ref="H307" si="502">IFERROR(G307/G309,"-")</f>
        <v>5.7624383338933487E-2</v>
      </c>
      <c r="I307" s="58">
        <v>824</v>
      </c>
      <c r="J307" s="74">
        <f t="shared" ref="J307" si="503">IFERROR(I307/I309,"-")</f>
        <v>0.42083758937691523</v>
      </c>
      <c r="K307" s="121">
        <f t="shared" si="435"/>
        <v>41823.088592233013</v>
      </c>
    </row>
    <row r="308" spans="2:11">
      <c r="B308" s="300"/>
      <c r="C308" s="302"/>
      <c r="D308" s="76">
        <v>5</v>
      </c>
      <c r="E308" s="92" t="s">
        <v>171</v>
      </c>
      <c r="F308" s="45" t="s">
        <v>172</v>
      </c>
      <c r="G308" s="94">
        <v>37163952</v>
      </c>
      <c r="H308" s="119">
        <f t="shared" ref="H308" si="504">IFERROR(G308/G309,"-")</f>
        <v>6.2141948653568473E-2</v>
      </c>
      <c r="I308" s="60">
        <v>697</v>
      </c>
      <c r="J308" s="119">
        <f t="shared" ref="J308" si="505">IFERROR(I308/I309,"-")</f>
        <v>0.35597548518896832</v>
      </c>
      <c r="K308" s="122">
        <f t="shared" si="435"/>
        <v>53319.873744619799</v>
      </c>
    </row>
    <row r="309" spans="2:11">
      <c r="B309" s="276"/>
      <c r="C309" s="303"/>
      <c r="D309" s="95" t="s">
        <v>164</v>
      </c>
      <c r="E309" s="96"/>
      <c r="F309" s="97"/>
      <c r="G309" s="98">
        <v>598049350</v>
      </c>
      <c r="H309" s="80" t="s">
        <v>145</v>
      </c>
      <c r="I309" s="63">
        <v>1958</v>
      </c>
      <c r="J309" s="80" t="s">
        <v>145</v>
      </c>
      <c r="K309" s="124">
        <f t="shared" si="435"/>
        <v>305438.89172625128</v>
      </c>
    </row>
    <row r="310" spans="2:11">
      <c r="B310" s="275">
        <v>52</v>
      </c>
      <c r="C310" s="301" t="s">
        <v>6</v>
      </c>
      <c r="D310" s="70">
        <v>1</v>
      </c>
      <c r="E310" s="100" t="s">
        <v>165</v>
      </c>
      <c r="F310" s="40" t="s">
        <v>166</v>
      </c>
      <c r="G310" s="188">
        <v>94870074</v>
      </c>
      <c r="H310" s="71">
        <f t="shared" ref="H310" si="506">IFERROR(G310/G315,"-")</f>
        <v>0.14507282781784825</v>
      </c>
      <c r="I310" s="56">
        <v>1631</v>
      </c>
      <c r="J310" s="71">
        <f t="shared" ref="J310" si="507">IFERROR(I310/I315,"-")</f>
        <v>0.727151136870263</v>
      </c>
      <c r="K310" s="120">
        <f t="shared" si="435"/>
        <v>58166.814224402209</v>
      </c>
    </row>
    <row r="311" spans="2:11">
      <c r="B311" s="300"/>
      <c r="C311" s="302"/>
      <c r="D311" s="73">
        <v>2</v>
      </c>
      <c r="E311" s="88" t="s">
        <v>97</v>
      </c>
      <c r="F311" s="41" t="s">
        <v>98</v>
      </c>
      <c r="G311" s="90">
        <v>67524272</v>
      </c>
      <c r="H311" s="74">
        <f t="shared" ref="H311" si="508">IFERROR(G311/G315,"-")</f>
        <v>0.10325634493951751</v>
      </c>
      <c r="I311" s="58">
        <v>1365</v>
      </c>
      <c r="J311" s="74">
        <f t="shared" ref="J311" si="509">IFERROR(I311/I315,"-")</f>
        <v>0.60855996433348192</v>
      </c>
      <c r="K311" s="121">
        <f t="shared" si="435"/>
        <v>49468.331135531138</v>
      </c>
    </row>
    <row r="312" spans="2:11">
      <c r="B312" s="300"/>
      <c r="C312" s="302"/>
      <c r="D312" s="73">
        <v>3</v>
      </c>
      <c r="E312" s="88" t="s">
        <v>167</v>
      </c>
      <c r="F312" s="44" t="s">
        <v>168</v>
      </c>
      <c r="G312" s="90">
        <v>94297566</v>
      </c>
      <c r="H312" s="74">
        <f t="shared" ref="H312" si="510">IFERROR(G312/G315,"-")</f>
        <v>0.14419736360656976</v>
      </c>
      <c r="I312" s="58">
        <v>997</v>
      </c>
      <c r="J312" s="74">
        <f t="shared" ref="J312" si="511">IFERROR(I312/I315,"-")</f>
        <v>0.444493981275078</v>
      </c>
      <c r="K312" s="121">
        <f t="shared" si="435"/>
        <v>94581.309929789364</v>
      </c>
    </row>
    <row r="313" spans="2:11">
      <c r="B313" s="300"/>
      <c r="C313" s="302"/>
      <c r="D313" s="73">
        <v>4</v>
      </c>
      <c r="E313" s="88" t="s">
        <v>199</v>
      </c>
      <c r="F313" s="44" t="s">
        <v>200</v>
      </c>
      <c r="G313" s="90">
        <v>16340534</v>
      </c>
      <c r="H313" s="74">
        <f t="shared" ref="H313" si="512">IFERROR(G313/G315,"-")</f>
        <v>2.4987515825419249E-2</v>
      </c>
      <c r="I313" s="58">
        <v>877</v>
      </c>
      <c r="J313" s="74">
        <f t="shared" ref="J313" si="513">IFERROR(I313/I315,"-")</f>
        <v>0.39099420419081587</v>
      </c>
      <c r="K313" s="121">
        <f t="shared" si="435"/>
        <v>18632.307867730902</v>
      </c>
    </row>
    <row r="314" spans="2:11" ht="36">
      <c r="B314" s="300"/>
      <c r="C314" s="302"/>
      <c r="D314" s="76">
        <v>5</v>
      </c>
      <c r="E314" s="92" t="s">
        <v>175</v>
      </c>
      <c r="F314" s="45" t="s">
        <v>176</v>
      </c>
      <c r="G314" s="94">
        <v>31199579</v>
      </c>
      <c r="H314" s="119">
        <f t="shared" ref="H314" si="514">IFERROR(G314/G315,"-")</f>
        <v>4.770957754556357E-2</v>
      </c>
      <c r="I314" s="60">
        <v>871</v>
      </c>
      <c r="J314" s="119">
        <f t="shared" ref="J314" si="515">IFERROR(I314/I315,"-")</f>
        <v>0.38831921533660274</v>
      </c>
      <c r="K314" s="122">
        <f t="shared" si="435"/>
        <v>35820.412169919633</v>
      </c>
    </row>
    <row r="315" spans="2:11">
      <c r="B315" s="276"/>
      <c r="C315" s="303"/>
      <c r="D315" s="95" t="s">
        <v>164</v>
      </c>
      <c r="E315" s="96"/>
      <c r="F315" s="97"/>
      <c r="G315" s="98">
        <v>653947920</v>
      </c>
      <c r="H315" s="80" t="s">
        <v>145</v>
      </c>
      <c r="I315" s="63">
        <v>2243</v>
      </c>
      <c r="J315" s="80" t="s">
        <v>145</v>
      </c>
      <c r="K315" s="124">
        <f t="shared" si="435"/>
        <v>291550.56620597414</v>
      </c>
    </row>
    <row r="316" spans="2:11">
      <c r="B316" s="275">
        <v>53</v>
      </c>
      <c r="C316" s="301" t="s">
        <v>24</v>
      </c>
      <c r="D316" s="70">
        <v>1</v>
      </c>
      <c r="E316" s="100" t="s">
        <v>165</v>
      </c>
      <c r="F316" s="40" t="s">
        <v>166</v>
      </c>
      <c r="G316" s="188">
        <v>37270513</v>
      </c>
      <c r="H316" s="71">
        <f t="shared" ref="H316" si="516">IFERROR(G316/G321,"-")</f>
        <v>0.13704392706671861</v>
      </c>
      <c r="I316" s="56">
        <v>703</v>
      </c>
      <c r="J316" s="71">
        <f t="shared" ref="J316" si="517">IFERROR(I316/I321,"-")</f>
        <v>0.72549019607843135</v>
      </c>
      <c r="K316" s="120">
        <f t="shared" si="435"/>
        <v>53016.376955903273</v>
      </c>
    </row>
    <row r="317" spans="2:11">
      <c r="B317" s="300"/>
      <c r="C317" s="302"/>
      <c r="D317" s="73">
        <v>2</v>
      </c>
      <c r="E317" s="88" t="s">
        <v>97</v>
      </c>
      <c r="F317" s="41" t="s">
        <v>98</v>
      </c>
      <c r="G317" s="90">
        <v>23677190</v>
      </c>
      <c r="H317" s="74">
        <f t="shared" ref="H317" si="518">IFERROR(G317/G321,"-")</f>
        <v>8.7061186936301077E-2</v>
      </c>
      <c r="I317" s="58">
        <v>600</v>
      </c>
      <c r="J317" s="74">
        <f t="shared" ref="J317" si="519">IFERROR(I317/I321,"-")</f>
        <v>0.61919504643962853</v>
      </c>
      <c r="K317" s="121">
        <f t="shared" si="435"/>
        <v>39461.98333333333</v>
      </c>
    </row>
    <row r="318" spans="2:11" ht="36">
      <c r="B318" s="300"/>
      <c r="C318" s="302"/>
      <c r="D318" s="73">
        <v>3</v>
      </c>
      <c r="E318" s="88" t="s">
        <v>175</v>
      </c>
      <c r="F318" s="44" t="s">
        <v>176</v>
      </c>
      <c r="G318" s="90">
        <v>11930065</v>
      </c>
      <c r="H318" s="74">
        <f t="shared" ref="H318" si="520">IFERROR(G318/G321,"-")</f>
        <v>4.3866929273584522E-2</v>
      </c>
      <c r="I318" s="58">
        <v>445</v>
      </c>
      <c r="J318" s="74">
        <f t="shared" ref="J318" si="521">IFERROR(I318/I321,"-")</f>
        <v>0.45923632610939114</v>
      </c>
      <c r="K318" s="121">
        <f t="shared" si="435"/>
        <v>26809.134831460673</v>
      </c>
    </row>
    <row r="319" spans="2:11">
      <c r="B319" s="300"/>
      <c r="C319" s="302"/>
      <c r="D319" s="73">
        <v>4</v>
      </c>
      <c r="E319" s="88" t="s">
        <v>167</v>
      </c>
      <c r="F319" s="44" t="s">
        <v>168</v>
      </c>
      <c r="G319" s="90">
        <v>34138799</v>
      </c>
      <c r="H319" s="74">
        <f t="shared" ref="H319" si="522">IFERROR(G319/G321,"-")</f>
        <v>0.12552859361773117</v>
      </c>
      <c r="I319" s="58">
        <v>429</v>
      </c>
      <c r="J319" s="74">
        <f t="shared" ref="J319" si="523">IFERROR(I319/I321,"-")</f>
        <v>0.44272445820433437</v>
      </c>
      <c r="K319" s="121">
        <f t="shared" si="435"/>
        <v>79577.620046620053</v>
      </c>
    </row>
    <row r="320" spans="2:11" ht="24">
      <c r="B320" s="300"/>
      <c r="C320" s="302"/>
      <c r="D320" s="76">
        <v>5</v>
      </c>
      <c r="E320" s="92" t="s">
        <v>197</v>
      </c>
      <c r="F320" s="45" t="s">
        <v>198</v>
      </c>
      <c r="G320" s="94">
        <v>11691113</v>
      </c>
      <c r="H320" s="119">
        <f t="shared" ref="H320" si="524">IFERROR(G320/G321,"-")</f>
        <v>4.2988301161853232E-2</v>
      </c>
      <c r="I320" s="60">
        <v>374</v>
      </c>
      <c r="J320" s="119">
        <f t="shared" ref="J320" si="525">IFERROR(I320/I321,"-")</f>
        <v>0.38596491228070173</v>
      </c>
      <c r="K320" s="122">
        <f t="shared" si="435"/>
        <v>31259.660427807488</v>
      </c>
    </row>
    <row r="321" spans="2:11">
      <c r="B321" s="276"/>
      <c r="C321" s="303"/>
      <c r="D321" s="95" t="s">
        <v>164</v>
      </c>
      <c r="E321" s="96"/>
      <c r="F321" s="97"/>
      <c r="G321" s="98">
        <v>271960340</v>
      </c>
      <c r="H321" s="80" t="s">
        <v>145</v>
      </c>
      <c r="I321" s="63">
        <v>969</v>
      </c>
      <c r="J321" s="80" t="s">
        <v>145</v>
      </c>
      <c r="K321" s="124">
        <f t="shared" si="435"/>
        <v>280660.82559339528</v>
      </c>
    </row>
    <row r="322" spans="2:11">
      <c r="B322" s="275">
        <v>54</v>
      </c>
      <c r="C322" s="301" t="s">
        <v>30</v>
      </c>
      <c r="D322" s="70">
        <v>1</v>
      </c>
      <c r="E322" s="100" t="s">
        <v>165</v>
      </c>
      <c r="F322" s="40" t="s">
        <v>166</v>
      </c>
      <c r="G322" s="188">
        <v>67282062</v>
      </c>
      <c r="H322" s="71">
        <f t="shared" ref="H322" si="526">IFERROR(G322/G327,"-")</f>
        <v>0.13874537687682015</v>
      </c>
      <c r="I322" s="56">
        <v>1336</v>
      </c>
      <c r="J322" s="71">
        <f t="shared" ref="J322" si="527">IFERROR(I322/I327,"-")</f>
        <v>0.72727272727272729</v>
      </c>
      <c r="K322" s="120">
        <f t="shared" si="435"/>
        <v>50360.824850299403</v>
      </c>
    </row>
    <row r="323" spans="2:11">
      <c r="B323" s="300"/>
      <c r="C323" s="302"/>
      <c r="D323" s="73">
        <v>2</v>
      </c>
      <c r="E323" s="88" t="s">
        <v>97</v>
      </c>
      <c r="F323" s="41" t="s">
        <v>98</v>
      </c>
      <c r="G323" s="90">
        <v>50946922</v>
      </c>
      <c r="H323" s="74">
        <f t="shared" ref="H323" si="528">IFERROR(G323/G327,"-")</f>
        <v>0.10505994738395444</v>
      </c>
      <c r="I323" s="58">
        <v>1116</v>
      </c>
      <c r="J323" s="74">
        <f t="shared" ref="J323" si="529">IFERROR(I323/I327,"-")</f>
        <v>0.60751224823081107</v>
      </c>
      <c r="K323" s="121">
        <f t="shared" si="435"/>
        <v>45651.363799283157</v>
      </c>
    </row>
    <row r="324" spans="2:11">
      <c r="B324" s="300"/>
      <c r="C324" s="302"/>
      <c r="D324" s="73">
        <v>3</v>
      </c>
      <c r="E324" s="88" t="s">
        <v>167</v>
      </c>
      <c r="F324" s="44" t="s">
        <v>168</v>
      </c>
      <c r="G324" s="90">
        <v>60201553</v>
      </c>
      <c r="H324" s="74">
        <f t="shared" ref="H324" si="530">IFERROR(G324/G327,"-")</f>
        <v>0.12414433968380552</v>
      </c>
      <c r="I324" s="58">
        <v>851</v>
      </c>
      <c r="J324" s="74">
        <f t="shared" ref="J324" si="531">IFERROR(I324/I327,"-")</f>
        <v>0.46325530756668482</v>
      </c>
      <c r="K324" s="121">
        <f t="shared" si="435"/>
        <v>70742.130434782608</v>
      </c>
    </row>
    <row r="325" spans="2:11" ht="36">
      <c r="B325" s="300"/>
      <c r="C325" s="302"/>
      <c r="D325" s="73">
        <v>4</v>
      </c>
      <c r="E325" s="88" t="s">
        <v>175</v>
      </c>
      <c r="F325" s="44" t="s">
        <v>176</v>
      </c>
      <c r="G325" s="90">
        <v>19981545</v>
      </c>
      <c r="H325" s="74">
        <f t="shared" ref="H325" si="532">IFERROR(G325/G327,"-")</f>
        <v>4.1204845826605926E-2</v>
      </c>
      <c r="I325" s="58">
        <v>765</v>
      </c>
      <c r="J325" s="74">
        <f t="shared" ref="J325" si="533">IFERROR(I325/I327,"-")</f>
        <v>0.41643984757757213</v>
      </c>
      <c r="K325" s="121">
        <f t="shared" si="435"/>
        <v>26119.666666666668</v>
      </c>
    </row>
    <row r="326" spans="2:11">
      <c r="B326" s="300"/>
      <c r="C326" s="302"/>
      <c r="D326" s="76">
        <v>5</v>
      </c>
      <c r="E326" s="92" t="s">
        <v>171</v>
      </c>
      <c r="F326" s="45" t="s">
        <v>172</v>
      </c>
      <c r="G326" s="94">
        <v>36041444</v>
      </c>
      <c r="H326" s="119">
        <f t="shared" ref="H326" si="534">IFERROR(G326/G327,"-")</f>
        <v>7.4322688430161502E-2</v>
      </c>
      <c r="I326" s="60">
        <v>718</v>
      </c>
      <c r="J326" s="119">
        <f t="shared" ref="J326" si="535">IFERROR(I326/I327,"-")</f>
        <v>0.39085465432770822</v>
      </c>
      <c r="K326" s="122">
        <f t="shared" si="435"/>
        <v>50196.997214484676</v>
      </c>
    </row>
    <row r="327" spans="2:11">
      <c r="B327" s="276"/>
      <c r="C327" s="303"/>
      <c r="D327" s="95" t="s">
        <v>164</v>
      </c>
      <c r="E327" s="96"/>
      <c r="F327" s="97"/>
      <c r="G327" s="98">
        <v>484931920</v>
      </c>
      <c r="H327" s="80" t="s">
        <v>145</v>
      </c>
      <c r="I327" s="63">
        <v>1837</v>
      </c>
      <c r="J327" s="80" t="s">
        <v>145</v>
      </c>
      <c r="K327" s="124">
        <f t="shared" si="435"/>
        <v>263980.35928143712</v>
      </c>
    </row>
    <row r="328" spans="2:11">
      <c r="B328" s="275">
        <v>55</v>
      </c>
      <c r="C328" s="301" t="s">
        <v>19</v>
      </c>
      <c r="D328" s="70">
        <v>1</v>
      </c>
      <c r="E328" s="100" t="s">
        <v>165</v>
      </c>
      <c r="F328" s="40" t="s">
        <v>166</v>
      </c>
      <c r="G328" s="188">
        <v>52291543</v>
      </c>
      <c r="H328" s="71">
        <f t="shared" ref="H328" si="536">IFERROR(G328/G333,"-")</f>
        <v>0.14487371092106097</v>
      </c>
      <c r="I328" s="56">
        <v>951</v>
      </c>
      <c r="J328" s="71">
        <f t="shared" ref="J328" si="537">IFERROR(I328/I333,"-")</f>
        <v>0.69517543859649122</v>
      </c>
      <c r="K328" s="120">
        <f t="shared" si="435"/>
        <v>54985.849631966354</v>
      </c>
    </row>
    <row r="329" spans="2:11">
      <c r="B329" s="300"/>
      <c r="C329" s="302"/>
      <c r="D329" s="73">
        <v>2</v>
      </c>
      <c r="E329" s="88" t="s">
        <v>97</v>
      </c>
      <c r="F329" s="41" t="s">
        <v>98</v>
      </c>
      <c r="G329" s="90">
        <v>37533244</v>
      </c>
      <c r="H329" s="74">
        <f t="shared" ref="H329" si="538">IFERROR(G329/G333,"-")</f>
        <v>0.10398584607047542</v>
      </c>
      <c r="I329" s="58">
        <v>838</v>
      </c>
      <c r="J329" s="74">
        <f t="shared" ref="J329" si="539">IFERROR(I329/I333,"-")</f>
        <v>0.61257309941520466</v>
      </c>
      <c r="K329" s="121">
        <f t="shared" si="435"/>
        <v>44789.073985680188</v>
      </c>
    </row>
    <row r="330" spans="2:11">
      <c r="B330" s="300"/>
      <c r="C330" s="302"/>
      <c r="D330" s="73">
        <v>3</v>
      </c>
      <c r="E330" s="88" t="s">
        <v>167</v>
      </c>
      <c r="F330" s="44" t="s">
        <v>168</v>
      </c>
      <c r="G330" s="90">
        <v>38605922</v>
      </c>
      <c r="H330" s="74">
        <f t="shared" ref="H330" si="540">IFERROR(G330/G333,"-")</f>
        <v>0.10695770028566624</v>
      </c>
      <c r="I330" s="58">
        <v>649</v>
      </c>
      <c r="J330" s="74">
        <f t="shared" ref="J330" si="541">IFERROR(I330/I333,"-")</f>
        <v>0.47441520467836257</v>
      </c>
      <c r="K330" s="121">
        <f t="shared" ref="K330:K393" si="542">IFERROR(G330/I330,"-")</f>
        <v>59485.241910631739</v>
      </c>
    </row>
    <row r="331" spans="2:11" ht="36">
      <c r="B331" s="300"/>
      <c r="C331" s="302"/>
      <c r="D331" s="73">
        <v>4</v>
      </c>
      <c r="E331" s="88" t="s">
        <v>175</v>
      </c>
      <c r="F331" s="44" t="s">
        <v>176</v>
      </c>
      <c r="G331" s="90">
        <v>25406034</v>
      </c>
      <c r="H331" s="74">
        <f t="shared" ref="H331" si="543">IFERROR(G331/G333,"-")</f>
        <v>7.0387412843538513E-2</v>
      </c>
      <c r="I331" s="58">
        <v>557</v>
      </c>
      <c r="J331" s="74">
        <f t="shared" ref="J331" si="544">IFERROR(I331/I333,"-")</f>
        <v>0.40716374269005851</v>
      </c>
      <c r="K331" s="121">
        <f t="shared" si="542"/>
        <v>45612.269299820466</v>
      </c>
    </row>
    <row r="332" spans="2:11">
      <c r="B332" s="300"/>
      <c r="C332" s="302"/>
      <c r="D332" s="76">
        <v>5</v>
      </c>
      <c r="E332" s="92" t="s">
        <v>171</v>
      </c>
      <c r="F332" s="45" t="s">
        <v>172</v>
      </c>
      <c r="G332" s="94">
        <v>26309076</v>
      </c>
      <c r="H332" s="119">
        <f t="shared" ref="H332" si="545">IFERROR(G332/G333,"-")</f>
        <v>7.2889290549797384E-2</v>
      </c>
      <c r="I332" s="60">
        <v>545</v>
      </c>
      <c r="J332" s="119">
        <f t="shared" ref="J332" si="546">IFERROR(I332/I333,"-")</f>
        <v>0.39839181286549707</v>
      </c>
      <c r="K332" s="122">
        <f t="shared" si="542"/>
        <v>48273.533944954128</v>
      </c>
    </row>
    <row r="333" spans="2:11">
      <c r="B333" s="276"/>
      <c r="C333" s="303"/>
      <c r="D333" s="95" t="s">
        <v>164</v>
      </c>
      <c r="E333" s="96"/>
      <c r="F333" s="97"/>
      <c r="G333" s="98">
        <v>360945700</v>
      </c>
      <c r="H333" s="80" t="s">
        <v>145</v>
      </c>
      <c r="I333" s="63">
        <v>1368</v>
      </c>
      <c r="J333" s="80" t="s">
        <v>145</v>
      </c>
      <c r="K333" s="124">
        <f t="shared" si="542"/>
        <v>263849.19590643275</v>
      </c>
    </row>
    <row r="334" spans="2:11">
      <c r="B334" s="275">
        <v>56</v>
      </c>
      <c r="C334" s="301" t="s">
        <v>12</v>
      </c>
      <c r="D334" s="70">
        <v>1</v>
      </c>
      <c r="E334" s="100" t="s">
        <v>165</v>
      </c>
      <c r="F334" s="40" t="s">
        <v>166</v>
      </c>
      <c r="G334" s="188">
        <v>34194331</v>
      </c>
      <c r="H334" s="71">
        <f t="shared" ref="H334" si="547">IFERROR(G334/G339,"-")</f>
        <v>0.12704870179100375</v>
      </c>
      <c r="I334" s="56">
        <v>717</v>
      </c>
      <c r="J334" s="71">
        <f t="shared" ref="J334" si="548">IFERROR(I334/I339,"-")</f>
        <v>0.68481375358166185</v>
      </c>
      <c r="K334" s="120">
        <f t="shared" si="542"/>
        <v>47690.83821478382</v>
      </c>
    </row>
    <row r="335" spans="2:11">
      <c r="B335" s="300"/>
      <c r="C335" s="302"/>
      <c r="D335" s="73">
        <v>2</v>
      </c>
      <c r="E335" s="88" t="s">
        <v>97</v>
      </c>
      <c r="F335" s="41" t="s">
        <v>98</v>
      </c>
      <c r="G335" s="90">
        <v>23249218</v>
      </c>
      <c r="H335" s="74">
        <f t="shared" ref="H335" si="549">IFERROR(G335/G339,"-")</f>
        <v>8.6382241680822369E-2</v>
      </c>
      <c r="I335" s="58">
        <v>634</v>
      </c>
      <c r="J335" s="74">
        <f t="shared" ref="J335" si="550">IFERROR(I335/I339,"-")</f>
        <v>0.60553963705826175</v>
      </c>
      <c r="K335" s="121">
        <f t="shared" si="542"/>
        <v>36670.690851735017</v>
      </c>
    </row>
    <row r="336" spans="2:11">
      <c r="B336" s="300"/>
      <c r="C336" s="302"/>
      <c r="D336" s="73">
        <v>3</v>
      </c>
      <c r="E336" s="88" t="s">
        <v>167</v>
      </c>
      <c r="F336" s="44" t="s">
        <v>168</v>
      </c>
      <c r="G336" s="90">
        <v>30495603</v>
      </c>
      <c r="H336" s="74">
        <f t="shared" ref="H336" si="551">IFERROR(G336/G339,"-")</f>
        <v>0.11330611414751292</v>
      </c>
      <c r="I336" s="58">
        <v>468</v>
      </c>
      <c r="J336" s="74">
        <f t="shared" ref="J336" si="552">IFERROR(I336/I339,"-")</f>
        <v>0.44699140401146131</v>
      </c>
      <c r="K336" s="121">
        <f t="shared" si="542"/>
        <v>65161.544871794875</v>
      </c>
    </row>
    <row r="337" spans="2:11">
      <c r="B337" s="300"/>
      <c r="C337" s="302"/>
      <c r="D337" s="73">
        <v>4</v>
      </c>
      <c r="E337" s="88" t="s">
        <v>171</v>
      </c>
      <c r="F337" s="44" t="s">
        <v>172</v>
      </c>
      <c r="G337" s="90">
        <v>18096520</v>
      </c>
      <c r="H337" s="74">
        <f t="shared" ref="H337" si="553">IFERROR(G337/G339,"-")</f>
        <v>6.7237442748475915E-2</v>
      </c>
      <c r="I337" s="58">
        <v>435</v>
      </c>
      <c r="J337" s="74">
        <f t="shared" ref="J337" si="554">IFERROR(I337/I339,"-")</f>
        <v>0.41547277936962751</v>
      </c>
      <c r="K337" s="121">
        <f t="shared" si="542"/>
        <v>41601.19540229885</v>
      </c>
    </row>
    <row r="338" spans="2:11">
      <c r="B338" s="300"/>
      <c r="C338" s="302"/>
      <c r="D338" s="76">
        <v>5</v>
      </c>
      <c r="E338" s="92" t="s">
        <v>95</v>
      </c>
      <c r="F338" s="45" t="s">
        <v>96</v>
      </c>
      <c r="G338" s="94">
        <v>18600200</v>
      </c>
      <c r="H338" s="119">
        <f t="shared" ref="H338" si="555">IFERROR(G338/G339,"-")</f>
        <v>6.9108860853368592E-2</v>
      </c>
      <c r="I338" s="60">
        <v>420</v>
      </c>
      <c r="J338" s="119">
        <f t="shared" ref="J338" si="556">IFERROR(I338/I339,"-")</f>
        <v>0.40114613180515757</v>
      </c>
      <c r="K338" s="122">
        <f t="shared" si="542"/>
        <v>44286.190476190473</v>
      </c>
    </row>
    <row r="339" spans="2:11">
      <c r="B339" s="276"/>
      <c r="C339" s="303"/>
      <c r="D339" s="95" t="s">
        <v>164</v>
      </c>
      <c r="E339" s="96"/>
      <c r="F339" s="97"/>
      <c r="G339" s="98">
        <v>269143490</v>
      </c>
      <c r="H339" s="80" t="s">
        <v>145</v>
      </c>
      <c r="I339" s="63">
        <v>1047</v>
      </c>
      <c r="J339" s="80" t="s">
        <v>145</v>
      </c>
      <c r="K339" s="124">
        <f t="shared" si="542"/>
        <v>257061.59503342884</v>
      </c>
    </row>
    <row r="340" spans="2:11">
      <c r="B340" s="275">
        <v>57</v>
      </c>
      <c r="C340" s="301" t="s">
        <v>51</v>
      </c>
      <c r="D340" s="70">
        <v>1</v>
      </c>
      <c r="E340" s="100" t="s">
        <v>165</v>
      </c>
      <c r="F340" s="40" t="s">
        <v>166</v>
      </c>
      <c r="G340" s="188">
        <v>39313173</v>
      </c>
      <c r="H340" s="71">
        <f t="shared" ref="H340" si="557">IFERROR(G340/G345,"-")</f>
        <v>0.11910664501449705</v>
      </c>
      <c r="I340" s="56">
        <v>700</v>
      </c>
      <c r="J340" s="71">
        <f t="shared" ref="J340" si="558">IFERROR(I340/I345,"-")</f>
        <v>0.70281124497991965</v>
      </c>
      <c r="K340" s="120">
        <f t="shared" si="542"/>
        <v>56161.675714285717</v>
      </c>
    </row>
    <row r="341" spans="2:11">
      <c r="B341" s="300"/>
      <c r="C341" s="302"/>
      <c r="D341" s="73">
        <v>2</v>
      </c>
      <c r="E341" s="88" t="s">
        <v>97</v>
      </c>
      <c r="F341" s="41" t="s">
        <v>98</v>
      </c>
      <c r="G341" s="90">
        <v>31036520</v>
      </c>
      <c r="H341" s="74">
        <f t="shared" ref="H341" si="559">IFERROR(G341/G345,"-")</f>
        <v>9.4030969469834913E-2</v>
      </c>
      <c r="I341" s="58">
        <v>636</v>
      </c>
      <c r="J341" s="74">
        <f t="shared" ref="J341" si="560">IFERROR(I341/I345,"-")</f>
        <v>0.63855421686746983</v>
      </c>
      <c r="K341" s="121">
        <f t="shared" si="542"/>
        <v>48799.559748427673</v>
      </c>
    </row>
    <row r="342" spans="2:11">
      <c r="B342" s="300"/>
      <c r="C342" s="302"/>
      <c r="D342" s="73">
        <v>3</v>
      </c>
      <c r="E342" s="88" t="s">
        <v>167</v>
      </c>
      <c r="F342" s="44" t="s">
        <v>168</v>
      </c>
      <c r="G342" s="90">
        <v>35543030</v>
      </c>
      <c r="H342" s="74">
        <f t="shared" ref="H342" si="561">IFERROR(G342/G345,"-")</f>
        <v>0.10768428834145795</v>
      </c>
      <c r="I342" s="58">
        <v>495</v>
      </c>
      <c r="J342" s="74">
        <f t="shared" ref="J342" si="562">IFERROR(I342/I345,"-")</f>
        <v>0.49698795180722893</v>
      </c>
      <c r="K342" s="121">
        <f t="shared" si="542"/>
        <v>71804.101010101003</v>
      </c>
    </row>
    <row r="343" spans="2:11" ht="24">
      <c r="B343" s="300"/>
      <c r="C343" s="302"/>
      <c r="D343" s="73">
        <v>4</v>
      </c>
      <c r="E343" s="88" t="s">
        <v>197</v>
      </c>
      <c r="F343" s="44" t="s">
        <v>198</v>
      </c>
      <c r="G343" s="90">
        <v>8857603</v>
      </c>
      <c r="H343" s="74">
        <f t="shared" ref="H343" si="563">IFERROR(G343/G345,"-")</f>
        <v>2.6835772737050356E-2</v>
      </c>
      <c r="I343" s="58">
        <v>402</v>
      </c>
      <c r="J343" s="74">
        <f t="shared" ref="J343" si="564">IFERROR(I343/I345,"-")</f>
        <v>0.40361445783132532</v>
      </c>
      <c r="K343" s="121">
        <f t="shared" si="542"/>
        <v>22033.838308457711</v>
      </c>
    </row>
    <row r="344" spans="2:11">
      <c r="B344" s="300"/>
      <c r="C344" s="302"/>
      <c r="D344" s="76">
        <v>5</v>
      </c>
      <c r="E344" s="92" t="s">
        <v>95</v>
      </c>
      <c r="F344" s="45" t="s">
        <v>96</v>
      </c>
      <c r="G344" s="94">
        <v>22896008</v>
      </c>
      <c r="H344" s="119">
        <f t="shared" ref="H344" si="565">IFERROR(G344/G345,"-")</f>
        <v>6.9367758667179688E-2</v>
      </c>
      <c r="I344" s="60">
        <v>387</v>
      </c>
      <c r="J344" s="119">
        <f t="shared" ref="J344" si="566">IFERROR(I344/I345,"-")</f>
        <v>0.38855421686746988</v>
      </c>
      <c r="K344" s="122">
        <f t="shared" si="542"/>
        <v>59162.811369509043</v>
      </c>
    </row>
    <row r="345" spans="2:11">
      <c r="B345" s="276"/>
      <c r="C345" s="303"/>
      <c r="D345" s="95" t="s">
        <v>164</v>
      </c>
      <c r="E345" s="96"/>
      <c r="F345" s="97"/>
      <c r="G345" s="98">
        <v>330067000</v>
      </c>
      <c r="H345" s="80" t="s">
        <v>145</v>
      </c>
      <c r="I345" s="63">
        <v>996</v>
      </c>
      <c r="J345" s="80" t="s">
        <v>145</v>
      </c>
      <c r="K345" s="124">
        <f t="shared" si="542"/>
        <v>331392.5702811245</v>
      </c>
    </row>
    <row r="346" spans="2:11">
      <c r="B346" s="275">
        <v>58</v>
      </c>
      <c r="C346" s="301" t="s">
        <v>31</v>
      </c>
      <c r="D346" s="70">
        <v>1</v>
      </c>
      <c r="E346" s="100" t="s">
        <v>165</v>
      </c>
      <c r="F346" s="40" t="s">
        <v>166</v>
      </c>
      <c r="G346" s="188">
        <v>43595972</v>
      </c>
      <c r="H346" s="71">
        <f t="shared" ref="H346" si="567">IFERROR(G346/G351,"-")</f>
        <v>0.12920022737784687</v>
      </c>
      <c r="I346" s="56">
        <v>828</v>
      </c>
      <c r="J346" s="71">
        <f t="shared" ref="J346" si="568">IFERROR(I346/I351,"-")</f>
        <v>0.71195184866723993</v>
      </c>
      <c r="K346" s="120">
        <f t="shared" si="542"/>
        <v>52652.140096618357</v>
      </c>
    </row>
    <row r="347" spans="2:11">
      <c r="B347" s="300"/>
      <c r="C347" s="302"/>
      <c r="D347" s="73">
        <v>2</v>
      </c>
      <c r="E347" s="88" t="s">
        <v>97</v>
      </c>
      <c r="F347" s="41" t="s">
        <v>98</v>
      </c>
      <c r="G347" s="90">
        <v>35573401</v>
      </c>
      <c r="H347" s="74">
        <f t="shared" ref="H347" si="569">IFERROR(G347/G351,"-")</f>
        <v>0.10542468230329456</v>
      </c>
      <c r="I347" s="58">
        <v>725</v>
      </c>
      <c r="J347" s="74">
        <f t="shared" ref="J347" si="570">IFERROR(I347/I351,"-")</f>
        <v>0.62338779019776436</v>
      </c>
      <c r="K347" s="121">
        <f t="shared" si="542"/>
        <v>49066.76</v>
      </c>
    </row>
    <row r="348" spans="2:11">
      <c r="B348" s="300"/>
      <c r="C348" s="302"/>
      <c r="D348" s="73">
        <v>3</v>
      </c>
      <c r="E348" s="88" t="s">
        <v>167</v>
      </c>
      <c r="F348" s="44" t="s">
        <v>168</v>
      </c>
      <c r="G348" s="90">
        <v>43720514</v>
      </c>
      <c r="H348" s="74">
        <f t="shared" ref="H348" si="571">IFERROR(G348/G351,"-")</f>
        <v>0.12956931777725558</v>
      </c>
      <c r="I348" s="58">
        <v>574</v>
      </c>
      <c r="J348" s="74">
        <f t="shared" ref="J348" si="572">IFERROR(I348/I351,"-")</f>
        <v>0.4935511607910576</v>
      </c>
      <c r="K348" s="121">
        <f t="shared" si="542"/>
        <v>76168.142857142855</v>
      </c>
    </row>
    <row r="349" spans="2:11" ht="36">
      <c r="B349" s="300"/>
      <c r="C349" s="302"/>
      <c r="D349" s="73">
        <v>4</v>
      </c>
      <c r="E349" s="88" t="s">
        <v>175</v>
      </c>
      <c r="F349" s="44" t="s">
        <v>176</v>
      </c>
      <c r="G349" s="90">
        <v>14750186</v>
      </c>
      <c r="H349" s="74">
        <f t="shared" ref="H349" si="573">IFERROR(G349/G351,"-")</f>
        <v>4.3713382169011702E-2</v>
      </c>
      <c r="I349" s="58">
        <v>507</v>
      </c>
      <c r="J349" s="74">
        <f t="shared" ref="J349" si="574">IFERROR(I349/I351,"-")</f>
        <v>0.43594153052450557</v>
      </c>
      <c r="K349" s="121">
        <f t="shared" si="542"/>
        <v>29093.069033530574</v>
      </c>
    </row>
    <row r="350" spans="2:11">
      <c r="B350" s="300"/>
      <c r="C350" s="302"/>
      <c r="D350" s="76">
        <v>5</v>
      </c>
      <c r="E350" s="92" t="s">
        <v>171</v>
      </c>
      <c r="F350" s="45" t="s">
        <v>172</v>
      </c>
      <c r="G350" s="94">
        <v>22519979</v>
      </c>
      <c r="H350" s="119">
        <f t="shared" ref="H350" si="575">IFERROR(G350/G351,"-")</f>
        <v>6.6739798973729419E-2</v>
      </c>
      <c r="I350" s="60">
        <v>471</v>
      </c>
      <c r="J350" s="119">
        <f t="shared" ref="J350" si="576">IFERROR(I350/I351,"-")</f>
        <v>0.40498710232158214</v>
      </c>
      <c r="K350" s="122">
        <f t="shared" si="542"/>
        <v>47813.118895966029</v>
      </c>
    </row>
    <row r="351" spans="2:11">
      <c r="B351" s="276"/>
      <c r="C351" s="303"/>
      <c r="D351" s="95" t="s">
        <v>164</v>
      </c>
      <c r="E351" s="96"/>
      <c r="F351" s="97"/>
      <c r="G351" s="98">
        <v>337429530</v>
      </c>
      <c r="H351" s="80" t="s">
        <v>145</v>
      </c>
      <c r="I351" s="63">
        <v>1163</v>
      </c>
      <c r="J351" s="80" t="s">
        <v>145</v>
      </c>
      <c r="K351" s="124">
        <f t="shared" si="542"/>
        <v>290137.17110920034</v>
      </c>
    </row>
    <row r="352" spans="2:11">
      <c r="B352" s="275">
        <v>59</v>
      </c>
      <c r="C352" s="301" t="s">
        <v>25</v>
      </c>
      <c r="D352" s="70">
        <v>1</v>
      </c>
      <c r="E352" s="100" t="s">
        <v>165</v>
      </c>
      <c r="F352" s="40" t="s">
        <v>166</v>
      </c>
      <c r="G352" s="188">
        <v>276964677</v>
      </c>
      <c r="H352" s="71">
        <f t="shared" ref="H352" si="577">IFERROR(G352/G357,"-")</f>
        <v>0.12647223067685037</v>
      </c>
      <c r="I352" s="56">
        <v>5171</v>
      </c>
      <c r="J352" s="71">
        <f t="shared" ref="J352" si="578">IFERROR(I352/I357,"-")</f>
        <v>0.7010574837310195</v>
      </c>
      <c r="K352" s="120">
        <f t="shared" si="542"/>
        <v>53561.1442660994</v>
      </c>
    </row>
    <row r="353" spans="2:11">
      <c r="B353" s="300"/>
      <c r="C353" s="302"/>
      <c r="D353" s="73">
        <v>2</v>
      </c>
      <c r="E353" s="88" t="s">
        <v>97</v>
      </c>
      <c r="F353" s="41" t="s">
        <v>98</v>
      </c>
      <c r="G353" s="90">
        <v>207297446</v>
      </c>
      <c r="H353" s="74">
        <f t="shared" ref="H353" si="579">IFERROR(G353/G357,"-")</f>
        <v>9.4659617584497716E-2</v>
      </c>
      <c r="I353" s="58">
        <v>4430</v>
      </c>
      <c r="J353" s="74">
        <f t="shared" ref="J353" si="580">IFERROR(I353/I357,"-")</f>
        <v>0.60059652928416485</v>
      </c>
      <c r="K353" s="121">
        <f t="shared" si="542"/>
        <v>46794.005869074492</v>
      </c>
    </row>
    <row r="354" spans="2:11">
      <c r="B354" s="300"/>
      <c r="C354" s="302"/>
      <c r="D354" s="73">
        <v>3</v>
      </c>
      <c r="E354" s="88" t="s">
        <v>167</v>
      </c>
      <c r="F354" s="44" t="s">
        <v>168</v>
      </c>
      <c r="G354" s="90">
        <v>264103181</v>
      </c>
      <c r="H354" s="74">
        <f t="shared" ref="H354" si="581">IFERROR(G354/G357,"-")</f>
        <v>0.12059919983919813</v>
      </c>
      <c r="I354" s="58">
        <v>3465</v>
      </c>
      <c r="J354" s="74">
        <f t="shared" ref="J354" si="582">IFERROR(I354/I357,"-")</f>
        <v>0.46976681127982645</v>
      </c>
      <c r="K354" s="121">
        <f t="shared" si="542"/>
        <v>76220.254256854256</v>
      </c>
    </row>
    <row r="355" spans="2:11">
      <c r="B355" s="300"/>
      <c r="C355" s="302"/>
      <c r="D355" s="73">
        <v>4</v>
      </c>
      <c r="E355" s="88" t="s">
        <v>95</v>
      </c>
      <c r="F355" s="44" t="s">
        <v>96</v>
      </c>
      <c r="G355" s="90">
        <v>172957958</v>
      </c>
      <c r="H355" s="74">
        <f t="shared" ref="H355" si="583">IFERROR(G355/G357,"-")</f>
        <v>7.8978947779586334E-2</v>
      </c>
      <c r="I355" s="58">
        <v>2969</v>
      </c>
      <c r="J355" s="74">
        <f t="shared" ref="J355" si="584">IFERROR(I355/I357,"-")</f>
        <v>0.40252169197396964</v>
      </c>
      <c r="K355" s="121">
        <f t="shared" si="542"/>
        <v>58254.617042775346</v>
      </c>
    </row>
    <row r="356" spans="2:11" ht="36">
      <c r="B356" s="300"/>
      <c r="C356" s="302"/>
      <c r="D356" s="76">
        <v>5</v>
      </c>
      <c r="E356" s="92" t="s">
        <v>175</v>
      </c>
      <c r="F356" s="45" t="s">
        <v>176</v>
      </c>
      <c r="G356" s="94">
        <v>107911011</v>
      </c>
      <c r="H356" s="119">
        <f t="shared" ref="H356" si="585">IFERROR(G356/G357,"-")</f>
        <v>4.927612583522388E-2</v>
      </c>
      <c r="I356" s="60">
        <v>2945</v>
      </c>
      <c r="J356" s="119">
        <f t="shared" ref="J356" si="586">IFERROR(I356/I357,"-")</f>
        <v>0.39926789587852496</v>
      </c>
      <c r="K356" s="122">
        <f t="shared" si="542"/>
        <v>36642.10899830221</v>
      </c>
    </row>
    <row r="357" spans="2:11">
      <c r="B357" s="276"/>
      <c r="C357" s="303"/>
      <c r="D357" s="95" t="s">
        <v>164</v>
      </c>
      <c r="E357" s="96"/>
      <c r="F357" s="97"/>
      <c r="G357" s="98">
        <v>2189924820</v>
      </c>
      <c r="H357" s="80" t="s">
        <v>145</v>
      </c>
      <c r="I357" s="63">
        <v>7376</v>
      </c>
      <c r="J357" s="80" t="s">
        <v>145</v>
      </c>
      <c r="K357" s="124">
        <f t="shared" si="542"/>
        <v>296898.70119305857</v>
      </c>
    </row>
    <row r="358" spans="2:11">
      <c r="B358" s="275">
        <v>60</v>
      </c>
      <c r="C358" s="301" t="s">
        <v>52</v>
      </c>
      <c r="D358" s="70">
        <v>1</v>
      </c>
      <c r="E358" s="100" t="s">
        <v>165</v>
      </c>
      <c r="F358" s="40" t="s">
        <v>166</v>
      </c>
      <c r="G358" s="188">
        <v>14892829</v>
      </c>
      <c r="H358" s="71">
        <f t="shared" ref="H358" si="587">IFERROR(G358/G363,"-")</f>
        <v>0.10567114970651138</v>
      </c>
      <c r="I358" s="56">
        <v>368</v>
      </c>
      <c r="J358" s="71">
        <f t="shared" ref="J358" si="588">IFERROR(I358/I363,"-")</f>
        <v>0.66909090909090907</v>
      </c>
      <c r="K358" s="120">
        <f t="shared" si="542"/>
        <v>40469.644021739128</v>
      </c>
    </row>
    <row r="359" spans="2:11">
      <c r="B359" s="300"/>
      <c r="C359" s="302"/>
      <c r="D359" s="73">
        <v>2</v>
      </c>
      <c r="E359" s="88" t="s">
        <v>97</v>
      </c>
      <c r="F359" s="41" t="s">
        <v>98</v>
      </c>
      <c r="G359" s="90">
        <v>13209748</v>
      </c>
      <c r="H359" s="74">
        <f t="shared" ref="H359" si="589">IFERROR(G359/G363,"-")</f>
        <v>9.3728952269128279E-2</v>
      </c>
      <c r="I359" s="58">
        <v>324</v>
      </c>
      <c r="J359" s="74">
        <f t="shared" ref="J359" si="590">IFERROR(I359/I363,"-")</f>
        <v>0.58909090909090911</v>
      </c>
      <c r="K359" s="121">
        <f t="shared" si="542"/>
        <v>40770.827160493827</v>
      </c>
    </row>
    <row r="360" spans="2:11">
      <c r="B360" s="300"/>
      <c r="C360" s="302"/>
      <c r="D360" s="73">
        <v>3</v>
      </c>
      <c r="E360" s="88" t="s">
        <v>167</v>
      </c>
      <c r="F360" s="44" t="s">
        <v>168</v>
      </c>
      <c r="G360" s="90">
        <v>18107697</v>
      </c>
      <c r="H360" s="74">
        <f t="shared" ref="H360" si="591">IFERROR(G360/G363,"-")</f>
        <v>0.12848204733480437</v>
      </c>
      <c r="I360" s="58">
        <v>256</v>
      </c>
      <c r="J360" s="74">
        <f t="shared" ref="J360" si="592">IFERROR(I360/I363,"-")</f>
        <v>0.46545454545454545</v>
      </c>
      <c r="K360" s="121">
        <f t="shared" si="542"/>
        <v>70733.19140625</v>
      </c>
    </row>
    <row r="361" spans="2:11">
      <c r="B361" s="300"/>
      <c r="C361" s="302"/>
      <c r="D361" s="73">
        <v>4</v>
      </c>
      <c r="E361" s="88" t="s">
        <v>95</v>
      </c>
      <c r="F361" s="44" t="s">
        <v>96</v>
      </c>
      <c r="G361" s="90">
        <v>7737700</v>
      </c>
      <c r="H361" s="74">
        <f t="shared" ref="H361" si="593">IFERROR(G361/G363,"-")</f>
        <v>5.4902373154494227E-2</v>
      </c>
      <c r="I361" s="58">
        <v>200</v>
      </c>
      <c r="J361" s="74">
        <f t="shared" ref="J361" si="594">IFERROR(I361/I363,"-")</f>
        <v>0.36363636363636365</v>
      </c>
      <c r="K361" s="121">
        <f t="shared" si="542"/>
        <v>38688.5</v>
      </c>
    </row>
    <row r="362" spans="2:11">
      <c r="B362" s="300"/>
      <c r="C362" s="302"/>
      <c r="D362" s="76">
        <v>5</v>
      </c>
      <c r="E362" s="92" t="s">
        <v>171</v>
      </c>
      <c r="F362" s="45" t="s">
        <v>172</v>
      </c>
      <c r="G362" s="94">
        <v>8268425</v>
      </c>
      <c r="H362" s="119">
        <f t="shared" ref="H362" si="595">IFERROR(G362/G363,"-")</f>
        <v>5.8668099661391492E-2</v>
      </c>
      <c r="I362" s="60">
        <v>197</v>
      </c>
      <c r="J362" s="119">
        <f t="shared" ref="J362" si="596">IFERROR(I362/I363,"-")</f>
        <v>0.35818181818181816</v>
      </c>
      <c r="K362" s="122">
        <f t="shared" si="542"/>
        <v>41971.700507614216</v>
      </c>
    </row>
    <row r="363" spans="2:11">
      <c r="B363" s="276"/>
      <c r="C363" s="303"/>
      <c r="D363" s="95" t="s">
        <v>164</v>
      </c>
      <c r="E363" s="96"/>
      <c r="F363" s="97"/>
      <c r="G363" s="98">
        <v>140935620</v>
      </c>
      <c r="H363" s="80" t="s">
        <v>145</v>
      </c>
      <c r="I363" s="63">
        <v>550</v>
      </c>
      <c r="J363" s="80" t="s">
        <v>145</v>
      </c>
      <c r="K363" s="124">
        <f t="shared" si="542"/>
        <v>256246.58181818182</v>
      </c>
    </row>
    <row r="364" spans="2:11">
      <c r="B364" s="275">
        <v>61</v>
      </c>
      <c r="C364" s="301" t="s">
        <v>20</v>
      </c>
      <c r="D364" s="70">
        <v>1</v>
      </c>
      <c r="E364" s="100" t="s">
        <v>165</v>
      </c>
      <c r="F364" s="40" t="s">
        <v>166</v>
      </c>
      <c r="G364" s="188">
        <v>22717666</v>
      </c>
      <c r="H364" s="71">
        <f t="shared" ref="H364" si="597">IFERROR(G364/G369,"-")</f>
        <v>0.12695277564491594</v>
      </c>
      <c r="I364" s="56">
        <v>458</v>
      </c>
      <c r="J364" s="71">
        <f t="shared" ref="J364" si="598">IFERROR(I364/I369,"-")</f>
        <v>0.68358208955223876</v>
      </c>
      <c r="K364" s="120">
        <f t="shared" si="542"/>
        <v>49601.890829694326</v>
      </c>
    </row>
    <row r="365" spans="2:11">
      <c r="B365" s="300"/>
      <c r="C365" s="302"/>
      <c r="D365" s="73">
        <v>2</v>
      </c>
      <c r="E365" s="88" t="s">
        <v>97</v>
      </c>
      <c r="F365" s="41" t="s">
        <v>98</v>
      </c>
      <c r="G365" s="90">
        <v>16999006</v>
      </c>
      <c r="H365" s="74">
        <f t="shared" ref="H365" si="599">IFERROR(G365/G369,"-")</f>
        <v>9.4995277899788649E-2</v>
      </c>
      <c r="I365" s="58">
        <v>407</v>
      </c>
      <c r="J365" s="74">
        <f t="shared" ref="J365" si="600">IFERROR(I365/I369,"-")</f>
        <v>0.60746268656716418</v>
      </c>
      <c r="K365" s="121">
        <f t="shared" si="542"/>
        <v>41766.599508599509</v>
      </c>
    </row>
    <row r="366" spans="2:11">
      <c r="B366" s="300"/>
      <c r="C366" s="302"/>
      <c r="D366" s="73">
        <v>3</v>
      </c>
      <c r="E366" s="88" t="s">
        <v>167</v>
      </c>
      <c r="F366" s="44" t="s">
        <v>168</v>
      </c>
      <c r="G366" s="90">
        <v>20580811</v>
      </c>
      <c r="H366" s="74">
        <f t="shared" ref="H366" si="601">IFERROR(G366/G369,"-")</f>
        <v>0.11501142245305562</v>
      </c>
      <c r="I366" s="58">
        <v>277</v>
      </c>
      <c r="J366" s="74">
        <f t="shared" ref="J366" si="602">IFERROR(I366/I369,"-")</f>
        <v>0.41343283582089552</v>
      </c>
      <c r="K366" s="121">
        <f t="shared" si="542"/>
        <v>74298.956678700357</v>
      </c>
    </row>
    <row r="367" spans="2:11" ht="36">
      <c r="B367" s="300"/>
      <c r="C367" s="302"/>
      <c r="D367" s="73">
        <v>4</v>
      </c>
      <c r="E367" s="88" t="s">
        <v>175</v>
      </c>
      <c r="F367" s="44" t="s">
        <v>176</v>
      </c>
      <c r="G367" s="90">
        <v>6662535</v>
      </c>
      <c r="H367" s="74">
        <f t="shared" ref="H367" si="603">IFERROR(G367/G369,"-")</f>
        <v>3.7232139564046765E-2</v>
      </c>
      <c r="I367" s="58">
        <v>261</v>
      </c>
      <c r="J367" s="74">
        <f t="shared" ref="J367" si="604">IFERROR(I367/I369,"-")</f>
        <v>0.38955223880597017</v>
      </c>
      <c r="K367" s="121">
        <f t="shared" si="542"/>
        <v>25526.954022988506</v>
      </c>
    </row>
    <row r="368" spans="2:11">
      <c r="B368" s="300"/>
      <c r="C368" s="302"/>
      <c r="D368" s="76">
        <v>5</v>
      </c>
      <c r="E368" s="92" t="s">
        <v>95</v>
      </c>
      <c r="F368" s="45" t="s">
        <v>96</v>
      </c>
      <c r="G368" s="94">
        <v>14280272</v>
      </c>
      <c r="H368" s="119">
        <f t="shared" ref="H368" si="605">IFERROR(G368/G369,"-")</f>
        <v>7.9802219442982172E-2</v>
      </c>
      <c r="I368" s="60">
        <v>251</v>
      </c>
      <c r="J368" s="119">
        <f t="shared" ref="J368" si="606">IFERROR(I368/I369,"-")</f>
        <v>0.37462686567164177</v>
      </c>
      <c r="K368" s="122">
        <f t="shared" si="542"/>
        <v>56893.513944223108</v>
      </c>
    </row>
    <row r="369" spans="2:11">
      <c r="B369" s="276"/>
      <c r="C369" s="303"/>
      <c r="D369" s="95" t="s">
        <v>164</v>
      </c>
      <c r="E369" s="96"/>
      <c r="F369" s="97"/>
      <c r="G369" s="98">
        <v>178945800</v>
      </c>
      <c r="H369" s="80" t="s">
        <v>145</v>
      </c>
      <c r="I369" s="63">
        <v>670</v>
      </c>
      <c r="J369" s="80" t="s">
        <v>145</v>
      </c>
      <c r="K369" s="124">
        <f t="shared" si="542"/>
        <v>267083.28358208953</v>
      </c>
    </row>
    <row r="370" spans="2:11">
      <c r="B370" s="275">
        <v>62</v>
      </c>
      <c r="C370" s="301" t="s">
        <v>21</v>
      </c>
      <c r="D370" s="70">
        <v>1</v>
      </c>
      <c r="E370" s="100" t="s">
        <v>165</v>
      </c>
      <c r="F370" s="40" t="s">
        <v>166</v>
      </c>
      <c r="G370" s="188">
        <v>37015020</v>
      </c>
      <c r="H370" s="71">
        <f t="shared" ref="H370" si="607">IFERROR(G370/G375,"-")</f>
        <v>0.14831562782674548</v>
      </c>
      <c r="I370" s="56">
        <v>715</v>
      </c>
      <c r="J370" s="71">
        <f t="shared" ref="J370" si="608">IFERROR(I370/I375,"-")</f>
        <v>0.70862239841427155</v>
      </c>
      <c r="K370" s="120">
        <f t="shared" si="542"/>
        <v>51769.258741258738</v>
      </c>
    </row>
    <row r="371" spans="2:11">
      <c r="B371" s="300"/>
      <c r="C371" s="302"/>
      <c r="D371" s="73">
        <v>2</v>
      </c>
      <c r="E371" s="88" t="s">
        <v>97</v>
      </c>
      <c r="F371" s="41" t="s">
        <v>98</v>
      </c>
      <c r="G371" s="90">
        <v>23573563</v>
      </c>
      <c r="H371" s="74">
        <f t="shared" ref="H371" si="609">IFERROR(G371/G375,"-")</f>
        <v>9.4457001413435354E-2</v>
      </c>
      <c r="I371" s="58">
        <v>606</v>
      </c>
      <c r="J371" s="74">
        <f t="shared" ref="J371" si="610">IFERROR(I371/I375,"-")</f>
        <v>0.60059464816650143</v>
      </c>
      <c r="K371" s="121">
        <f t="shared" si="542"/>
        <v>38900.268976897692</v>
      </c>
    </row>
    <row r="372" spans="2:11">
      <c r="B372" s="300"/>
      <c r="C372" s="302"/>
      <c r="D372" s="73">
        <v>3</v>
      </c>
      <c r="E372" s="88" t="s">
        <v>167</v>
      </c>
      <c r="F372" s="44" t="s">
        <v>168</v>
      </c>
      <c r="G372" s="90">
        <v>34512965</v>
      </c>
      <c r="H372" s="74">
        <f t="shared" ref="H372" si="611">IFERROR(G372/G375,"-")</f>
        <v>0.13829013390071093</v>
      </c>
      <c r="I372" s="58">
        <v>473</v>
      </c>
      <c r="J372" s="74">
        <f t="shared" ref="J372" si="612">IFERROR(I372/I375,"-")</f>
        <v>0.46878097125867196</v>
      </c>
      <c r="K372" s="121">
        <f t="shared" si="542"/>
        <v>72966.099365750531</v>
      </c>
    </row>
    <row r="373" spans="2:11">
      <c r="B373" s="300"/>
      <c r="C373" s="302"/>
      <c r="D373" s="73">
        <v>4</v>
      </c>
      <c r="E373" s="88" t="s">
        <v>171</v>
      </c>
      <c r="F373" s="44" t="s">
        <v>172</v>
      </c>
      <c r="G373" s="90">
        <v>14844327</v>
      </c>
      <c r="H373" s="74">
        <f t="shared" ref="H373" si="613">IFERROR(G373/G375,"-")</f>
        <v>5.9479791681066478E-2</v>
      </c>
      <c r="I373" s="58">
        <v>378</v>
      </c>
      <c r="J373" s="74">
        <f t="shared" ref="J373" si="614">IFERROR(I373/I375,"-")</f>
        <v>0.37462834489593655</v>
      </c>
      <c r="K373" s="121">
        <f t="shared" si="542"/>
        <v>39270.706349206346</v>
      </c>
    </row>
    <row r="374" spans="2:11" ht="36">
      <c r="B374" s="300"/>
      <c r="C374" s="302"/>
      <c r="D374" s="76">
        <v>5</v>
      </c>
      <c r="E374" s="92" t="s">
        <v>175</v>
      </c>
      <c r="F374" s="45" t="s">
        <v>176</v>
      </c>
      <c r="G374" s="94">
        <v>11561355</v>
      </c>
      <c r="H374" s="119">
        <f t="shared" ref="H374" si="615">IFERROR(G374/G375,"-")</f>
        <v>4.6325238385738626E-2</v>
      </c>
      <c r="I374" s="60">
        <v>363</v>
      </c>
      <c r="J374" s="119">
        <f t="shared" ref="J374" si="616">IFERROR(I374/I375,"-")</f>
        <v>0.3597621407333994</v>
      </c>
      <c r="K374" s="122">
        <f t="shared" si="542"/>
        <v>31849.462809917357</v>
      </c>
    </row>
    <row r="375" spans="2:11">
      <c r="B375" s="276"/>
      <c r="C375" s="303"/>
      <c r="D375" s="95" t="s">
        <v>164</v>
      </c>
      <c r="E375" s="96"/>
      <c r="F375" s="97"/>
      <c r="G375" s="98">
        <v>249569250</v>
      </c>
      <c r="H375" s="80" t="s">
        <v>145</v>
      </c>
      <c r="I375" s="63">
        <v>1009</v>
      </c>
      <c r="J375" s="80" t="s">
        <v>145</v>
      </c>
      <c r="K375" s="124">
        <f t="shared" si="542"/>
        <v>247343.16154608523</v>
      </c>
    </row>
    <row r="376" spans="2:11">
      <c r="B376" s="275">
        <v>63</v>
      </c>
      <c r="C376" s="301" t="s">
        <v>32</v>
      </c>
      <c r="D376" s="70">
        <v>1</v>
      </c>
      <c r="E376" s="100" t="s">
        <v>165</v>
      </c>
      <c r="F376" s="40" t="s">
        <v>166</v>
      </c>
      <c r="G376" s="188">
        <v>24892790</v>
      </c>
      <c r="H376" s="71">
        <f t="shared" ref="H376" si="617">IFERROR(G376/G381,"-")</f>
        <v>0.11862617219568351</v>
      </c>
      <c r="I376" s="56">
        <v>575</v>
      </c>
      <c r="J376" s="71">
        <f t="shared" ref="J376" si="618">IFERROR(I376/I381,"-")</f>
        <v>0.63325991189427311</v>
      </c>
      <c r="K376" s="120">
        <f t="shared" si="542"/>
        <v>43291.808695652173</v>
      </c>
    </row>
    <row r="377" spans="2:11">
      <c r="B377" s="300"/>
      <c r="C377" s="302"/>
      <c r="D377" s="73">
        <v>2</v>
      </c>
      <c r="E377" s="88" t="s">
        <v>97</v>
      </c>
      <c r="F377" s="41" t="s">
        <v>98</v>
      </c>
      <c r="G377" s="90">
        <v>21470364</v>
      </c>
      <c r="H377" s="74">
        <f t="shared" ref="H377" si="619">IFERROR(G377/G381,"-")</f>
        <v>0.10231665863762175</v>
      </c>
      <c r="I377" s="58">
        <v>512</v>
      </c>
      <c r="J377" s="74">
        <f t="shared" ref="J377" si="620">IFERROR(I377/I381,"-")</f>
        <v>0.56387665198237891</v>
      </c>
      <c r="K377" s="121">
        <f t="shared" si="542"/>
        <v>41934.3046875</v>
      </c>
    </row>
    <row r="378" spans="2:11">
      <c r="B378" s="300"/>
      <c r="C378" s="302"/>
      <c r="D378" s="73">
        <v>3</v>
      </c>
      <c r="E378" s="88" t="s">
        <v>167</v>
      </c>
      <c r="F378" s="44" t="s">
        <v>168</v>
      </c>
      <c r="G378" s="90">
        <v>22757729</v>
      </c>
      <c r="H378" s="74">
        <f t="shared" ref="H378" si="621">IFERROR(G378/G381,"-")</f>
        <v>0.10845157489926603</v>
      </c>
      <c r="I378" s="58">
        <v>356</v>
      </c>
      <c r="J378" s="74">
        <f t="shared" ref="J378" si="622">IFERROR(I378/I381,"-")</f>
        <v>0.39207048458149779</v>
      </c>
      <c r="K378" s="121">
        <f t="shared" si="542"/>
        <v>63926.205056179773</v>
      </c>
    </row>
    <row r="379" spans="2:11">
      <c r="B379" s="300"/>
      <c r="C379" s="302"/>
      <c r="D379" s="73">
        <v>4</v>
      </c>
      <c r="E379" s="88" t="s">
        <v>95</v>
      </c>
      <c r="F379" s="44" t="s">
        <v>96</v>
      </c>
      <c r="G379" s="90">
        <v>19143323</v>
      </c>
      <c r="H379" s="74">
        <f t="shared" ref="H379" si="623">IFERROR(G379/G381,"-")</f>
        <v>9.1227183879170989E-2</v>
      </c>
      <c r="I379" s="58">
        <v>315</v>
      </c>
      <c r="J379" s="74">
        <f t="shared" ref="J379" si="624">IFERROR(I379/I381,"-")</f>
        <v>0.34691629955947134</v>
      </c>
      <c r="K379" s="121">
        <f t="shared" si="542"/>
        <v>60772.453968253969</v>
      </c>
    </row>
    <row r="380" spans="2:11" ht="36">
      <c r="B380" s="300"/>
      <c r="C380" s="302"/>
      <c r="D380" s="76">
        <v>5</v>
      </c>
      <c r="E380" s="92" t="s">
        <v>175</v>
      </c>
      <c r="F380" s="45" t="s">
        <v>176</v>
      </c>
      <c r="G380" s="94">
        <v>7018241</v>
      </c>
      <c r="H380" s="119">
        <f t="shared" ref="H380" si="625">IFERROR(G380/G381,"-")</f>
        <v>3.3445309480247334E-2</v>
      </c>
      <c r="I380" s="60">
        <v>299</v>
      </c>
      <c r="J380" s="119">
        <f t="shared" ref="J380" si="626">IFERROR(I380/I381,"-")</f>
        <v>0.32929515418502203</v>
      </c>
      <c r="K380" s="122">
        <f t="shared" si="542"/>
        <v>23472.377926421406</v>
      </c>
    </row>
    <row r="381" spans="2:11">
      <c r="B381" s="276"/>
      <c r="C381" s="303"/>
      <c r="D381" s="95" t="s">
        <v>164</v>
      </c>
      <c r="E381" s="96"/>
      <c r="F381" s="97"/>
      <c r="G381" s="98">
        <v>209842310</v>
      </c>
      <c r="H381" s="80" t="s">
        <v>145</v>
      </c>
      <c r="I381" s="63">
        <v>908</v>
      </c>
      <c r="J381" s="80" t="s">
        <v>145</v>
      </c>
      <c r="K381" s="124">
        <f t="shared" si="542"/>
        <v>231103.86563876653</v>
      </c>
    </row>
    <row r="382" spans="2:11">
      <c r="B382" s="275">
        <v>64</v>
      </c>
      <c r="C382" s="301" t="s">
        <v>53</v>
      </c>
      <c r="D382" s="70">
        <v>1</v>
      </c>
      <c r="E382" s="100" t="s">
        <v>165</v>
      </c>
      <c r="F382" s="40" t="s">
        <v>166</v>
      </c>
      <c r="G382" s="188">
        <v>33311568</v>
      </c>
      <c r="H382" s="71">
        <f t="shared" ref="H382" si="627">IFERROR(G382/G387,"-")</f>
        <v>0.14315455413108222</v>
      </c>
      <c r="I382" s="56">
        <v>544</v>
      </c>
      <c r="J382" s="71">
        <f t="shared" ref="J382" si="628">IFERROR(I382/I387,"-")</f>
        <v>0.7120418848167539</v>
      </c>
      <c r="K382" s="120">
        <f t="shared" si="542"/>
        <v>61234.5</v>
      </c>
    </row>
    <row r="383" spans="2:11">
      <c r="B383" s="300"/>
      <c r="C383" s="302"/>
      <c r="D383" s="73">
        <v>2</v>
      </c>
      <c r="E383" s="88" t="s">
        <v>97</v>
      </c>
      <c r="F383" s="41" t="s">
        <v>98</v>
      </c>
      <c r="G383" s="90">
        <v>22132072</v>
      </c>
      <c r="H383" s="74">
        <f t="shared" ref="H383" si="629">IFERROR(G383/G387,"-")</f>
        <v>9.5111310856246981E-2</v>
      </c>
      <c r="I383" s="58">
        <v>479</v>
      </c>
      <c r="J383" s="74">
        <f t="shared" ref="J383" si="630">IFERROR(I383/I387,"-")</f>
        <v>0.62696335078534027</v>
      </c>
      <c r="K383" s="121">
        <f t="shared" si="542"/>
        <v>46204.743215031318</v>
      </c>
    </row>
    <row r="384" spans="2:11">
      <c r="B384" s="300"/>
      <c r="C384" s="302"/>
      <c r="D384" s="73">
        <v>3</v>
      </c>
      <c r="E384" s="88" t="s">
        <v>167</v>
      </c>
      <c r="F384" s="44" t="s">
        <v>168</v>
      </c>
      <c r="G384" s="90">
        <v>30866129</v>
      </c>
      <c r="H384" s="74">
        <f t="shared" ref="H384" si="631">IFERROR(G384/G387,"-")</f>
        <v>0.13264542019599518</v>
      </c>
      <c r="I384" s="58">
        <v>380</v>
      </c>
      <c r="J384" s="74">
        <f t="shared" ref="J384" si="632">IFERROR(I384/I387,"-")</f>
        <v>0.49738219895287961</v>
      </c>
      <c r="K384" s="121">
        <f t="shared" si="542"/>
        <v>81226.655263157896</v>
      </c>
    </row>
    <row r="385" spans="2:11" ht="36">
      <c r="B385" s="300"/>
      <c r="C385" s="302"/>
      <c r="D385" s="73">
        <v>4</v>
      </c>
      <c r="E385" s="88" t="s">
        <v>175</v>
      </c>
      <c r="F385" s="44" t="s">
        <v>176</v>
      </c>
      <c r="G385" s="90">
        <v>13874970</v>
      </c>
      <c r="H385" s="74">
        <f t="shared" ref="H385" si="633">IFERROR(G385/G387,"-")</f>
        <v>5.9626888290942717E-2</v>
      </c>
      <c r="I385" s="58">
        <v>276</v>
      </c>
      <c r="J385" s="74">
        <f t="shared" ref="J385" si="634">IFERROR(I385/I387,"-")</f>
        <v>0.36125654450261779</v>
      </c>
      <c r="K385" s="121">
        <f t="shared" si="542"/>
        <v>50271.630434782608</v>
      </c>
    </row>
    <row r="386" spans="2:11">
      <c r="B386" s="300"/>
      <c r="C386" s="302"/>
      <c r="D386" s="76">
        <v>5</v>
      </c>
      <c r="E386" s="92" t="s">
        <v>95</v>
      </c>
      <c r="F386" s="45" t="s">
        <v>96</v>
      </c>
      <c r="G386" s="94">
        <v>11792953</v>
      </c>
      <c r="H386" s="119">
        <f t="shared" ref="H386" si="635">IFERROR(G386/G387,"-")</f>
        <v>5.0679539570272061E-2</v>
      </c>
      <c r="I386" s="60">
        <v>269</v>
      </c>
      <c r="J386" s="119">
        <f t="shared" ref="J386" si="636">IFERROR(I386/I387,"-")</f>
        <v>0.35209424083769636</v>
      </c>
      <c r="K386" s="122">
        <f t="shared" si="542"/>
        <v>43839.973977695168</v>
      </c>
    </row>
    <row r="387" spans="2:11">
      <c r="B387" s="276"/>
      <c r="C387" s="303"/>
      <c r="D387" s="95" t="s">
        <v>164</v>
      </c>
      <c r="E387" s="96"/>
      <c r="F387" s="97"/>
      <c r="G387" s="98">
        <v>232696530</v>
      </c>
      <c r="H387" s="80" t="s">
        <v>145</v>
      </c>
      <c r="I387" s="63">
        <v>764</v>
      </c>
      <c r="J387" s="80" t="s">
        <v>145</v>
      </c>
      <c r="K387" s="124">
        <f t="shared" si="542"/>
        <v>304576.609947644</v>
      </c>
    </row>
    <row r="388" spans="2:11">
      <c r="B388" s="275">
        <v>65</v>
      </c>
      <c r="C388" s="301" t="s">
        <v>13</v>
      </c>
      <c r="D388" s="70">
        <v>1</v>
      </c>
      <c r="E388" s="100" t="s">
        <v>165</v>
      </c>
      <c r="F388" s="40" t="s">
        <v>166</v>
      </c>
      <c r="G388" s="188">
        <v>14910175</v>
      </c>
      <c r="H388" s="71">
        <f t="shared" ref="H388" si="637">IFERROR(G388/G393,"-")</f>
        <v>0.14216990104957533</v>
      </c>
      <c r="I388" s="56">
        <v>250</v>
      </c>
      <c r="J388" s="71">
        <f t="shared" ref="J388" si="638">IFERROR(I388/I393,"-")</f>
        <v>0.69444444444444442</v>
      </c>
      <c r="K388" s="120">
        <f t="shared" si="542"/>
        <v>59640.7</v>
      </c>
    </row>
    <row r="389" spans="2:11">
      <c r="B389" s="300"/>
      <c r="C389" s="302"/>
      <c r="D389" s="73">
        <v>2</v>
      </c>
      <c r="E389" s="88" t="s">
        <v>97</v>
      </c>
      <c r="F389" s="41" t="s">
        <v>98</v>
      </c>
      <c r="G389" s="90">
        <v>7826089</v>
      </c>
      <c r="H389" s="74">
        <f t="shared" ref="H389" si="639">IFERROR(G389/G393,"-")</f>
        <v>7.4622484225380981E-2</v>
      </c>
      <c r="I389" s="58">
        <v>206</v>
      </c>
      <c r="J389" s="74">
        <f t="shared" ref="J389" si="640">IFERROR(I389/I393,"-")</f>
        <v>0.57222222222222219</v>
      </c>
      <c r="K389" s="121">
        <f t="shared" si="542"/>
        <v>37990.723300970873</v>
      </c>
    </row>
    <row r="390" spans="2:11">
      <c r="B390" s="300"/>
      <c r="C390" s="302"/>
      <c r="D390" s="73">
        <v>3</v>
      </c>
      <c r="E390" s="88" t="s">
        <v>167</v>
      </c>
      <c r="F390" s="44" t="s">
        <v>168</v>
      </c>
      <c r="G390" s="90">
        <v>17897513</v>
      </c>
      <c r="H390" s="74">
        <f t="shared" ref="H390" si="641">IFERROR(G390/G393,"-")</f>
        <v>0.1706544458561679</v>
      </c>
      <c r="I390" s="58">
        <v>175</v>
      </c>
      <c r="J390" s="74">
        <f t="shared" ref="J390" si="642">IFERROR(I390/I393,"-")</f>
        <v>0.4861111111111111</v>
      </c>
      <c r="K390" s="121">
        <f t="shared" si="542"/>
        <v>102271.50285714286</v>
      </c>
    </row>
    <row r="391" spans="2:11">
      <c r="B391" s="300"/>
      <c r="C391" s="302"/>
      <c r="D391" s="73">
        <v>4</v>
      </c>
      <c r="E391" s="88" t="s">
        <v>171</v>
      </c>
      <c r="F391" s="44" t="s">
        <v>172</v>
      </c>
      <c r="G391" s="90">
        <v>5184285</v>
      </c>
      <c r="H391" s="74">
        <f t="shared" ref="H391" si="643">IFERROR(G391/G393,"-")</f>
        <v>4.9432638145615167E-2</v>
      </c>
      <c r="I391" s="58">
        <v>115</v>
      </c>
      <c r="J391" s="74">
        <f t="shared" ref="J391" si="644">IFERROR(I391/I393,"-")</f>
        <v>0.31944444444444442</v>
      </c>
      <c r="K391" s="121">
        <f t="shared" si="542"/>
        <v>45080.739130434784</v>
      </c>
    </row>
    <row r="392" spans="2:11">
      <c r="B392" s="300"/>
      <c r="C392" s="302"/>
      <c r="D392" s="76">
        <v>5</v>
      </c>
      <c r="E392" s="92" t="s">
        <v>95</v>
      </c>
      <c r="F392" s="45" t="s">
        <v>96</v>
      </c>
      <c r="G392" s="94">
        <v>6068570</v>
      </c>
      <c r="H392" s="119">
        <f t="shared" ref="H392" si="645">IFERROR(G392/G393,"-")</f>
        <v>5.7864377608741774E-2</v>
      </c>
      <c r="I392" s="60">
        <v>114</v>
      </c>
      <c r="J392" s="119">
        <f t="shared" ref="J392" si="646">IFERROR(I392/I393,"-")</f>
        <v>0.31666666666666665</v>
      </c>
      <c r="K392" s="122">
        <f t="shared" si="542"/>
        <v>53233.070175438595</v>
      </c>
    </row>
    <row r="393" spans="2:11">
      <c r="B393" s="276"/>
      <c r="C393" s="303"/>
      <c r="D393" s="95" t="s">
        <v>164</v>
      </c>
      <c r="E393" s="96"/>
      <c r="F393" s="97"/>
      <c r="G393" s="98">
        <v>104875750</v>
      </c>
      <c r="H393" s="80" t="s">
        <v>145</v>
      </c>
      <c r="I393" s="63">
        <v>360</v>
      </c>
      <c r="J393" s="80" t="s">
        <v>145</v>
      </c>
      <c r="K393" s="124">
        <f t="shared" si="542"/>
        <v>291321.52777777775</v>
      </c>
    </row>
    <row r="394" spans="2:11">
      <c r="B394" s="275">
        <v>66</v>
      </c>
      <c r="C394" s="301" t="s">
        <v>7</v>
      </c>
      <c r="D394" s="70">
        <v>1</v>
      </c>
      <c r="E394" s="100" t="s">
        <v>165</v>
      </c>
      <c r="F394" s="40" t="s">
        <v>166</v>
      </c>
      <c r="G394" s="188">
        <v>13182868</v>
      </c>
      <c r="H394" s="71">
        <f t="shared" ref="H394" si="647">IFERROR(G394/G399,"-")</f>
        <v>0.16436728869932715</v>
      </c>
      <c r="I394" s="56">
        <v>243</v>
      </c>
      <c r="J394" s="71">
        <f t="shared" ref="J394" si="648">IFERROR(I394/I399,"-")</f>
        <v>0.69034090909090906</v>
      </c>
      <c r="K394" s="120">
        <f t="shared" ref="K394:K453" si="649">IFERROR(G394/I394,"-")</f>
        <v>54250.485596707818</v>
      </c>
    </row>
    <row r="395" spans="2:11">
      <c r="B395" s="300"/>
      <c r="C395" s="302"/>
      <c r="D395" s="73">
        <v>2</v>
      </c>
      <c r="E395" s="88" t="s">
        <v>97</v>
      </c>
      <c r="F395" s="41" t="s">
        <v>98</v>
      </c>
      <c r="G395" s="90">
        <v>10288536</v>
      </c>
      <c r="H395" s="74">
        <f t="shared" ref="H395" si="650">IFERROR(G395/G399,"-")</f>
        <v>0.1282800348911497</v>
      </c>
      <c r="I395" s="58">
        <v>236</v>
      </c>
      <c r="J395" s="74">
        <f t="shared" ref="J395" si="651">IFERROR(I395/I399,"-")</f>
        <v>0.67045454545454541</v>
      </c>
      <c r="K395" s="121">
        <f t="shared" si="649"/>
        <v>43595.491525423728</v>
      </c>
    </row>
    <row r="396" spans="2:11">
      <c r="B396" s="300"/>
      <c r="C396" s="302"/>
      <c r="D396" s="73">
        <v>3</v>
      </c>
      <c r="E396" s="88" t="s">
        <v>167</v>
      </c>
      <c r="F396" s="44" t="s">
        <v>168</v>
      </c>
      <c r="G396" s="90">
        <v>10495930</v>
      </c>
      <c r="H396" s="74">
        <f t="shared" ref="H396" si="652">IFERROR(G396/G399,"-")</f>
        <v>0.13086587504918726</v>
      </c>
      <c r="I396" s="58">
        <v>165</v>
      </c>
      <c r="J396" s="74">
        <f t="shared" ref="J396" si="653">IFERROR(I396/I399,"-")</f>
        <v>0.46875</v>
      </c>
      <c r="K396" s="121">
        <f t="shared" si="649"/>
        <v>63611.696969696968</v>
      </c>
    </row>
    <row r="397" spans="2:11">
      <c r="B397" s="300"/>
      <c r="C397" s="302"/>
      <c r="D397" s="73">
        <v>4</v>
      </c>
      <c r="E397" s="88" t="s">
        <v>171</v>
      </c>
      <c r="F397" s="44" t="s">
        <v>172</v>
      </c>
      <c r="G397" s="90">
        <v>5440259</v>
      </c>
      <c r="H397" s="74">
        <f t="shared" ref="H397" si="654">IFERROR(G397/G399,"-")</f>
        <v>6.7830507113635127E-2</v>
      </c>
      <c r="I397" s="58">
        <v>135</v>
      </c>
      <c r="J397" s="74">
        <f t="shared" ref="J397" si="655">IFERROR(I397/I399,"-")</f>
        <v>0.38352272727272729</v>
      </c>
      <c r="K397" s="121">
        <f t="shared" si="649"/>
        <v>40298.214814814812</v>
      </c>
    </row>
    <row r="398" spans="2:11" ht="36">
      <c r="B398" s="300"/>
      <c r="C398" s="302"/>
      <c r="D398" s="76">
        <v>5</v>
      </c>
      <c r="E398" s="92" t="s">
        <v>175</v>
      </c>
      <c r="F398" s="45" t="s">
        <v>176</v>
      </c>
      <c r="G398" s="94">
        <v>4606859</v>
      </c>
      <c r="H398" s="119">
        <f t="shared" ref="H398" si="656">IFERROR(G398/G399,"-")</f>
        <v>5.7439467895005369E-2</v>
      </c>
      <c r="I398" s="60">
        <v>124</v>
      </c>
      <c r="J398" s="119">
        <f t="shared" ref="J398" si="657">IFERROR(I398/I399,"-")</f>
        <v>0.35227272727272729</v>
      </c>
      <c r="K398" s="122">
        <f t="shared" si="649"/>
        <v>37152.088709677417</v>
      </c>
    </row>
    <row r="399" spans="2:11">
      <c r="B399" s="276"/>
      <c r="C399" s="303"/>
      <c r="D399" s="95" t="s">
        <v>164</v>
      </c>
      <c r="E399" s="96"/>
      <c r="F399" s="97"/>
      <c r="G399" s="98">
        <v>80203720</v>
      </c>
      <c r="H399" s="80" t="s">
        <v>145</v>
      </c>
      <c r="I399" s="63">
        <v>352</v>
      </c>
      <c r="J399" s="80" t="s">
        <v>145</v>
      </c>
      <c r="K399" s="124">
        <f t="shared" si="649"/>
        <v>227851.47727272726</v>
      </c>
    </row>
    <row r="400" spans="2:11">
      <c r="B400" s="275">
        <v>67</v>
      </c>
      <c r="C400" s="301" t="s">
        <v>8</v>
      </c>
      <c r="D400" s="70">
        <v>1</v>
      </c>
      <c r="E400" s="100" t="s">
        <v>165</v>
      </c>
      <c r="F400" s="40" t="s">
        <v>166</v>
      </c>
      <c r="G400" s="188">
        <v>3075079</v>
      </c>
      <c r="H400" s="71">
        <f t="shared" ref="H400" si="658">IFERROR(G400/G405,"-")</f>
        <v>8.4819704145439295E-2</v>
      </c>
      <c r="I400" s="56">
        <v>88</v>
      </c>
      <c r="J400" s="71">
        <f t="shared" ref="J400" si="659">IFERROR(I400/I405,"-")</f>
        <v>0.61111111111111116</v>
      </c>
      <c r="K400" s="120">
        <f t="shared" si="649"/>
        <v>34944.079545454544</v>
      </c>
    </row>
    <row r="401" spans="2:11">
      <c r="B401" s="300"/>
      <c r="C401" s="302"/>
      <c r="D401" s="73">
        <v>2</v>
      </c>
      <c r="E401" s="88" t="s">
        <v>97</v>
      </c>
      <c r="F401" s="41" t="s">
        <v>98</v>
      </c>
      <c r="G401" s="90">
        <v>3601911</v>
      </c>
      <c r="H401" s="74">
        <f t="shared" ref="H401" si="660">IFERROR(G401/G405,"-")</f>
        <v>9.9351276951975348E-2</v>
      </c>
      <c r="I401" s="58">
        <v>84</v>
      </c>
      <c r="J401" s="74">
        <f t="shared" ref="J401" si="661">IFERROR(I401/I405,"-")</f>
        <v>0.58333333333333337</v>
      </c>
      <c r="K401" s="121">
        <f t="shared" si="649"/>
        <v>42879.892857142855</v>
      </c>
    </row>
    <row r="402" spans="2:11">
      <c r="B402" s="300"/>
      <c r="C402" s="302"/>
      <c r="D402" s="73">
        <v>3</v>
      </c>
      <c r="E402" s="88" t="s">
        <v>167</v>
      </c>
      <c r="F402" s="44" t="s">
        <v>168</v>
      </c>
      <c r="G402" s="90">
        <v>4428634</v>
      </c>
      <c r="H402" s="74">
        <f t="shared" ref="H402" si="662">IFERROR(G402/G405,"-")</f>
        <v>0.12215472371553167</v>
      </c>
      <c r="I402" s="58">
        <v>66</v>
      </c>
      <c r="J402" s="74">
        <f t="shared" ref="J402" si="663">IFERROR(I402/I405,"-")</f>
        <v>0.45833333333333331</v>
      </c>
      <c r="K402" s="121">
        <f t="shared" si="649"/>
        <v>67100.515151515152</v>
      </c>
    </row>
    <row r="403" spans="2:11">
      <c r="B403" s="300"/>
      <c r="C403" s="302"/>
      <c r="D403" s="73">
        <v>4</v>
      </c>
      <c r="E403" s="88" t="s">
        <v>171</v>
      </c>
      <c r="F403" s="44" t="s">
        <v>172</v>
      </c>
      <c r="G403" s="90">
        <v>1798867</v>
      </c>
      <c r="H403" s="74">
        <f t="shared" ref="H403" si="664">IFERROR(G403/G405,"-")</f>
        <v>4.961803151626152E-2</v>
      </c>
      <c r="I403" s="58">
        <v>53</v>
      </c>
      <c r="J403" s="74">
        <f t="shared" ref="J403" si="665">IFERROR(I403/I405,"-")</f>
        <v>0.36805555555555558</v>
      </c>
      <c r="K403" s="121">
        <f t="shared" si="649"/>
        <v>33940.886792452831</v>
      </c>
    </row>
    <row r="404" spans="2:11">
      <c r="B404" s="300"/>
      <c r="C404" s="302"/>
      <c r="D404" s="76">
        <v>5</v>
      </c>
      <c r="E404" s="92" t="s">
        <v>95</v>
      </c>
      <c r="F404" s="45" t="s">
        <v>96</v>
      </c>
      <c r="G404" s="94">
        <v>2503055</v>
      </c>
      <c r="H404" s="119">
        <f t="shared" ref="H404" si="666">IFERROR(G404/G405,"-")</f>
        <v>6.9041603340845081E-2</v>
      </c>
      <c r="I404" s="60">
        <v>51</v>
      </c>
      <c r="J404" s="119">
        <f t="shared" ref="J404" si="667">IFERROR(I404/I405,"-")</f>
        <v>0.35416666666666669</v>
      </c>
      <c r="K404" s="122">
        <f t="shared" si="649"/>
        <v>49079.509803921566</v>
      </c>
    </row>
    <row r="405" spans="2:11">
      <c r="B405" s="276"/>
      <c r="C405" s="303"/>
      <c r="D405" s="95" t="s">
        <v>164</v>
      </c>
      <c r="E405" s="96"/>
      <c r="F405" s="97"/>
      <c r="G405" s="98">
        <v>36254300</v>
      </c>
      <c r="H405" s="80" t="s">
        <v>145</v>
      </c>
      <c r="I405" s="63">
        <v>144</v>
      </c>
      <c r="J405" s="80" t="s">
        <v>145</v>
      </c>
      <c r="K405" s="124">
        <f t="shared" si="649"/>
        <v>251765.97222222222</v>
      </c>
    </row>
    <row r="406" spans="2:11">
      <c r="B406" s="275">
        <v>68</v>
      </c>
      <c r="C406" s="301" t="s">
        <v>54</v>
      </c>
      <c r="D406" s="70">
        <v>1</v>
      </c>
      <c r="E406" s="100" t="s">
        <v>165</v>
      </c>
      <c r="F406" s="40" t="s">
        <v>166</v>
      </c>
      <c r="G406" s="188">
        <v>8146155</v>
      </c>
      <c r="H406" s="71">
        <f t="shared" ref="H406" si="668">IFERROR(G406/G411,"-")</f>
        <v>0.11584321333232461</v>
      </c>
      <c r="I406" s="56">
        <v>157</v>
      </c>
      <c r="J406" s="71">
        <f t="shared" ref="J406" si="669">IFERROR(I406/I411,"-")</f>
        <v>0.7072072072072072</v>
      </c>
      <c r="K406" s="120">
        <f t="shared" si="649"/>
        <v>51886.337579617837</v>
      </c>
    </row>
    <row r="407" spans="2:11">
      <c r="B407" s="300"/>
      <c r="C407" s="302"/>
      <c r="D407" s="73">
        <v>2</v>
      </c>
      <c r="E407" s="88" t="s">
        <v>97</v>
      </c>
      <c r="F407" s="41" t="s">
        <v>98</v>
      </c>
      <c r="G407" s="90">
        <v>7302782</v>
      </c>
      <c r="H407" s="74">
        <f t="shared" ref="H407" si="670">IFERROR(G407/G411,"-")</f>
        <v>0.10384994308915804</v>
      </c>
      <c r="I407" s="58">
        <v>135</v>
      </c>
      <c r="J407" s="74">
        <f t="shared" ref="J407" si="671">IFERROR(I407/I411,"-")</f>
        <v>0.60810810810810811</v>
      </c>
      <c r="K407" s="121">
        <f t="shared" si="649"/>
        <v>54094.681481481479</v>
      </c>
    </row>
    <row r="408" spans="2:11">
      <c r="B408" s="300"/>
      <c r="C408" s="302"/>
      <c r="D408" s="73">
        <v>3</v>
      </c>
      <c r="E408" s="88" t="s">
        <v>167</v>
      </c>
      <c r="F408" s="44" t="s">
        <v>168</v>
      </c>
      <c r="G408" s="90">
        <v>7251310</v>
      </c>
      <c r="H408" s="74">
        <f t="shared" ref="H408" si="672">IFERROR(G408/G411,"-")</f>
        <v>0.10311798035623172</v>
      </c>
      <c r="I408" s="58">
        <v>97</v>
      </c>
      <c r="J408" s="74">
        <f t="shared" ref="J408" si="673">IFERROR(I408/I411,"-")</f>
        <v>0.43693693693693691</v>
      </c>
      <c r="K408" s="121">
        <f t="shared" si="649"/>
        <v>74755.773195876289</v>
      </c>
    </row>
    <row r="409" spans="2:11">
      <c r="B409" s="300"/>
      <c r="C409" s="302"/>
      <c r="D409" s="73">
        <v>4</v>
      </c>
      <c r="E409" s="88" t="s">
        <v>199</v>
      </c>
      <c r="F409" s="44" t="s">
        <v>200</v>
      </c>
      <c r="G409" s="90">
        <v>1331667</v>
      </c>
      <c r="H409" s="74">
        <f t="shared" ref="H409" si="674">IFERROR(G409/G411,"-")</f>
        <v>1.8937103991836238E-2</v>
      </c>
      <c r="I409" s="58">
        <v>92</v>
      </c>
      <c r="J409" s="74">
        <f t="shared" ref="J409" si="675">IFERROR(I409/I411,"-")</f>
        <v>0.4144144144144144</v>
      </c>
      <c r="K409" s="121">
        <f t="shared" si="649"/>
        <v>14474.641304347826</v>
      </c>
    </row>
    <row r="410" spans="2:11">
      <c r="B410" s="300"/>
      <c r="C410" s="302"/>
      <c r="D410" s="76">
        <v>5</v>
      </c>
      <c r="E410" s="92" t="s">
        <v>171</v>
      </c>
      <c r="F410" s="45" t="s">
        <v>172</v>
      </c>
      <c r="G410" s="94">
        <v>3664384</v>
      </c>
      <c r="H410" s="119">
        <f t="shared" ref="H410" si="676">IFERROR(G410/G411,"-")</f>
        <v>5.2109739802834225E-2</v>
      </c>
      <c r="I410" s="60">
        <v>89</v>
      </c>
      <c r="J410" s="119">
        <f t="shared" ref="J410" si="677">IFERROR(I410/I411,"-")</f>
        <v>0.40090090090090091</v>
      </c>
      <c r="K410" s="122">
        <f t="shared" si="649"/>
        <v>41172.853932584272</v>
      </c>
    </row>
    <row r="411" spans="2:11">
      <c r="B411" s="276"/>
      <c r="C411" s="303"/>
      <c r="D411" s="95" t="s">
        <v>164</v>
      </c>
      <c r="E411" s="96"/>
      <c r="F411" s="97"/>
      <c r="G411" s="98">
        <v>70320520</v>
      </c>
      <c r="H411" s="80" t="s">
        <v>145</v>
      </c>
      <c r="I411" s="63">
        <v>222</v>
      </c>
      <c r="J411" s="80" t="s">
        <v>145</v>
      </c>
      <c r="K411" s="124">
        <f t="shared" si="649"/>
        <v>316759.09909909911</v>
      </c>
    </row>
    <row r="412" spans="2:11">
      <c r="B412" s="275">
        <v>69</v>
      </c>
      <c r="C412" s="301" t="s">
        <v>55</v>
      </c>
      <c r="D412" s="70">
        <v>1</v>
      </c>
      <c r="E412" s="100" t="s">
        <v>165</v>
      </c>
      <c r="F412" s="40" t="s">
        <v>166</v>
      </c>
      <c r="G412" s="188">
        <v>19569128</v>
      </c>
      <c r="H412" s="71">
        <f t="shared" ref="H412" si="678">IFERROR(G412/G417,"-")</f>
        <v>0.1265440042596209</v>
      </c>
      <c r="I412" s="56">
        <v>409</v>
      </c>
      <c r="J412" s="71">
        <f t="shared" ref="J412" si="679">IFERROR(I412/I417,"-")</f>
        <v>0.71254355400696867</v>
      </c>
      <c r="K412" s="120">
        <f t="shared" si="649"/>
        <v>47846.278728606354</v>
      </c>
    </row>
    <row r="413" spans="2:11">
      <c r="B413" s="300"/>
      <c r="C413" s="302"/>
      <c r="D413" s="73">
        <v>2</v>
      </c>
      <c r="E413" s="88" t="s">
        <v>97</v>
      </c>
      <c r="F413" s="41" t="s">
        <v>98</v>
      </c>
      <c r="G413" s="90">
        <v>17550454</v>
      </c>
      <c r="H413" s="74">
        <f t="shared" ref="H413" si="680">IFERROR(G413/G417,"-")</f>
        <v>0.11349022428256796</v>
      </c>
      <c r="I413" s="58">
        <v>363</v>
      </c>
      <c r="J413" s="74">
        <f t="shared" ref="J413" si="681">IFERROR(I413/I417,"-")</f>
        <v>0.63240418118466901</v>
      </c>
      <c r="K413" s="121">
        <f t="shared" si="649"/>
        <v>48348.35812672176</v>
      </c>
    </row>
    <row r="414" spans="2:11">
      <c r="B414" s="300"/>
      <c r="C414" s="302"/>
      <c r="D414" s="73">
        <v>3</v>
      </c>
      <c r="E414" s="88" t="s">
        <v>167</v>
      </c>
      <c r="F414" s="44" t="s">
        <v>168</v>
      </c>
      <c r="G414" s="90">
        <v>25169315</v>
      </c>
      <c r="H414" s="74">
        <f t="shared" ref="H414" si="682">IFERROR(G414/G417,"-")</f>
        <v>0.16275768161829898</v>
      </c>
      <c r="I414" s="58">
        <v>277</v>
      </c>
      <c r="J414" s="74">
        <f t="shared" ref="J414" si="683">IFERROR(I414/I417,"-")</f>
        <v>0.48257839721254353</v>
      </c>
      <c r="K414" s="121">
        <f t="shared" si="649"/>
        <v>90863.953068592062</v>
      </c>
    </row>
    <row r="415" spans="2:11">
      <c r="B415" s="300"/>
      <c r="C415" s="302"/>
      <c r="D415" s="73">
        <v>4</v>
      </c>
      <c r="E415" s="88" t="s">
        <v>171</v>
      </c>
      <c r="F415" s="44" t="s">
        <v>172</v>
      </c>
      <c r="G415" s="90">
        <v>7310518</v>
      </c>
      <c r="H415" s="74">
        <f t="shared" ref="H415" si="684">IFERROR(G415/G417,"-")</f>
        <v>4.7273553575408939E-2</v>
      </c>
      <c r="I415" s="58">
        <v>226</v>
      </c>
      <c r="J415" s="74">
        <f t="shared" ref="J415" si="685">IFERROR(I415/I417,"-")</f>
        <v>0.39372822299651566</v>
      </c>
      <c r="K415" s="121">
        <f t="shared" si="649"/>
        <v>32347.424778761062</v>
      </c>
    </row>
    <row r="416" spans="2:11" ht="36">
      <c r="B416" s="300"/>
      <c r="C416" s="302"/>
      <c r="D416" s="76">
        <v>5</v>
      </c>
      <c r="E416" s="92" t="s">
        <v>175</v>
      </c>
      <c r="F416" s="45" t="s">
        <v>176</v>
      </c>
      <c r="G416" s="94">
        <v>12240506</v>
      </c>
      <c r="H416" s="119">
        <f t="shared" ref="H416" si="686">IFERROR(G416/G417,"-")</f>
        <v>7.9153380947986809E-2</v>
      </c>
      <c r="I416" s="60">
        <v>225</v>
      </c>
      <c r="J416" s="119">
        <f t="shared" ref="J416" si="687">IFERROR(I416/I417,"-")</f>
        <v>0.39198606271777003</v>
      </c>
      <c r="K416" s="122">
        <f t="shared" si="649"/>
        <v>54402.248888888891</v>
      </c>
    </row>
    <row r="417" spans="2:11">
      <c r="B417" s="276"/>
      <c r="C417" s="303"/>
      <c r="D417" s="95" t="s">
        <v>164</v>
      </c>
      <c r="E417" s="96"/>
      <c r="F417" s="97"/>
      <c r="G417" s="98">
        <v>154642870</v>
      </c>
      <c r="H417" s="80" t="s">
        <v>145</v>
      </c>
      <c r="I417" s="63">
        <v>574</v>
      </c>
      <c r="J417" s="80" t="s">
        <v>145</v>
      </c>
      <c r="K417" s="124">
        <f t="shared" si="649"/>
        <v>269412.66550522647</v>
      </c>
    </row>
    <row r="418" spans="2:11">
      <c r="B418" s="275">
        <v>70</v>
      </c>
      <c r="C418" s="301" t="s">
        <v>56</v>
      </c>
      <c r="D418" s="70">
        <v>1</v>
      </c>
      <c r="E418" s="100" t="s">
        <v>165</v>
      </c>
      <c r="F418" s="40" t="s">
        <v>166</v>
      </c>
      <c r="G418" s="188">
        <v>4545748</v>
      </c>
      <c r="H418" s="71">
        <f t="shared" ref="H418" si="688">IFERROR(G418/G423,"-")</f>
        <v>0.12052313013746391</v>
      </c>
      <c r="I418" s="56">
        <v>85</v>
      </c>
      <c r="J418" s="71">
        <f t="shared" ref="J418" si="689">IFERROR(I418/I423,"-")</f>
        <v>0.61151079136690645</v>
      </c>
      <c r="K418" s="120">
        <f t="shared" si="649"/>
        <v>53479.388235294115</v>
      </c>
    </row>
    <row r="419" spans="2:11">
      <c r="B419" s="300"/>
      <c r="C419" s="302"/>
      <c r="D419" s="73">
        <v>2</v>
      </c>
      <c r="E419" s="88" t="s">
        <v>97</v>
      </c>
      <c r="F419" s="41" t="s">
        <v>98</v>
      </c>
      <c r="G419" s="90">
        <v>4173092</v>
      </c>
      <c r="H419" s="74">
        <f t="shared" ref="H419" si="690">IFERROR(G419/G423,"-")</f>
        <v>0.11064276114549454</v>
      </c>
      <c r="I419" s="58">
        <v>83</v>
      </c>
      <c r="J419" s="74">
        <f t="shared" ref="J419" si="691">IFERROR(I419/I423,"-")</f>
        <v>0.59712230215827333</v>
      </c>
      <c r="K419" s="121">
        <f t="shared" si="649"/>
        <v>50278.216867469877</v>
      </c>
    </row>
    <row r="420" spans="2:11" ht="36">
      <c r="B420" s="300"/>
      <c r="C420" s="302"/>
      <c r="D420" s="73">
        <v>3</v>
      </c>
      <c r="E420" s="88" t="s">
        <v>175</v>
      </c>
      <c r="F420" s="44" t="s">
        <v>176</v>
      </c>
      <c r="G420" s="90">
        <v>1601451</v>
      </c>
      <c r="H420" s="74">
        <f t="shared" ref="H420" si="692">IFERROR(G420/G423,"-")</f>
        <v>4.2459873992524821E-2</v>
      </c>
      <c r="I420" s="58">
        <v>53</v>
      </c>
      <c r="J420" s="74">
        <f t="shared" ref="J420" si="693">IFERROR(I420/I423,"-")</f>
        <v>0.38129496402877699</v>
      </c>
      <c r="K420" s="121">
        <f t="shared" si="649"/>
        <v>30216.056603773584</v>
      </c>
    </row>
    <row r="421" spans="2:11">
      <c r="B421" s="300"/>
      <c r="C421" s="302"/>
      <c r="D421" s="73">
        <v>4</v>
      </c>
      <c r="E421" s="88" t="s">
        <v>167</v>
      </c>
      <c r="F421" s="44" t="s">
        <v>168</v>
      </c>
      <c r="G421" s="90">
        <v>1899613</v>
      </c>
      <c r="H421" s="74">
        <f t="shared" ref="H421" si="694">IFERROR(G421/G423,"-")</f>
        <v>5.0365155483721981E-2</v>
      </c>
      <c r="I421" s="58">
        <v>51</v>
      </c>
      <c r="J421" s="74">
        <f t="shared" ref="J421" si="695">IFERROR(I421/I423,"-")</f>
        <v>0.36690647482014388</v>
      </c>
      <c r="K421" s="121">
        <f t="shared" si="649"/>
        <v>37247.313725490196</v>
      </c>
    </row>
    <row r="422" spans="2:11">
      <c r="B422" s="300"/>
      <c r="C422" s="302"/>
      <c r="D422" s="76">
        <v>5</v>
      </c>
      <c r="E422" s="92" t="s">
        <v>171</v>
      </c>
      <c r="F422" s="45" t="s">
        <v>172</v>
      </c>
      <c r="G422" s="94">
        <v>2536463</v>
      </c>
      <c r="H422" s="119">
        <f t="shared" ref="H422" si="696">IFERROR(G422/G423,"-")</f>
        <v>6.7250199579444822E-2</v>
      </c>
      <c r="I422" s="60">
        <v>49</v>
      </c>
      <c r="J422" s="119">
        <f t="shared" ref="J422" si="697">IFERROR(I422/I423,"-")</f>
        <v>0.35251798561151076</v>
      </c>
      <c r="K422" s="122">
        <f t="shared" si="649"/>
        <v>51764.551020408166</v>
      </c>
    </row>
    <row r="423" spans="2:11">
      <c r="B423" s="276"/>
      <c r="C423" s="303"/>
      <c r="D423" s="95" t="s">
        <v>164</v>
      </c>
      <c r="E423" s="96"/>
      <c r="F423" s="97"/>
      <c r="G423" s="98">
        <v>37716810</v>
      </c>
      <c r="H423" s="80" t="s">
        <v>145</v>
      </c>
      <c r="I423" s="63">
        <v>139</v>
      </c>
      <c r="J423" s="80" t="s">
        <v>145</v>
      </c>
      <c r="K423" s="124">
        <f t="shared" si="649"/>
        <v>271343.95683453238</v>
      </c>
    </row>
    <row r="424" spans="2:11">
      <c r="B424" s="275">
        <v>71</v>
      </c>
      <c r="C424" s="301" t="s">
        <v>57</v>
      </c>
      <c r="D424" s="70">
        <v>1</v>
      </c>
      <c r="E424" s="100" t="s">
        <v>165</v>
      </c>
      <c r="F424" s="40" t="s">
        <v>166</v>
      </c>
      <c r="G424" s="188">
        <v>13066656</v>
      </c>
      <c r="H424" s="71">
        <f t="shared" ref="H424" si="698">IFERROR(G424/G429,"-")</f>
        <v>0.13871570525634577</v>
      </c>
      <c r="I424" s="56">
        <v>259</v>
      </c>
      <c r="J424" s="71">
        <f t="shared" ref="J424" si="699">IFERROR(I424/I429,"-")</f>
        <v>3.2374999999999998</v>
      </c>
      <c r="K424" s="120">
        <f t="shared" si="649"/>
        <v>50450.409266409268</v>
      </c>
    </row>
    <row r="425" spans="2:11">
      <c r="B425" s="300"/>
      <c r="C425" s="302"/>
      <c r="D425" s="73">
        <v>2</v>
      </c>
      <c r="E425" s="88" t="s">
        <v>97</v>
      </c>
      <c r="F425" s="41" t="s">
        <v>98</v>
      </c>
      <c r="G425" s="90">
        <v>10577530</v>
      </c>
      <c r="H425" s="74">
        <f t="shared" ref="H425" si="700">IFERROR(G425/G429,"-")</f>
        <v>0.11229112741776895</v>
      </c>
      <c r="I425" s="58">
        <v>236</v>
      </c>
      <c r="J425" s="74">
        <f t="shared" ref="J425" si="701">IFERROR(I425/I429,"-")</f>
        <v>2.95</v>
      </c>
      <c r="K425" s="121">
        <f t="shared" si="649"/>
        <v>44820.042372881355</v>
      </c>
    </row>
    <row r="426" spans="2:11">
      <c r="B426" s="300"/>
      <c r="C426" s="302"/>
      <c r="D426" s="73">
        <v>3</v>
      </c>
      <c r="E426" s="88" t="s">
        <v>167</v>
      </c>
      <c r="F426" s="44" t="s">
        <v>168</v>
      </c>
      <c r="G426" s="90">
        <v>16334180</v>
      </c>
      <c r="H426" s="74">
        <f t="shared" ref="H426" si="702">IFERROR(G426/G429,"-")</f>
        <v>0.17340376133603716</v>
      </c>
      <c r="I426" s="58">
        <v>198</v>
      </c>
      <c r="J426" s="74">
        <f t="shared" ref="J426" si="703">IFERROR(I426/I429,"-")</f>
        <v>2.4750000000000001</v>
      </c>
      <c r="K426" s="121">
        <f t="shared" si="649"/>
        <v>82495.858585858587</v>
      </c>
    </row>
    <row r="427" spans="2:11" ht="36">
      <c r="B427" s="300"/>
      <c r="C427" s="302"/>
      <c r="D427" s="73">
        <v>4</v>
      </c>
      <c r="E427" s="88" t="s">
        <v>175</v>
      </c>
      <c r="F427" s="44" t="s">
        <v>176</v>
      </c>
      <c r="G427" s="90">
        <v>4269599</v>
      </c>
      <c r="H427" s="74">
        <f t="shared" ref="H427" si="704">IFERROR(G427/G429,"-")</f>
        <v>4.5326090810593668E-2</v>
      </c>
      <c r="I427" s="58">
        <v>158</v>
      </c>
      <c r="J427" s="74">
        <f t="shared" ref="J427" si="705">IFERROR(I427/I429,"-")</f>
        <v>1.9750000000000001</v>
      </c>
      <c r="K427" s="121">
        <f t="shared" si="649"/>
        <v>27022.778481012658</v>
      </c>
    </row>
    <row r="428" spans="2:11">
      <c r="B428" s="300"/>
      <c r="C428" s="302"/>
      <c r="D428" s="76">
        <v>5</v>
      </c>
      <c r="E428" s="92" t="s">
        <v>171</v>
      </c>
      <c r="F428" s="45" t="s">
        <v>172</v>
      </c>
      <c r="G428" s="94">
        <v>9102136</v>
      </c>
      <c r="H428" s="119">
        <f t="shared" ref="H428" si="706">IFERROR(G428/G429,"-")</f>
        <v>9.662833509806748E-2</v>
      </c>
      <c r="I428" s="60">
        <v>126</v>
      </c>
      <c r="J428" s="119">
        <f t="shared" ref="J428" si="707">IFERROR(I428/I429,"-")</f>
        <v>1.575</v>
      </c>
      <c r="K428" s="122">
        <f t="shared" si="649"/>
        <v>72239.174603174601</v>
      </c>
    </row>
    <row r="429" spans="2:11">
      <c r="B429" s="276"/>
      <c r="C429" s="303"/>
      <c r="D429" s="95" t="s">
        <v>164</v>
      </c>
      <c r="E429" s="96"/>
      <c r="F429" s="97"/>
      <c r="G429" s="98">
        <v>94197380</v>
      </c>
      <c r="H429" s="80" t="s">
        <v>145</v>
      </c>
      <c r="I429" s="63">
        <v>80</v>
      </c>
      <c r="J429" s="80" t="s">
        <v>145</v>
      </c>
      <c r="K429" s="124">
        <f t="shared" si="649"/>
        <v>1177467.25</v>
      </c>
    </row>
    <row r="430" spans="2:11">
      <c r="B430" s="275">
        <v>72</v>
      </c>
      <c r="C430" s="301" t="s">
        <v>33</v>
      </c>
      <c r="D430" s="70">
        <v>1</v>
      </c>
      <c r="E430" s="100" t="s">
        <v>97</v>
      </c>
      <c r="F430" s="40" t="s">
        <v>98</v>
      </c>
      <c r="G430" s="188">
        <v>3364971</v>
      </c>
      <c r="H430" s="71">
        <f t="shared" ref="H430" si="708">IFERROR(G430/G435,"-")</f>
        <v>0.10703266321508534</v>
      </c>
      <c r="I430" s="56">
        <v>80</v>
      </c>
      <c r="J430" s="71">
        <f t="shared" ref="J430" si="709">IFERROR(I430/I435,"-")</f>
        <v>0.55555555555555558</v>
      </c>
      <c r="K430" s="120">
        <f t="shared" si="649"/>
        <v>42062.137499999997</v>
      </c>
    </row>
    <row r="431" spans="2:11">
      <c r="B431" s="300"/>
      <c r="C431" s="302"/>
      <c r="D431" s="73">
        <v>2</v>
      </c>
      <c r="E431" s="88" t="s">
        <v>165</v>
      </c>
      <c r="F431" s="41" t="s">
        <v>166</v>
      </c>
      <c r="G431" s="90">
        <v>4081197</v>
      </c>
      <c r="H431" s="74">
        <f t="shared" ref="H431" si="710">IFERROR(G431/G435,"-")</f>
        <v>0.12981430865687005</v>
      </c>
      <c r="I431" s="58">
        <v>77</v>
      </c>
      <c r="J431" s="74">
        <f t="shared" ref="J431" si="711">IFERROR(I431/I435,"-")</f>
        <v>0.53472222222222221</v>
      </c>
      <c r="K431" s="121">
        <f t="shared" si="649"/>
        <v>53002.558441558438</v>
      </c>
    </row>
    <row r="432" spans="2:11">
      <c r="B432" s="300"/>
      <c r="C432" s="302"/>
      <c r="D432" s="73">
        <v>3</v>
      </c>
      <c r="E432" s="88" t="s">
        <v>95</v>
      </c>
      <c r="F432" s="44" t="s">
        <v>96</v>
      </c>
      <c r="G432" s="90">
        <v>1891114</v>
      </c>
      <c r="H432" s="74">
        <f t="shared" ref="H432" si="712">IFERROR(G432/G435,"-")</f>
        <v>6.015236620563235E-2</v>
      </c>
      <c r="I432" s="58">
        <v>52</v>
      </c>
      <c r="J432" s="74">
        <f t="shared" ref="J432" si="713">IFERROR(I432/I435,"-")</f>
        <v>0.3611111111111111</v>
      </c>
      <c r="K432" s="121">
        <f t="shared" si="649"/>
        <v>36367.576923076922</v>
      </c>
    </row>
    <row r="433" spans="2:11">
      <c r="B433" s="300"/>
      <c r="C433" s="302"/>
      <c r="D433" s="73">
        <v>4</v>
      </c>
      <c r="E433" s="88" t="s">
        <v>167</v>
      </c>
      <c r="F433" s="44" t="s">
        <v>168</v>
      </c>
      <c r="G433" s="90">
        <v>2342225</v>
      </c>
      <c r="H433" s="74">
        <f t="shared" ref="H433" si="714">IFERROR(G433/G435,"-")</f>
        <v>7.4501260069983741E-2</v>
      </c>
      <c r="I433" s="58">
        <v>48</v>
      </c>
      <c r="J433" s="74">
        <f t="shared" ref="J433" si="715">IFERROR(I433/I435,"-")</f>
        <v>0.33333333333333331</v>
      </c>
      <c r="K433" s="121">
        <f t="shared" si="649"/>
        <v>48796.354166666664</v>
      </c>
    </row>
    <row r="434" spans="2:11">
      <c r="B434" s="300"/>
      <c r="C434" s="302"/>
      <c r="D434" s="76">
        <v>5</v>
      </c>
      <c r="E434" s="92" t="s">
        <v>171</v>
      </c>
      <c r="F434" s="45" t="s">
        <v>172</v>
      </c>
      <c r="G434" s="94">
        <v>2069301</v>
      </c>
      <c r="H434" s="119">
        <f t="shared" ref="H434" si="716">IFERROR(G434/G435,"-")</f>
        <v>6.5820120596474477E-2</v>
      </c>
      <c r="I434" s="60">
        <v>47</v>
      </c>
      <c r="J434" s="119">
        <f t="shared" ref="J434" si="717">IFERROR(I434/I435,"-")</f>
        <v>0.3263888888888889</v>
      </c>
      <c r="K434" s="122">
        <f t="shared" si="649"/>
        <v>44027.680851063829</v>
      </c>
    </row>
    <row r="435" spans="2:11">
      <c r="B435" s="276"/>
      <c r="C435" s="303"/>
      <c r="D435" s="95" t="s">
        <v>164</v>
      </c>
      <c r="E435" s="96"/>
      <c r="F435" s="97"/>
      <c r="G435" s="98">
        <v>31438730</v>
      </c>
      <c r="H435" s="80" t="s">
        <v>145</v>
      </c>
      <c r="I435" s="63">
        <v>144</v>
      </c>
      <c r="J435" s="80" t="s">
        <v>145</v>
      </c>
      <c r="K435" s="124">
        <f t="shared" si="649"/>
        <v>218324.51388888888</v>
      </c>
    </row>
    <row r="436" spans="2:11">
      <c r="B436" s="275">
        <v>73</v>
      </c>
      <c r="C436" s="301" t="s">
        <v>34</v>
      </c>
      <c r="D436" s="70">
        <v>1</v>
      </c>
      <c r="E436" s="100" t="s">
        <v>165</v>
      </c>
      <c r="F436" s="40" t="s">
        <v>166</v>
      </c>
      <c r="G436" s="188">
        <v>7830573</v>
      </c>
      <c r="H436" s="71">
        <f t="shared" ref="H436" si="718">IFERROR(G436/G441,"-")</f>
        <v>0.11638251643392609</v>
      </c>
      <c r="I436" s="56">
        <v>162</v>
      </c>
      <c r="J436" s="71">
        <f t="shared" ref="J436" si="719">IFERROR(I436/I441,"-")</f>
        <v>0.65587044534412953</v>
      </c>
      <c r="K436" s="120">
        <f t="shared" si="649"/>
        <v>48336.870370370372</v>
      </c>
    </row>
    <row r="437" spans="2:11">
      <c r="B437" s="300"/>
      <c r="C437" s="302"/>
      <c r="D437" s="73">
        <v>2</v>
      </c>
      <c r="E437" s="88" t="s">
        <v>97</v>
      </c>
      <c r="F437" s="41" t="s">
        <v>98</v>
      </c>
      <c r="G437" s="90">
        <v>5544556</v>
      </c>
      <c r="H437" s="74">
        <f t="shared" ref="H437" si="720">IFERROR(G437/G441,"-")</f>
        <v>8.2406406247515163E-2</v>
      </c>
      <c r="I437" s="58">
        <v>141</v>
      </c>
      <c r="J437" s="74">
        <f t="shared" ref="J437" si="721">IFERROR(I437/I441,"-")</f>
        <v>0.57085020242914974</v>
      </c>
      <c r="K437" s="121">
        <f t="shared" si="649"/>
        <v>39323.092198581558</v>
      </c>
    </row>
    <row r="438" spans="2:11">
      <c r="B438" s="300"/>
      <c r="C438" s="302"/>
      <c r="D438" s="73">
        <v>3</v>
      </c>
      <c r="E438" s="88" t="s">
        <v>167</v>
      </c>
      <c r="F438" s="44" t="s">
        <v>168</v>
      </c>
      <c r="G438" s="90">
        <v>5712346</v>
      </c>
      <c r="H438" s="74">
        <f t="shared" ref="H438" si="722">IFERROR(G438/G441,"-")</f>
        <v>8.490019851947897E-2</v>
      </c>
      <c r="I438" s="58">
        <v>93</v>
      </c>
      <c r="J438" s="74">
        <f t="shared" ref="J438" si="723">IFERROR(I438/I441,"-")</f>
        <v>0.37651821862348178</v>
      </c>
      <c r="K438" s="121">
        <f t="shared" si="649"/>
        <v>61423.075268817207</v>
      </c>
    </row>
    <row r="439" spans="2:11" ht="36">
      <c r="B439" s="300"/>
      <c r="C439" s="302"/>
      <c r="D439" s="73">
        <v>4</v>
      </c>
      <c r="E439" s="88" t="s">
        <v>175</v>
      </c>
      <c r="F439" s="44" t="s">
        <v>176</v>
      </c>
      <c r="G439" s="90">
        <v>5620038</v>
      </c>
      <c r="H439" s="74">
        <f t="shared" ref="H439" si="724">IFERROR(G439/G441,"-")</f>
        <v>8.3528263499272545E-2</v>
      </c>
      <c r="I439" s="58">
        <v>92</v>
      </c>
      <c r="J439" s="74">
        <f t="shared" ref="J439" si="725">IFERROR(I439/I441,"-")</f>
        <v>0.37246963562753038</v>
      </c>
      <c r="K439" s="121">
        <f t="shared" si="649"/>
        <v>61087.369565217392</v>
      </c>
    </row>
    <row r="440" spans="2:11">
      <c r="B440" s="300"/>
      <c r="C440" s="302"/>
      <c r="D440" s="76">
        <v>5</v>
      </c>
      <c r="E440" s="92" t="s">
        <v>171</v>
      </c>
      <c r="F440" s="45" t="s">
        <v>172</v>
      </c>
      <c r="G440" s="94">
        <v>6974887</v>
      </c>
      <c r="H440" s="119">
        <f t="shared" ref="H440" si="726">IFERROR(G440/G441,"-")</f>
        <v>0.10366481493784395</v>
      </c>
      <c r="I440" s="60">
        <v>90</v>
      </c>
      <c r="J440" s="119">
        <f t="shared" ref="J440" si="727">IFERROR(I440/I441,"-")</f>
        <v>0.36437246963562753</v>
      </c>
      <c r="K440" s="122">
        <f t="shared" si="649"/>
        <v>77498.744444444441</v>
      </c>
    </row>
    <row r="441" spans="2:11">
      <c r="B441" s="276"/>
      <c r="C441" s="303"/>
      <c r="D441" s="95" t="s">
        <v>164</v>
      </c>
      <c r="E441" s="96"/>
      <c r="F441" s="97"/>
      <c r="G441" s="98">
        <v>67283070</v>
      </c>
      <c r="H441" s="80" t="s">
        <v>145</v>
      </c>
      <c r="I441" s="63">
        <v>247</v>
      </c>
      <c r="J441" s="80" t="s">
        <v>145</v>
      </c>
      <c r="K441" s="124">
        <f t="shared" si="649"/>
        <v>272401.09311740892</v>
      </c>
    </row>
    <row r="442" spans="2:11">
      <c r="B442" s="275">
        <v>74</v>
      </c>
      <c r="C442" s="301" t="s">
        <v>35</v>
      </c>
      <c r="D442" s="70">
        <v>1</v>
      </c>
      <c r="E442" s="100" t="s">
        <v>165</v>
      </c>
      <c r="F442" s="40" t="s">
        <v>166</v>
      </c>
      <c r="G442" s="188">
        <v>5290822</v>
      </c>
      <c r="H442" s="71">
        <f t="shared" ref="H442" si="728">IFERROR(G442/G447,"-")</f>
        <v>0.13740167827344346</v>
      </c>
      <c r="I442" s="56">
        <v>66</v>
      </c>
      <c r="J442" s="71">
        <f t="shared" ref="J442" si="729">IFERROR(I442/I447,"-")</f>
        <v>0.57391304347826089</v>
      </c>
      <c r="K442" s="120">
        <f t="shared" si="649"/>
        <v>80163.969696969696</v>
      </c>
    </row>
    <row r="443" spans="2:11">
      <c r="B443" s="300"/>
      <c r="C443" s="302"/>
      <c r="D443" s="73">
        <v>2</v>
      </c>
      <c r="E443" s="88" t="s">
        <v>97</v>
      </c>
      <c r="F443" s="41" t="s">
        <v>98</v>
      </c>
      <c r="G443" s="90">
        <v>4459429</v>
      </c>
      <c r="H443" s="74">
        <f t="shared" ref="H443" si="730">IFERROR(G443/G447,"-")</f>
        <v>0.11581055434132234</v>
      </c>
      <c r="I443" s="58">
        <v>53</v>
      </c>
      <c r="J443" s="74">
        <f t="shared" ref="J443" si="731">IFERROR(I443/I447,"-")</f>
        <v>0.46086956521739131</v>
      </c>
      <c r="K443" s="121">
        <f t="shared" si="649"/>
        <v>84140.169811320753</v>
      </c>
    </row>
    <row r="444" spans="2:11">
      <c r="B444" s="300"/>
      <c r="C444" s="302"/>
      <c r="D444" s="73">
        <v>3</v>
      </c>
      <c r="E444" s="88" t="s">
        <v>167</v>
      </c>
      <c r="F444" s="44" t="s">
        <v>168</v>
      </c>
      <c r="G444" s="90">
        <v>4514972</v>
      </c>
      <c r="H444" s="74">
        <f t="shared" ref="H444" si="732">IFERROR(G444/G447,"-")</f>
        <v>0.11725299587807067</v>
      </c>
      <c r="I444" s="58">
        <v>43</v>
      </c>
      <c r="J444" s="74">
        <f t="shared" ref="J444" si="733">IFERROR(I444/I447,"-")</f>
        <v>0.37391304347826088</v>
      </c>
      <c r="K444" s="121">
        <f t="shared" si="649"/>
        <v>104999.3488372093</v>
      </c>
    </row>
    <row r="445" spans="2:11">
      <c r="B445" s="300"/>
      <c r="C445" s="302"/>
      <c r="D445" s="73">
        <v>4</v>
      </c>
      <c r="E445" s="88" t="s">
        <v>171</v>
      </c>
      <c r="F445" s="44" t="s">
        <v>172</v>
      </c>
      <c r="G445" s="90">
        <v>3778740</v>
      </c>
      <c r="H445" s="74">
        <f t="shared" ref="H445" si="734">IFERROR(G445/G447,"-")</f>
        <v>9.8133185686267999E-2</v>
      </c>
      <c r="I445" s="58">
        <v>40</v>
      </c>
      <c r="J445" s="74">
        <f t="shared" ref="J445" si="735">IFERROR(I445/I447,"-")</f>
        <v>0.34782608695652173</v>
      </c>
      <c r="K445" s="121">
        <f t="shared" si="649"/>
        <v>94468.5</v>
      </c>
    </row>
    <row r="446" spans="2:11" ht="24">
      <c r="B446" s="300"/>
      <c r="C446" s="302"/>
      <c r="D446" s="76">
        <v>5</v>
      </c>
      <c r="E446" s="92" t="s">
        <v>197</v>
      </c>
      <c r="F446" s="45" t="s">
        <v>198</v>
      </c>
      <c r="G446" s="94">
        <v>1000294</v>
      </c>
      <c r="H446" s="119">
        <f t="shared" ref="H446" si="736">IFERROR(G446/G447,"-")</f>
        <v>2.5977451966226774E-2</v>
      </c>
      <c r="I446" s="60">
        <v>39</v>
      </c>
      <c r="J446" s="119">
        <f t="shared" ref="J446" si="737">IFERROR(I446/I447,"-")</f>
        <v>0.33913043478260868</v>
      </c>
      <c r="K446" s="122">
        <f t="shared" si="649"/>
        <v>25648.564102564102</v>
      </c>
    </row>
    <row r="447" spans="2:11" ht="12.75" thickBot="1">
      <c r="B447" s="300"/>
      <c r="C447" s="302"/>
      <c r="D447" s="193" t="s">
        <v>164</v>
      </c>
      <c r="E447" s="189"/>
      <c r="F447" s="190"/>
      <c r="G447" s="191">
        <v>38506240</v>
      </c>
      <c r="H447" s="82" t="s">
        <v>145</v>
      </c>
      <c r="I447" s="192">
        <v>115</v>
      </c>
      <c r="J447" s="82" t="s">
        <v>145</v>
      </c>
      <c r="K447" s="125">
        <f t="shared" si="649"/>
        <v>334836.86956521741</v>
      </c>
    </row>
    <row r="448" spans="2:11" ht="12.75" thickTop="1">
      <c r="B448" s="305" t="s">
        <v>140</v>
      </c>
      <c r="C448" s="306"/>
      <c r="D448" s="83">
        <v>1</v>
      </c>
      <c r="E448" s="84" t="str">
        <f>'地区別_在宅患者の疾病傾向(患者数)'!E52</f>
        <v>1113</v>
      </c>
      <c r="F448" s="51" t="str">
        <f>'地区別_在宅患者の疾病傾向(患者数)'!F52</f>
        <v>その他の消化器系の疾患</v>
      </c>
      <c r="G448" s="85">
        <f>'地区別_在宅患者の疾病傾向(患者数)'!G52</f>
        <v>4825826883</v>
      </c>
      <c r="H448" s="86">
        <f t="shared" ref="H448" si="738">IFERROR(G448/G453,"-")</f>
        <v>0.13062382217581583</v>
      </c>
      <c r="I448" s="87">
        <f>'地区別_在宅患者の疾病傾向(患者数)'!I52</f>
        <v>87233</v>
      </c>
      <c r="J448" s="86">
        <f t="shared" ref="J448" si="739">IFERROR(I448/I453,"-")</f>
        <v>0.69188610406091366</v>
      </c>
      <c r="K448" s="123">
        <f t="shared" si="649"/>
        <v>55321.115667236023</v>
      </c>
    </row>
    <row r="449" spans="2:11">
      <c r="B449" s="307"/>
      <c r="C449" s="308"/>
      <c r="D449" s="73">
        <v>2</v>
      </c>
      <c r="E449" s="88" t="str">
        <f>'地区別_在宅患者の疾病傾向(患者数)'!E53</f>
        <v>0901</v>
      </c>
      <c r="F449" s="89" t="str">
        <f>'地区別_在宅患者の疾病傾向(患者数)'!F53</f>
        <v>高血圧性疾患</v>
      </c>
      <c r="G449" s="90">
        <f>'地区別_在宅患者の疾病傾向(患者数)'!G53</f>
        <v>3565587840</v>
      </c>
      <c r="H449" s="74">
        <f t="shared" ref="H449" si="740">IFERROR(G449/G453,"-")</f>
        <v>9.651210523218666E-2</v>
      </c>
      <c r="I449" s="58">
        <f>'地区別_在宅患者の疾病傾向(患者数)'!I53</f>
        <v>75623</v>
      </c>
      <c r="J449" s="74">
        <f t="shared" ref="J449" si="741">IFERROR(I449/I453,"-")</f>
        <v>0.59980171319796949</v>
      </c>
      <c r="K449" s="121">
        <f t="shared" si="649"/>
        <v>47149.515888023489</v>
      </c>
    </row>
    <row r="450" spans="2:11">
      <c r="B450" s="307"/>
      <c r="C450" s="308"/>
      <c r="D450" s="73">
        <v>3</v>
      </c>
      <c r="E450" s="88" t="str">
        <f>'地区別_在宅患者の疾病傾向(患者数)'!E54</f>
        <v>0903</v>
      </c>
      <c r="F450" s="91" t="str">
        <f>'地区別_在宅患者の疾病傾向(患者数)'!F54</f>
        <v>その他の心疾患</v>
      </c>
      <c r="G450" s="90">
        <f>'地区別_在宅患者の疾病傾向(患者数)'!G54</f>
        <v>4557624483</v>
      </c>
      <c r="H450" s="74">
        <f t="shared" ref="H450" si="742">IFERROR(G450/G453,"-")</f>
        <v>0.12336421186361414</v>
      </c>
      <c r="I450" s="58">
        <f>'地区別_在宅患者の疾病傾向(患者数)'!I54</f>
        <v>58537</v>
      </c>
      <c r="J450" s="74">
        <f t="shared" ref="J450" si="743">IFERROR(I450/I453,"-")</f>
        <v>0.46428458121827409</v>
      </c>
      <c r="K450" s="121">
        <f t="shared" si="649"/>
        <v>77858.866750943853</v>
      </c>
    </row>
    <row r="451" spans="2:11" ht="36">
      <c r="B451" s="307"/>
      <c r="C451" s="308"/>
      <c r="D451" s="73">
        <v>4</v>
      </c>
      <c r="E451" s="88" t="str">
        <f>'地区別_在宅患者の疾病傾向(患者数)'!E55</f>
        <v>1800</v>
      </c>
      <c r="F451" s="91" t="str">
        <f>'地区別_在宅患者の疾病傾向(患者数)'!F55</f>
        <v>症状，徴候及び異常臨床所見・異常検査所見で他に分類されないもの</v>
      </c>
      <c r="G451" s="90">
        <f>'地区別_在宅患者の疾病傾向(患者数)'!G55</f>
        <v>1665012830</v>
      </c>
      <c r="H451" s="74">
        <f t="shared" ref="H451" si="744">IFERROR(G451/G453,"-")</f>
        <v>4.5067994584001306E-2</v>
      </c>
      <c r="I451" s="58">
        <f>'地区別_在宅患者の疾病傾向(患者数)'!I55</f>
        <v>48039</v>
      </c>
      <c r="J451" s="74">
        <f t="shared" ref="J451" si="745">IFERROR(I451/I453,"-")</f>
        <v>0.38101998730964465</v>
      </c>
      <c r="K451" s="121">
        <f t="shared" si="649"/>
        <v>34659.60636149795</v>
      </c>
    </row>
    <row r="452" spans="2:11">
      <c r="B452" s="307"/>
      <c r="C452" s="308"/>
      <c r="D452" s="76">
        <v>5</v>
      </c>
      <c r="E452" s="92" t="str">
        <f>'地区別_在宅患者の疾病傾向(患者数)'!E56</f>
        <v>0606</v>
      </c>
      <c r="F452" s="93" t="str">
        <f>'地区別_在宅患者の疾病傾向(患者数)'!F56</f>
        <v>その他の神経系の疾患</v>
      </c>
      <c r="G452" s="94">
        <f>'地区別_在宅患者の疾病傾向(患者数)'!G56</f>
        <v>2325275917</v>
      </c>
      <c r="H452" s="119">
        <f t="shared" ref="H452" si="746">IFERROR(G452/G453,"-")</f>
        <v>6.2939768718577788E-2</v>
      </c>
      <c r="I452" s="60">
        <f>'地区別_在宅患者の疾病傾向(患者数)'!I56</f>
        <v>47196</v>
      </c>
      <c r="J452" s="119">
        <f t="shared" ref="J452" si="747">IFERROR(I452/I453,"-")</f>
        <v>0.37433375634517768</v>
      </c>
      <c r="K452" s="122">
        <f t="shared" si="649"/>
        <v>49268.495571658612</v>
      </c>
    </row>
    <row r="453" spans="2:11">
      <c r="B453" s="309"/>
      <c r="C453" s="310"/>
      <c r="D453" s="226" t="s">
        <v>164</v>
      </c>
      <c r="E453" s="96"/>
      <c r="F453" s="97"/>
      <c r="G453" s="98">
        <f>'地区別_在宅患者の疾病傾向(患者数)'!G57</f>
        <v>36944462370</v>
      </c>
      <c r="H453" s="80" t="s">
        <v>145</v>
      </c>
      <c r="I453" s="98">
        <f>'地区別_在宅患者の疾病傾向(患者数)'!I57</f>
        <v>126080</v>
      </c>
      <c r="J453" s="80" t="s">
        <v>145</v>
      </c>
      <c r="K453" s="124">
        <f t="shared" si="649"/>
        <v>293023.97184327414</v>
      </c>
    </row>
  </sheetData>
  <mergeCells count="150">
    <mergeCell ref="B436:B441"/>
    <mergeCell ref="C436:C441"/>
    <mergeCell ref="B442:B447"/>
    <mergeCell ref="C442:C447"/>
    <mergeCell ref="B448:C453"/>
    <mergeCell ref="B418:B423"/>
    <mergeCell ref="C418:C423"/>
    <mergeCell ref="B424:B429"/>
    <mergeCell ref="C424:C429"/>
    <mergeCell ref="B430:B435"/>
    <mergeCell ref="C430:C435"/>
    <mergeCell ref="B400:B405"/>
    <mergeCell ref="C400:C405"/>
    <mergeCell ref="B406:B411"/>
    <mergeCell ref="C406:C411"/>
    <mergeCell ref="B412:B417"/>
    <mergeCell ref="C412:C417"/>
    <mergeCell ref="B382:B387"/>
    <mergeCell ref="C382:C387"/>
    <mergeCell ref="B388:B393"/>
    <mergeCell ref="C388:C393"/>
    <mergeCell ref="B394:B399"/>
    <mergeCell ref="C394:C399"/>
    <mergeCell ref="B364:B369"/>
    <mergeCell ref="C364:C369"/>
    <mergeCell ref="B370:B375"/>
    <mergeCell ref="C370:C375"/>
    <mergeCell ref="B376:B381"/>
    <mergeCell ref="C376:C381"/>
    <mergeCell ref="B346:B351"/>
    <mergeCell ref="C346:C351"/>
    <mergeCell ref="B352:B357"/>
    <mergeCell ref="C352:C357"/>
    <mergeCell ref="B358:B363"/>
    <mergeCell ref="C358:C363"/>
    <mergeCell ref="B328:B333"/>
    <mergeCell ref="C328:C333"/>
    <mergeCell ref="B334:B339"/>
    <mergeCell ref="C334:C339"/>
    <mergeCell ref="B340:B345"/>
    <mergeCell ref="C340:C345"/>
    <mergeCell ref="B310:B315"/>
    <mergeCell ref="C310:C315"/>
    <mergeCell ref="B316:B321"/>
    <mergeCell ref="C316:C321"/>
    <mergeCell ref="B322:B327"/>
    <mergeCell ref="C322:C327"/>
    <mergeCell ref="B292:B297"/>
    <mergeCell ref="C292:C297"/>
    <mergeCell ref="B298:B303"/>
    <mergeCell ref="C298:C303"/>
    <mergeCell ref="B304:B309"/>
    <mergeCell ref="C304:C309"/>
    <mergeCell ref="B274:B279"/>
    <mergeCell ref="C274:C279"/>
    <mergeCell ref="B280:B285"/>
    <mergeCell ref="C280:C285"/>
    <mergeCell ref="B286:B291"/>
    <mergeCell ref="C286:C291"/>
    <mergeCell ref="B256:B261"/>
    <mergeCell ref="C256:C261"/>
    <mergeCell ref="B262:B267"/>
    <mergeCell ref="C262:C267"/>
    <mergeCell ref="B268:B273"/>
    <mergeCell ref="C268:C273"/>
    <mergeCell ref="B238:B243"/>
    <mergeCell ref="C238:C243"/>
    <mergeCell ref="B244:B249"/>
    <mergeCell ref="C244:C249"/>
    <mergeCell ref="B250:B255"/>
    <mergeCell ref="C250:C255"/>
    <mergeCell ref="B220:B225"/>
    <mergeCell ref="C220:C225"/>
    <mergeCell ref="B226:B231"/>
    <mergeCell ref="C226:C231"/>
    <mergeCell ref="B232:B237"/>
    <mergeCell ref="C232:C237"/>
    <mergeCell ref="B202:B207"/>
    <mergeCell ref="C202:C207"/>
    <mergeCell ref="B208:B213"/>
    <mergeCell ref="C208:C213"/>
    <mergeCell ref="B214:B219"/>
    <mergeCell ref="C214:C219"/>
    <mergeCell ref="B184:B189"/>
    <mergeCell ref="C184:C189"/>
    <mergeCell ref="B190:B195"/>
    <mergeCell ref="C190:C195"/>
    <mergeCell ref="B196:B201"/>
    <mergeCell ref="C196:C201"/>
    <mergeCell ref="B166:B171"/>
    <mergeCell ref="C166:C171"/>
    <mergeCell ref="B172:B177"/>
    <mergeCell ref="C172:C177"/>
    <mergeCell ref="B178:B183"/>
    <mergeCell ref="C178:C183"/>
    <mergeCell ref="B148:B153"/>
    <mergeCell ref="C148:C153"/>
    <mergeCell ref="B154:B159"/>
    <mergeCell ref="C154:C159"/>
    <mergeCell ref="B160:B165"/>
    <mergeCell ref="C160:C165"/>
    <mergeCell ref="B130:B135"/>
    <mergeCell ref="C130:C135"/>
    <mergeCell ref="B136:B141"/>
    <mergeCell ref="C136:C141"/>
    <mergeCell ref="B142:B147"/>
    <mergeCell ref="C142:C147"/>
    <mergeCell ref="B112:B117"/>
    <mergeCell ref="C112:C117"/>
    <mergeCell ref="B118:B123"/>
    <mergeCell ref="C118:C123"/>
    <mergeCell ref="B124:B129"/>
    <mergeCell ref="C124:C129"/>
    <mergeCell ref="B94:B99"/>
    <mergeCell ref="C94:C99"/>
    <mergeCell ref="B100:B105"/>
    <mergeCell ref="C100:C105"/>
    <mergeCell ref="B106:B111"/>
    <mergeCell ref="C106:C111"/>
    <mergeCell ref="B76:B81"/>
    <mergeCell ref="C76:C81"/>
    <mergeCell ref="B82:B87"/>
    <mergeCell ref="C82:C87"/>
    <mergeCell ref="B88:B93"/>
    <mergeCell ref="C88:C93"/>
    <mergeCell ref="B58:B63"/>
    <mergeCell ref="C58:C63"/>
    <mergeCell ref="B64:B69"/>
    <mergeCell ref="C64:C69"/>
    <mergeCell ref="B70:B75"/>
    <mergeCell ref="C70:C75"/>
    <mergeCell ref="B46:B51"/>
    <mergeCell ref="C46:C51"/>
    <mergeCell ref="B52:B57"/>
    <mergeCell ref="C52:C57"/>
    <mergeCell ref="B22:B27"/>
    <mergeCell ref="C22:C27"/>
    <mergeCell ref="B28:B33"/>
    <mergeCell ref="C28:C33"/>
    <mergeCell ref="B34:B39"/>
    <mergeCell ref="C34:C39"/>
    <mergeCell ref="E3:F3"/>
    <mergeCell ref="B4:B9"/>
    <mergeCell ref="C4:C9"/>
    <mergeCell ref="B10:B15"/>
    <mergeCell ref="C10:C15"/>
    <mergeCell ref="B16:B21"/>
    <mergeCell ref="C16:C21"/>
    <mergeCell ref="B40:B45"/>
    <mergeCell ref="C40:C45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rowBreaks count="6" manualBreakCount="6">
    <brk id="69" max="16383" man="1"/>
    <brk id="135" max="16383" man="1"/>
    <brk id="207" max="16383" man="1"/>
    <brk id="273" max="16383" man="1"/>
    <brk id="345" max="16383" man="1"/>
    <brk id="417" max="16383" man="1"/>
  </rowBreaks>
  <ignoredErrors>
    <ignoredError sqref="E4:E446" numberStoredAsText="1"/>
    <ignoredError sqref="I448:I452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Normal="100" workbookViewId="0"/>
  </sheetViews>
  <sheetFormatPr defaultRowHeight="12"/>
  <cols>
    <col min="1" max="1" width="4.625" style="30" customWidth="1"/>
    <col min="2" max="2" width="3.25" style="30" bestFit="1" customWidth="1"/>
    <col min="3" max="3" width="13.25" style="30" customWidth="1"/>
    <col min="4" max="4" width="4.75" style="30" bestFit="1" customWidth="1"/>
    <col min="5" max="5" width="7.5" style="30" customWidth="1"/>
    <col min="6" max="6" width="23.25" style="30" bestFit="1" customWidth="1"/>
    <col min="7" max="7" width="16" style="30" customWidth="1"/>
    <col min="8" max="11" width="12.375" style="30" customWidth="1"/>
    <col min="12" max="16384" width="9" style="30"/>
  </cols>
  <sheetData>
    <row r="1" spans="1:11" s="8" customFormat="1" ht="16.5" customHeight="1">
      <c r="A1" s="31" t="s">
        <v>270</v>
      </c>
      <c r="C1" s="230"/>
    </row>
    <row r="2" spans="1:11" s="8" customFormat="1" ht="16.5" customHeight="1">
      <c r="A2" s="31" t="s">
        <v>263</v>
      </c>
      <c r="C2" s="230"/>
      <c r="E2" s="8" t="s">
        <v>317</v>
      </c>
    </row>
    <row r="3" spans="1:11" s="8" customFormat="1" ht="45">
      <c r="B3" s="22"/>
      <c r="C3" s="229" t="s">
        <v>74</v>
      </c>
      <c r="D3" s="23" t="s">
        <v>86</v>
      </c>
      <c r="E3" s="285" t="s">
        <v>93</v>
      </c>
      <c r="F3" s="286"/>
      <c r="G3" s="24" t="s">
        <v>266</v>
      </c>
      <c r="H3" s="168" t="s">
        <v>311</v>
      </c>
      <c r="I3" s="26" t="s">
        <v>94</v>
      </c>
      <c r="J3" s="168" t="s">
        <v>312</v>
      </c>
      <c r="K3" s="118" t="s">
        <v>291</v>
      </c>
    </row>
    <row r="4" spans="1:11">
      <c r="B4" s="275">
        <v>1</v>
      </c>
      <c r="C4" s="301" t="s">
        <v>135</v>
      </c>
      <c r="D4" s="70">
        <v>1</v>
      </c>
      <c r="E4" s="100" t="s">
        <v>177</v>
      </c>
      <c r="F4" s="40" t="s">
        <v>178</v>
      </c>
      <c r="G4" s="188">
        <v>152965165</v>
      </c>
      <c r="H4" s="71">
        <f>IFERROR(G4/G9,"-")</f>
        <v>3.3683290671511178E-2</v>
      </c>
      <c r="I4" s="56">
        <v>946</v>
      </c>
      <c r="J4" s="71">
        <f>IFERROR(I4/I9,"-")</f>
        <v>5.7633727305958331E-2</v>
      </c>
      <c r="K4" s="120">
        <f>IFERROR(G4/I4,"-")</f>
        <v>161696.79175475688</v>
      </c>
    </row>
    <row r="5" spans="1:11">
      <c r="B5" s="300"/>
      <c r="C5" s="302"/>
      <c r="D5" s="73">
        <v>2</v>
      </c>
      <c r="E5" s="88" t="s">
        <v>169</v>
      </c>
      <c r="F5" s="41" t="s">
        <v>170</v>
      </c>
      <c r="G5" s="90">
        <v>528787169</v>
      </c>
      <c r="H5" s="74">
        <f>IFERROR(G5/G9,"-")</f>
        <v>0.11644018372936417</v>
      </c>
      <c r="I5" s="58">
        <v>3604</v>
      </c>
      <c r="J5" s="74">
        <f>IFERROR(I5/I9,"-")</f>
        <v>0.21956866089923235</v>
      </c>
      <c r="K5" s="121">
        <f t="shared" ref="K5:K57" si="0">IFERROR(G5/I5,"-")</f>
        <v>146722.29994450611</v>
      </c>
    </row>
    <row r="6" spans="1:11">
      <c r="B6" s="300"/>
      <c r="C6" s="302"/>
      <c r="D6" s="73">
        <v>3</v>
      </c>
      <c r="E6" s="88" t="s">
        <v>179</v>
      </c>
      <c r="F6" s="44" t="s">
        <v>180</v>
      </c>
      <c r="G6" s="90">
        <v>157367229</v>
      </c>
      <c r="H6" s="74">
        <f>IFERROR(G6/G9,"-")</f>
        <v>3.4652635562987581E-2</v>
      </c>
      <c r="I6" s="58">
        <v>1459</v>
      </c>
      <c r="J6" s="74">
        <f>IFERROR(I6/I9,"-")</f>
        <v>8.8887535031071038E-2</v>
      </c>
      <c r="K6" s="121">
        <f t="shared" si="0"/>
        <v>107859.64976010966</v>
      </c>
    </row>
    <row r="7" spans="1:11">
      <c r="B7" s="300"/>
      <c r="C7" s="302"/>
      <c r="D7" s="73">
        <v>4</v>
      </c>
      <c r="E7" s="88" t="s">
        <v>181</v>
      </c>
      <c r="F7" s="44" t="s">
        <v>182</v>
      </c>
      <c r="G7" s="90">
        <v>2474088</v>
      </c>
      <c r="H7" s="74">
        <f>IFERROR(G7/G9,"-")</f>
        <v>5.4480002195857961E-4</v>
      </c>
      <c r="I7" s="58">
        <v>23</v>
      </c>
      <c r="J7" s="74">
        <f>IFERROR(I7/I9,"-")</f>
        <v>1.401242841476788E-3</v>
      </c>
      <c r="K7" s="121">
        <f t="shared" si="0"/>
        <v>107569.04347826086</v>
      </c>
    </row>
    <row r="8" spans="1:11">
      <c r="B8" s="300"/>
      <c r="C8" s="302"/>
      <c r="D8" s="76">
        <v>5</v>
      </c>
      <c r="E8" s="92" t="s">
        <v>183</v>
      </c>
      <c r="F8" s="45" t="s">
        <v>184</v>
      </c>
      <c r="G8" s="94">
        <v>189780385</v>
      </c>
      <c r="H8" s="119">
        <f>IFERROR(G8/G9,"-")</f>
        <v>4.1790089081434327E-2</v>
      </c>
      <c r="I8" s="60">
        <v>1955</v>
      </c>
      <c r="J8" s="119">
        <f>IFERROR(I8/I9,"-")</f>
        <v>0.119105641525527</v>
      </c>
      <c r="K8" s="122">
        <f t="shared" si="0"/>
        <v>97074.365728900259</v>
      </c>
    </row>
    <row r="9" spans="1:11" ht="14.25" customHeight="1">
      <c r="B9" s="276"/>
      <c r="C9" s="303"/>
      <c r="D9" s="95" t="s">
        <v>164</v>
      </c>
      <c r="E9" s="96"/>
      <c r="F9" s="97"/>
      <c r="G9" s="98">
        <v>4541277350</v>
      </c>
      <c r="H9" s="80" t="s">
        <v>101</v>
      </c>
      <c r="I9" s="63">
        <v>16414</v>
      </c>
      <c r="J9" s="80" t="s">
        <v>154</v>
      </c>
      <c r="K9" s="124">
        <f t="shared" si="0"/>
        <v>276670.9729499208</v>
      </c>
    </row>
    <row r="10" spans="1:11">
      <c r="B10" s="275">
        <v>2</v>
      </c>
      <c r="C10" s="301" t="s">
        <v>148</v>
      </c>
      <c r="D10" s="70">
        <v>1</v>
      </c>
      <c r="E10" s="100" t="s">
        <v>177</v>
      </c>
      <c r="F10" s="40" t="s">
        <v>178</v>
      </c>
      <c r="G10" s="188">
        <v>88863493</v>
      </c>
      <c r="H10" s="71">
        <f t="shared" ref="H10" si="1">IFERROR(G10/G15,"-")</f>
        <v>3.1628251981952987E-2</v>
      </c>
      <c r="I10" s="56">
        <v>603</v>
      </c>
      <c r="J10" s="71">
        <f t="shared" ref="J10" si="2">IFERROR(I10/I15,"-")</f>
        <v>6.1007689194658037E-2</v>
      </c>
      <c r="K10" s="120">
        <f t="shared" si="0"/>
        <v>147368.9767827529</v>
      </c>
    </row>
    <row r="11" spans="1:11">
      <c r="B11" s="300"/>
      <c r="C11" s="302"/>
      <c r="D11" s="73">
        <v>2</v>
      </c>
      <c r="E11" s="88" t="s">
        <v>169</v>
      </c>
      <c r="F11" s="41" t="s">
        <v>170</v>
      </c>
      <c r="G11" s="90">
        <v>333557464</v>
      </c>
      <c r="H11" s="74">
        <f t="shared" ref="H11" si="3">IFERROR(G11/G15,"-")</f>
        <v>0.11871961325955543</v>
      </c>
      <c r="I11" s="58">
        <v>2270</v>
      </c>
      <c r="J11" s="74">
        <f t="shared" ref="J11" si="4">IFERROR(I11/I15,"-")</f>
        <v>0.22966410360178066</v>
      </c>
      <c r="K11" s="121">
        <f t="shared" si="0"/>
        <v>146941.61409691631</v>
      </c>
    </row>
    <row r="12" spans="1:11">
      <c r="B12" s="300"/>
      <c r="C12" s="302"/>
      <c r="D12" s="73">
        <v>3</v>
      </c>
      <c r="E12" s="88" t="s">
        <v>179</v>
      </c>
      <c r="F12" s="44" t="s">
        <v>180</v>
      </c>
      <c r="G12" s="90">
        <v>116843623</v>
      </c>
      <c r="H12" s="74">
        <f t="shared" ref="H12" si="5">IFERROR(G12/G15,"-")</f>
        <v>4.1586926486541755E-2</v>
      </c>
      <c r="I12" s="58">
        <v>806</v>
      </c>
      <c r="J12" s="74">
        <f t="shared" ref="J12" si="6">IFERROR(I12/I15,"-")</f>
        <v>8.1545932820720354E-2</v>
      </c>
      <c r="K12" s="121">
        <f t="shared" si="0"/>
        <v>144967.27419354839</v>
      </c>
    </row>
    <row r="13" spans="1:11">
      <c r="B13" s="300"/>
      <c r="C13" s="302"/>
      <c r="D13" s="73">
        <v>4</v>
      </c>
      <c r="E13" s="88" t="s">
        <v>183</v>
      </c>
      <c r="F13" s="44" t="s">
        <v>184</v>
      </c>
      <c r="G13" s="90">
        <v>134434930</v>
      </c>
      <c r="H13" s="74">
        <f t="shared" ref="H13" si="7">IFERROR(G13/G15,"-")</f>
        <v>4.7848016071304005E-2</v>
      </c>
      <c r="I13" s="58">
        <v>1168</v>
      </c>
      <c r="J13" s="74">
        <f t="shared" ref="J13" si="8">IFERROR(I13/I15,"-")</f>
        <v>0.11817078106029948</v>
      </c>
      <c r="K13" s="121">
        <f t="shared" si="0"/>
        <v>115098.39897260274</v>
      </c>
    </row>
    <row r="14" spans="1:11" ht="24">
      <c r="B14" s="300"/>
      <c r="C14" s="302"/>
      <c r="D14" s="76">
        <v>5</v>
      </c>
      <c r="E14" s="92" t="s">
        <v>185</v>
      </c>
      <c r="F14" s="45" t="s">
        <v>186</v>
      </c>
      <c r="G14" s="94">
        <v>27050779</v>
      </c>
      <c r="H14" s="119">
        <f t="shared" ref="H14" si="9">IFERROR(G14/G15,"-")</f>
        <v>9.6279003405833063E-3</v>
      </c>
      <c r="I14" s="60">
        <v>272</v>
      </c>
      <c r="J14" s="119">
        <f t="shared" ref="J14" si="10">IFERROR(I14/I15,"-")</f>
        <v>2.7519222986645085E-2</v>
      </c>
      <c r="K14" s="122">
        <f t="shared" si="0"/>
        <v>99451.393382352937</v>
      </c>
    </row>
    <row r="15" spans="1:11">
      <c r="B15" s="276"/>
      <c r="C15" s="303"/>
      <c r="D15" s="95" t="s">
        <v>164</v>
      </c>
      <c r="E15" s="96"/>
      <c r="F15" s="97"/>
      <c r="G15" s="98">
        <v>2809623910</v>
      </c>
      <c r="H15" s="80" t="s">
        <v>101</v>
      </c>
      <c r="I15" s="63">
        <v>9884</v>
      </c>
      <c r="J15" s="80" t="s">
        <v>145</v>
      </c>
      <c r="K15" s="124">
        <f t="shared" si="0"/>
        <v>284259.80473492516</v>
      </c>
    </row>
    <row r="16" spans="1:11" ht="12" customHeight="1">
      <c r="B16" s="275">
        <v>3</v>
      </c>
      <c r="C16" s="301" t="s">
        <v>136</v>
      </c>
      <c r="D16" s="70">
        <v>1</v>
      </c>
      <c r="E16" s="100" t="s">
        <v>177</v>
      </c>
      <c r="F16" s="40" t="s">
        <v>178</v>
      </c>
      <c r="G16" s="188">
        <v>114272737</v>
      </c>
      <c r="H16" s="71">
        <f t="shared" ref="H16" si="11">IFERROR(G16/G21,"-")</f>
        <v>2.8035706973697287E-2</v>
      </c>
      <c r="I16" s="56">
        <v>834</v>
      </c>
      <c r="J16" s="71">
        <f t="shared" ref="J16" si="12">IFERROR(I16/I21,"-")</f>
        <v>5.3987571206628691E-2</v>
      </c>
      <c r="K16" s="120">
        <f t="shared" si="0"/>
        <v>137017.67026378898</v>
      </c>
    </row>
    <row r="17" spans="2:11" ht="12" customHeight="1">
      <c r="B17" s="300"/>
      <c r="C17" s="302"/>
      <c r="D17" s="73">
        <v>2</v>
      </c>
      <c r="E17" s="88" t="s">
        <v>169</v>
      </c>
      <c r="F17" s="41" t="s">
        <v>170</v>
      </c>
      <c r="G17" s="90">
        <v>437501641</v>
      </c>
      <c r="H17" s="74">
        <f t="shared" ref="H17" si="13">IFERROR(G17/G21,"-")</f>
        <v>0.10733678154210752</v>
      </c>
      <c r="I17" s="58">
        <v>3455</v>
      </c>
      <c r="J17" s="74">
        <f t="shared" ref="J17" si="14">IFERROR(I17/I21,"-")</f>
        <v>0.22365354738477472</v>
      </c>
      <c r="K17" s="121">
        <f t="shared" si="0"/>
        <v>126628.5502170767</v>
      </c>
    </row>
    <row r="18" spans="2:11" ht="12" customHeight="1">
      <c r="B18" s="300"/>
      <c r="C18" s="302"/>
      <c r="D18" s="73">
        <v>3</v>
      </c>
      <c r="E18" s="88" t="s">
        <v>179</v>
      </c>
      <c r="F18" s="44" t="s">
        <v>180</v>
      </c>
      <c r="G18" s="90">
        <v>176719533</v>
      </c>
      <c r="H18" s="74">
        <f t="shared" ref="H18" si="15">IFERROR(G18/G21,"-")</f>
        <v>4.3356422308469152E-2</v>
      </c>
      <c r="I18" s="58">
        <v>1515</v>
      </c>
      <c r="J18" s="74">
        <f t="shared" ref="J18" si="16">IFERROR(I18/I21,"-")</f>
        <v>9.8070947695494556E-2</v>
      </c>
      <c r="K18" s="121">
        <f t="shared" si="0"/>
        <v>116646.55643564356</v>
      </c>
    </row>
    <row r="19" spans="2:11" ht="12" customHeight="1">
      <c r="B19" s="300"/>
      <c r="C19" s="302"/>
      <c r="D19" s="73">
        <v>4</v>
      </c>
      <c r="E19" s="88" t="s">
        <v>181</v>
      </c>
      <c r="F19" s="44" t="s">
        <v>182</v>
      </c>
      <c r="G19" s="90">
        <v>2957483</v>
      </c>
      <c r="H19" s="74">
        <f t="shared" ref="H19" si="17">IFERROR(G19/G21,"-")</f>
        <v>7.2558975084049287E-4</v>
      </c>
      <c r="I19" s="58">
        <v>26</v>
      </c>
      <c r="J19" s="74">
        <f t="shared" ref="J19" si="18">IFERROR(I19/I21,"-")</f>
        <v>1.6830657690315898E-3</v>
      </c>
      <c r="K19" s="121">
        <f t="shared" si="0"/>
        <v>113749.34615384616</v>
      </c>
    </row>
    <row r="20" spans="2:11" ht="24" customHeight="1">
      <c r="B20" s="300"/>
      <c r="C20" s="302"/>
      <c r="D20" s="76">
        <v>5</v>
      </c>
      <c r="E20" s="92" t="s">
        <v>187</v>
      </c>
      <c r="F20" s="45" t="s">
        <v>188</v>
      </c>
      <c r="G20" s="94">
        <v>13587851</v>
      </c>
      <c r="H20" s="119">
        <f t="shared" ref="H20" si="19">IFERROR(G20/G21,"-")</f>
        <v>3.3336473689105713E-3</v>
      </c>
      <c r="I20" s="60">
        <v>129</v>
      </c>
      <c r="J20" s="119">
        <f t="shared" ref="J20" si="20">IFERROR(I20/I21,"-")</f>
        <v>8.3505955463490412E-3</v>
      </c>
      <c r="K20" s="122">
        <f t="shared" si="0"/>
        <v>105332.17829457365</v>
      </c>
    </row>
    <row r="21" spans="2:11">
      <c r="B21" s="276"/>
      <c r="C21" s="303"/>
      <c r="D21" s="95" t="s">
        <v>164</v>
      </c>
      <c r="E21" s="96"/>
      <c r="F21" s="97"/>
      <c r="G21" s="98">
        <v>4075971300</v>
      </c>
      <c r="H21" s="80" t="s">
        <v>101</v>
      </c>
      <c r="I21" s="63">
        <v>15448</v>
      </c>
      <c r="J21" s="80" t="s">
        <v>145</v>
      </c>
      <c r="K21" s="124">
        <f t="shared" si="0"/>
        <v>263851.06809943035</v>
      </c>
    </row>
    <row r="22" spans="2:11" ht="12" customHeight="1">
      <c r="B22" s="275">
        <v>4</v>
      </c>
      <c r="C22" s="301" t="s">
        <v>149</v>
      </c>
      <c r="D22" s="70">
        <v>1</v>
      </c>
      <c r="E22" s="100" t="s">
        <v>189</v>
      </c>
      <c r="F22" s="40" t="s">
        <v>190</v>
      </c>
      <c r="G22" s="188">
        <v>12349701</v>
      </c>
      <c r="H22" s="71">
        <f t="shared" ref="H22" si="21">IFERROR(G22/G27,"-")</f>
        <v>3.0402004633141352E-3</v>
      </c>
      <c r="I22" s="56">
        <v>61</v>
      </c>
      <c r="J22" s="71">
        <f t="shared" ref="J22" si="22">IFERROR(I22/I27,"-")</f>
        <v>4.7275827326978218E-3</v>
      </c>
      <c r="K22" s="120">
        <f t="shared" si="0"/>
        <v>202454.11475409835</v>
      </c>
    </row>
    <row r="23" spans="2:11" ht="12" customHeight="1">
      <c r="B23" s="300"/>
      <c r="C23" s="302"/>
      <c r="D23" s="73">
        <v>2</v>
      </c>
      <c r="E23" s="88" t="s">
        <v>177</v>
      </c>
      <c r="F23" s="41" t="s">
        <v>178</v>
      </c>
      <c r="G23" s="90">
        <v>112276536</v>
      </c>
      <c r="H23" s="74">
        <f t="shared" ref="H23" si="23">IFERROR(G23/G27,"-")</f>
        <v>2.7639792798749233E-2</v>
      </c>
      <c r="I23" s="58">
        <v>620</v>
      </c>
      <c r="J23" s="74">
        <f t="shared" ref="J23" si="24">IFERROR(I23/I27,"-")</f>
        <v>4.8050840889715569E-2</v>
      </c>
      <c r="K23" s="121">
        <f t="shared" si="0"/>
        <v>181091.1870967742</v>
      </c>
    </row>
    <row r="24" spans="2:11" ht="12" customHeight="1">
      <c r="B24" s="300"/>
      <c r="C24" s="302"/>
      <c r="D24" s="73">
        <v>3</v>
      </c>
      <c r="E24" s="88" t="s">
        <v>169</v>
      </c>
      <c r="F24" s="44" t="s">
        <v>170</v>
      </c>
      <c r="G24" s="90">
        <v>463017051</v>
      </c>
      <c r="H24" s="74">
        <f t="shared" ref="H24" si="25">IFERROR(G24/G27,"-")</f>
        <v>0.113983703165975</v>
      </c>
      <c r="I24" s="58">
        <v>3048</v>
      </c>
      <c r="J24" s="74">
        <f t="shared" ref="J24" si="26">IFERROR(I24/I27,"-")</f>
        <v>0.23622413392234365</v>
      </c>
      <c r="K24" s="121">
        <f t="shared" si="0"/>
        <v>151908.48129921261</v>
      </c>
    </row>
    <row r="25" spans="2:11" ht="12" customHeight="1">
      <c r="B25" s="300"/>
      <c r="C25" s="302"/>
      <c r="D25" s="73">
        <v>4</v>
      </c>
      <c r="E25" s="88" t="s">
        <v>183</v>
      </c>
      <c r="F25" s="44" t="s">
        <v>184</v>
      </c>
      <c r="G25" s="90">
        <v>203391059</v>
      </c>
      <c r="H25" s="74">
        <f t="shared" ref="H25" si="27">IFERROR(G25/G27,"-")</f>
        <v>5.0070005079941013E-2</v>
      </c>
      <c r="I25" s="58">
        <v>1704</v>
      </c>
      <c r="J25" s="74">
        <f t="shared" ref="J25" si="28">IFERROR(I25/I27,"-")</f>
        <v>0.13206231109044408</v>
      </c>
      <c r="K25" s="121">
        <f t="shared" si="0"/>
        <v>119360.95011737088</v>
      </c>
    </row>
    <row r="26" spans="2:11" ht="12" customHeight="1">
      <c r="B26" s="300"/>
      <c r="C26" s="302"/>
      <c r="D26" s="76">
        <v>5</v>
      </c>
      <c r="E26" s="92" t="s">
        <v>179</v>
      </c>
      <c r="F26" s="45" t="s">
        <v>180</v>
      </c>
      <c r="G26" s="94">
        <v>145157920</v>
      </c>
      <c r="H26" s="119">
        <f t="shared" ref="H26" si="29">IFERROR(G26/G27,"-")</f>
        <v>3.5734401637555126E-2</v>
      </c>
      <c r="I26" s="60">
        <v>1228</v>
      </c>
      <c r="J26" s="119">
        <f t="shared" ref="J26" si="30">IFERROR(I26/I27,"-")</f>
        <v>9.5171665504146324E-2</v>
      </c>
      <c r="K26" s="122">
        <f t="shared" si="0"/>
        <v>118206.77524429967</v>
      </c>
    </row>
    <row r="27" spans="2:11">
      <c r="B27" s="276"/>
      <c r="C27" s="303"/>
      <c r="D27" s="95" t="s">
        <v>164</v>
      </c>
      <c r="E27" s="96"/>
      <c r="F27" s="97"/>
      <c r="G27" s="98">
        <v>4062133780</v>
      </c>
      <c r="H27" s="80" t="s">
        <v>101</v>
      </c>
      <c r="I27" s="63">
        <v>12903</v>
      </c>
      <c r="J27" s="80" t="s">
        <v>145</v>
      </c>
      <c r="K27" s="124">
        <f t="shared" si="0"/>
        <v>314820.87731535302</v>
      </c>
    </row>
    <row r="28" spans="2:11" ht="12" customHeight="1">
      <c r="B28" s="275">
        <v>5</v>
      </c>
      <c r="C28" s="301" t="s">
        <v>150</v>
      </c>
      <c r="D28" s="70">
        <v>1</v>
      </c>
      <c r="E28" s="100" t="s">
        <v>181</v>
      </c>
      <c r="F28" s="40" t="s">
        <v>182</v>
      </c>
      <c r="G28" s="188">
        <v>5548011</v>
      </c>
      <c r="H28" s="71">
        <f t="shared" ref="H28" si="31">IFERROR(G28/G33,"-")</f>
        <v>2.1656343504776209E-3</v>
      </c>
      <c r="I28" s="56">
        <v>18</v>
      </c>
      <c r="J28" s="71">
        <f t="shared" ref="J28" si="32">IFERROR(I28/I33,"-")</f>
        <v>1.8482390389156997E-3</v>
      </c>
      <c r="K28" s="120">
        <f t="shared" si="0"/>
        <v>308222.83333333331</v>
      </c>
    </row>
    <row r="29" spans="2:11" ht="12" customHeight="1">
      <c r="B29" s="300"/>
      <c r="C29" s="302"/>
      <c r="D29" s="73">
        <v>2</v>
      </c>
      <c r="E29" s="88" t="s">
        <v>177</v>
      </c>
      <c r="F29" s="41" t="s">
        <v>178</v>
      </c>
      <c r="G29" s="90">
        <v>87524017</v>
      </c>
      <c r="H29" s="74">
        <f t="shared" ref="H29" si="33">IFERROR(G29/G33,"-")</f>
        <v>3.4164499260543511E-2</v>
      </c>
      <c r="I29" s="58">
        <v>497</v>
      </c>
      <c r="J29" s="74">
        <f t="shared" ref="J29" si="34">IFERROR(I29/I33,"-")</f>
        <v>5.1031933463394602E-2</v>
      </c>
      <c r="K29" s="121">
        <f t="shared" si="0"/>
        <v>176104.661971831</v>
      </c>
    </row>
    <row r="30" spans="2:11" ht="12" customHeight="1">
      <c r="B30" s="300"/>
      <c r="C30" s="302"/>
      <c r="D30" s="73">
        <v>3</v>
      </c>
      <c r="E30" s="88" t="s">
        <v>191</v>
      </c>
      <c r="F30" s="44" t="s">
        <v>192</v>
      </c>
      <c r="G30" s="90">
        <v>7220889</v>
      </c>
      <c r="H30" s="74">
        <f t="shared" ref="H30" si="35">IFERROR(G30/G33,"-")</f>
        <v>2.8186327062772582E-3</v>
      </c>
      <c r="I30" s="58">
        <v>48</v>
      </c>
      <c r="J30" s="74">
        <f t="shared" ref="J30" si="36">IFERROR(I30/I33,"-")</f>
        <v>4.928637437108533E-3</v>
      </c>
      <c r="K30" s="121">
        <f t="shared" si="0"/>
        <v>150435.1875</v>
      </c>
    </row>
    <row r="31" spans="2:11" ht="12" customHeight="1">
      <c r="B31" s="300"/>
      <c r="C31" s="302"/>
      <c r="D31" s="73">
        <v>4</v>
      </c>
      <c r="E31" s="88" t="s">
        <v>169</v>
      </c>
      <c r="F31" s="44" t="s">
        <v>170</v>
      </c>
      <c r="G31" s="90">
        <v>276122452</v>
      </c>
      <c r="H31" s="74">
        <f t="shared" ref="H31" si="37">IFERROR(G31/G33,"-")</f>
        <v>0.10778281928231723</v>
      </c>
      <c r="I31" s="58">
        <v>2032</v>
      </c>
      <c r="J31" s="74">
        <f t="shared" ref="J31" si="38">IFERROR(I31/I33,"-")</f>
        <v>0.20864565150426123</v>
      </c>
      <c r="K31" s="121">
        <f t="shared" si="0"/>
        <v>135887.03346456692</v>
      </c>
    </row>
    <row r="32" spans="2:11" ht="12" customHeight="1">
      <c r="B32" s="300"/>
      <c r="C32" s="302"/>
      <c r="D32" s="76">
        <v>5</v>
      </c>
      <c r="E32" s="92" t="s">
        <v>179</v>
      </c>
      <c r="F32" s="45" t="s">
        <v>180</v>
      </c>
      <c r="G32" s="94">
        <v>99737580</v>
      </c>
      <c r="H32" s="119">
        <f t="shared" ref="H32" si="39">IFERROR(G32/G33,"-")</f>
        <v>3.8931993696751821E-2</v>
      </c>
      <c r="I32" s="60">
        <v>775</v>
      </c>
      <c r="J32" s="119">
        <f t="shared" ref="J32" si="40">IFERROR(I32/I33,"-")</f>
        <v>7.9576958619981514E-2</v>
      </c>
      <c r="K32" s="122">
        <f t="shared" si="0"/>
        <v>128693.65161290322</v>
      </c>
    </row>
    <row r="33" spans="2:11">
      <c r="B33" s="276"/>
      <c r="C33" s="303"/>
      <c r="D33" s="95" t="s">
        <v>164</v>
      </c>
      <c r="E33" s="96"/>
      <c r="F33" s="97"/>
      <c r="G33" s="98">
        <v>2561841060</v>
      </c>
      <c r="H33" s="80" t="s">
        <v>101</v>
      </c>
      <c r="I33" s="63">
        <v>9739</v>
      </c>
      <c r="J33" s="80" t="s">
        <v>145</v>
      </c>
      <c r="K33" s="124">
        <f t="shared" si="0"/>
        <v>263049.70325495431</v>
      </c>
    </row>
    <row r="34" spans="2:11" ht="12" customHeight="1">
      <c r="B34" s="275">
        <v>6</v>
      </c>
      <c r="C34" s="301" t="s">
        <v>151</v>
      </c>
      <c r="D34" s="70">
        <v>1</v>
      </c>
      <c r="E34" s="100" t="s">
        <v>177</v>
      </c>
      <c r="F34" s="40" t="s">
        <v>178</v>
      </c>
      <c r="G34" s="188">
        <v>130015655</v>
      </c>
      <c r="H34" s="71">
        <f t="shared" ref="H34" si="41">IFERROR(G34/G39,"-")</f>
        <v>3.6079059258677312E-2</v>
      </c>
      <c r="I34" s="56">
        <v>603</v>
      </c>
      <c r="J34" s="71">
        <f t="shared" ref="J34" si="42">IFERROR(I34/I39,"-")</f>
        <v>4.8558544048961184E-2</v>
      </c>
      <c r="K34" s="120">
        <f t="shared" si="0"/>
        <v>215614.68490878938</v>
      </c>
    </row>
    <row r="35" spans="2:11" ht="12" customHeight="1">
      <c r="B35" s="300"/>
      <c r="C35" s="302"/>
      <c r="D35" s="73">
        <v>2</v>
      </c>
      <c r="E35" s="88" t="s">
        <v>179</v>
      </c>
      <c r="F35" s="41" t="s">
        <v>180</v>
      </c>
      <c r="G35" s="90">
        <v>178889502</v>
      </c>
      <c r="H35" s="74">
        <f t="shared" ref="H35" si="43">IFERROR(G35/G39,"-")</f>
        <v>4.964144466613097E-2</v>
      </c>
      <c r="I35" s="58">
        <v>1189</v>
      </c>
      <c r="J35" s="74">
        <f t="shared" ref="J35" si="44">IFERROR(I35/I39,"-")</f>
        <v>9.5748107585762604E-2</v>
      </c>
      <c r="K35" s="121">
        <f t="shared" si="0"/>
        <v>150453.74432296047</v>
      </c>
    </row>
    <row r="36" spans="2:11" ht="12" customHeight="1">
      <c r="B36" s="300"/>
      <c r="C36" s="302"/>
      <c r="D36" s="73">
        <v>3</v>
      </c>
      <c r="E36" s="88" t="s">
        <v>169</v>
      </c>
      <c r="F36" s="44" t="s">
        <v>170</v>
      </c>
      <c r="G36" s="90">
        <v>391648590</v>
      </c>
      <c r="H36" s="74">
        <f t="shared" ref="H36" si="45">IFERROR(G36/G39,"-")</f>
        <v>0.10868162520265283</v>
      </c>
      <c r="I36" s="58">
        <v>2743</v>
      </c>
      <c r="J36" s="74">
        <f t="shared" ref="J36" si="46">IFERROR(I36/I39,"-")</f>
        <v>0.22088903205024965</v>
      </c>
      <c r="K36" s="121">
        <f t="shared" si="0"/>
        <v>142781.11192125411</v>
      </c>
    </row>
    <row r="37" spans="2:11" ht="12" customHeight="1">
      <c r="B37" s="300"/>
      <c r="C37" s="302"/>
      <c r="D37" s="73">
        <v>4</v>
      </c>
      <c r="E37" s="88" t="s">
        <v>193</v>
      </c>
      <c r="F37" s="44" t="s">
        <v>194</v>
      </c>
      <c r="G37" s="90">
        <v>15801002</v>
      </c>
      <c r="H37" s="74">
        <f t="shared" ref="H37" si="47">IFERROR(G37/G39,"-")</f>
        <v>4.3847434180482245E-3</v>
      </c>
      <c r="I37" s="58">
        <v>128</v>
      </c>
      <c r="J37" s="74">
        <f t="shared" ref="J37" si="48">IFERROR(I37/I39,"-")</f>
        <v>1.0307617973908842E-2</v>
      </c>
      <c r="K37" s="121">
        <f t="shared" si="0"/>
        <v>123445.328125</v>
      </c>
    </row>
    <row r="38" spans="2:11" ht="12" customHeight="1">
      <c r="B38" s="300"/>
      <c r="C38" s="302"/>
      <c r="D38" s="76">
        <v>5</v>
      </c>
      <c r="E38" s="92" t="s">
        <v>183</v>
      </c>
      <c r="F38" s="45" t="s">
        <v>184</v>
      </c>
      <c r="G38" s="94">
        <v>149708986</v>
      </c>
      <c r="H38" s="119">
        <f t="shared" ref="H38" si="49">IFERROR(G38/G39,"-")</f>
        <v>4.1543915441955757E-2</v>
      </c>
      <c r="I38" s="60">
        <v>1562</v>
      </c>
      <c r="J38" s="119">
        <f t="shared" ref="J38" si="50">IFERROR(I38/I39,"-")</f>
        <v>0.12578515058785633</v>
      </c>
      <c r="K38" s="122">
        <f t="shared" si="0"/>
        <v>95844.421254801535</v>
      </c>
    </row>
    <row r="39" spans="2:11">
      <c r="B39" s="276"/>
      <c r="C39" s="303"/>
      <c r="D39" s="95" t="s">
        <v>164</v>
      </c>
      <c r="E39" s="96"/>
      <c r="F39" s="97"/>
      <c r="G39" s="98">
        <v>3603632070</v>
      </c>
      <c r="H39" s="80" t="s">
        <v>101</v>
      </c>
      <c r="I39" s="63">
        <v>12418</v>
      </c>
      <c r="J39" s="80" t="s">
        <v>145</v>
      </c>
      <c r="K39" s="124">
        <f t="shared" si="0"/>
        <v>290194.23981317441</v>
      </c>
    </row>
    <row r="40" spans="2:11" ht="12" customHeight="1">
      <c r="B40" s="275">
        <v>7</v>
      </c>
      <c r="C40" s="301" t="s">
        <v>152</v>
      </c>
      <c r="D40" s="70">
        <v>1</v>
      </c>
      <c r="E40" s="100" t="s">
        <v>189</v>
      </c>
      <c r="F40" s="40" t="s">
        <v>190</v>
      </c>
      <c r="G40" s="188">
        <v>9145700</v>
      </c>
      <c r="H40" s="71">
        <f t="shared" ref="H40" si="51">IFERROR(G40/G45,"-")</f>
        <v>2.6695998083452856E-3</v>
      </c>
      <c r="I40" s="56">
        <v>45</v>
      </c>
      <c r="J40" s="71">
        <f t="shared" ref="J40" si="52">IFERROR(I40/I45,"-")</f>
        <v>4.0808923551283217E-3</v>
      </c>
      <c r="K40" s="120">
        <f t="shared" si="0"/>
        <v>203237.77777777778</v>
      </c>
    </row>
    <row r="41" spans="2:11" ht="12" customHeight="1">
      <c r="B41" s="300"/>
      <c r="C41" s="302"/>
      <c r="D41" s="73">
        <v>2</v>
      </c>
      <c r="E41" s="88" t="s">
        <v>177</v>
      </c>
      <c r="F41" s="41" t="s">
        <v>178</v>
      </c>
      <c r="G41" s="90">
        <v>105575851</v>
      </c>
      <c r="H41" s="74">
        <f t="shared" ref="H41" si="53">IFERROR(G41/G45,"-")</f>
        <v>3.0817244343843603E-2</v>
      </c>
      <c r="I41" s="58">
        <v>618</v>
      </c>
      <c r="J41" s="74">
        <f t="shared" ref="J41" si="54">IFERROR(I41/I45,"-")</f>
        <v>5.6044255010428951E-2</v>
      </c>
      <c r="K41" s="121">
        <f t="shared" si="0"/>
        <v>170834.71035598704</v>
      </c>
    </row>
    <row r="42" spans="2:11" ht="12" customHeight="1">
      <c r="B42" s="300"/>
      <c r="C42" s="302"/>
      <c r="D42" s="73">
        <v>3</v>
      </c>
      <c r="E42" s="88" t="s">
        <v>179</v>
      </c>
      <c r="F42" s="44" t="s">
        <v>180</v>
      </c>
      <c r="G42" s="90">
        <v>192737630</v>
      </c>
      <c r="H42" s="74">
        <f t="shared" ref="H42" si="55">IFERROR(G42/G45,"-")</f>
        <v>5.625948151687947E-2</v>
      </c>
      <c r="I42" s="58">
        <v>1169</v>
      </c>
      <c r="J42" s="74">
        <f t="shared" ref="J42" si="56">IFERROR(I42/I45,"-")</f>
        <v>0.10601251473655572</v>
      </c>
      <c r="K42" s="121">
        <f t="shared" si="0"/>
        <v>164873.93498716853</v>
      </c>
    </row>
    <row r="43" spans="2:11" ht="12" customHeight="1">
      <c r="B43" s="300"/>
      <c r="C43" s="302"/>
      <c r="D43" s="73">
        <v>4</v>
      </c>
      <c r="E43" s="88" t="s">
        <v>169</v>
      </c>
      <c r="F43" s="44" t="s">
        <v>170</v>
      </c>
      <c r="G43" s="90">
        <v>338130608</v>
      </c>
      <c r="H43" s="74">
        <f t="shared" ref="H43" si="57">IFERROR(G43/G45,"-")</f>
        <v>9.8699214528409518E-2</v>
      </c>
      <c r="I43" s="58">
        <v>2567</v>
      </c>
      <c r="J43" s="74">
        <f t="shared" ref="J43" si="58">IFERROR(I43/I45,"-")</f>
        <v>0.23279223723587558</v>
      </c>
      <c r="K43" s="121">
        <f t="shared" si="0"/>
        <v>131722.0911569926</v>
      </c>
    </row>
    <row r="44" spans="2:11" ht="12" customHeight="1">
      <c r="B44" s="300"/>
      <c r="C44" s="302"/>
      <c r="D44" s="76">
        <v>5</v>
      </c>
      <c r="E44" s="92" t="s">
        <v>183</v>
      </c>
      <c r="F44" s="45" t="s">
        <v>184</v>
      </c>
      <c r="G44" s="94">
        <v>166671636</v>
      </c>
      <c r="H44" s="119">
        <f t="shared" ref="H44" si="59">IFERROR(G44/G45,"-")</f>
        <v>4.8650903432454075E-2</v>
      </c>
      <c r="I44" s="60">
        <v>1472</v>
      </c>
      <c r="J44" s="119">
        <f t="shared" ref="J44" si="60">IFERROR(I44/I45,"-")</f>
        <v>0.13349052326108643</v>
      </c>
      <c r="K44" s="122">
        <f t="shared" si="0"/>
        <v>113228.01358695653</v>
      </c>
    </row>
    <row r="45" spans="2:11">
      <c r="B45" s="276"/>
      <c r="C45" s="303"/>
      <c r="D45" s="95" t="s">
        <v>164</v>
      </c>
      <c r="E45" s="96"/>
      <c r="F45" s="97"/>
      <c r="G45" s="98">
        <v>3425869290</v>
      </c>
      <c r="H45" s="80" t="s">
        <v>101</v>
      </c>
      <c r="I45" s="63">
        <v>11027</v>
      </c>
      <c r="J45" s="80" t="s">
        <v>145</v>
      </c>
      <c r="K45" s="124">
        <f t="shared" si="0"/>
        <v>310680.08433844201</v>
      </c>
    </row>
    <row r="46" spans="2:11" ht="12" customHeight="1">
      <c r="B46" s="275">
        <v>8</v>
      </c>
      <c r="C46" s="301" t="s">
        <v>153</v>
      </c>
      <c r="D46" s="70">
        <v>1</v>
      </c>
      <c r="E46" s="100" t="s">
        <v>177</v>
      </c>
      <c r="F46" s="40" t="s">
        <v>178</v>
      </c>
      <c r="G46" s="188">
        <v>286772422</v>
      </c>
      <c r="H46" s="71">
        <f t="shared" ref="H46" si="61">IFERROR(G46/G51,"-")</f>
        <v>2.4171415701741583E-2</v>
      </c>
      <c r="I46" s="56">
        <v>1943</v>
      </c>
      <c r="J46" s="71">
        <f t="shared" ref="J46" si="62">IFERROR(I46/I51,"-")</f>
        <v>5.0785436106537026E-2</v>
      </c>
      <c r="K46" s="120">
        <f t="shared" si="0"/>
        <v>147592.60010293362</v>
      </c>
    </row>
    <row r="47" spans="2:11" ht="12" customHeight="1">
      <c r="B47" s="300"/>
      <c r="C47" s="302"/>
      <c r="D47" s="73">
        <v>2</v>
      </c>
      <c r="E47" s="88" t="s">
        <v>169</v>
      </c>
      <c r="F47" s="41" t="s">
        <v>170</v>
      </c>
      <c r="G47" s="90">
        <v>1289328007</v>
      </c>
      <c r="H47" s="74">
        <f t="shared" ref="H47" si="63">IFERROR(G47/G51,"-")</f>
        <v>0.10867461736991914</v>
      </c>
      <c r="I47" s="58">
        <v>9290</v>
      </c>
      <c r="J47" s="74">
        <f t="shared" ref="J47" si="64">IFERROR(I47/I51,"-")</f>
        <v>0.24281868318565566</v>
      </c>
      <c r="K47" s="121">
        <f t="shared" si="0"/>
        <v>138786.65306781486</v>
      </c>
    </row>
    <row r="48" spans="2:11" ht="12" customHeight="1">
      <c r="B48" s="300"/>
      <c r="C48" s="302"/>
      <c r="D48" s="73">
        <v>3</v>
      </c>
      <c r="E48" s="88" t="s">
        <v>179</v>
      </c>
      <c r="F48" s="44" t="s">
        <v>180</v>
      </c>
      <c r="G48" s="90">
        <v>416458028</v>
      </c>
      <c r="H48" s="74">
        <f t="shared" ref="H48" si="65">IFERROR(G48/G51,"-")</f>
        <v>3.5102329739069314E-2</v>
      </c>
      <c r="I48" s="58">
        <v>3709</v>
      </c>
      <c r="J48" s="74">
        <f t="shared" ref="J48" si="66">IFERROR(I48/I51,"-")</f>
        <v>9.694450978854649E-2</v>
      </c>
      <c r="K48" s="121">
        <f t="shared" si="0"/>
        <v>112283.10272310596</v>
      </c>
    </row>
    <row r="49" spans="2:11" ht="12" customHeight="1">
      <c r="B49" s="300"/>
      <c r="C49" s="302"/>
      <c r="D49" s="73">
        <v>4</v>
      </c>
      <c r="E49" s="88" t="s">
        <v>183</v>
      </c>
      <c r="F49" s="44" t="s">
        <v>184</v>
      </c>
      <c r="G49" s="90">
        <v>569302680</v>
      </c>
      <c r="H49" s="74">
        <f t="shared" ref="H49" si="67">IFERROR(G49/G51,"-")</f>
        <v>4.7985268745247625E-2</v>
      </c>
      <c r="I49" s="58">
        <v>5204</v>
      </c>
      <c r="J49" s="74">
        <f t="shared" ref="J49" si="68">IFERROR(I49/I51,"-")</f>
        <v>0.13602028280927364</v>
      </c>
      <c r="K49" s="121">
        <f t="shared" si="0"/>
        <v>109397.13297463489</v>
      </c>
    </row>
    <row r="50" spans="2:11" ht="12" customHeight="1">
      <c r="B50" s="300"/>
      <c r="C50" s="302"/>
      <c r="D50" s="76">
        <v>5</v>
      </c>
      <c r="E50" s="92" t="s">
        <v>181</v>
      </c>
      <c r="F50" s="45" t="s">
        <v>182</v>
      </c>
      <c r="G50" s="94">
        <v>6004479</v>
      </c>
      <c r="H50" s="119">
        <f t="shared" ref="H50" si="69">IFERROR(G50/G51,"-")</f>
        <v>5.0610430727323426E-4</v>
      </c>
      <c r="I50" s="60">
        <v>60</v>
      </c>
      <c r="J50" s="119">
        <f t="shared" ref="J50" si="70">IFERROR(I50/I51,"-")</f>
        <v>1.5682584489923939E-3</v>
      </c>
      <c r="K50" s="122">
        <f t="shared" si="0"/>
        <v>100074.65</v>
      </c>
    </row>
    <row r="51" spans="2:11" ht="12.75" thickBot="1">
      <c r="B51" s="276"/>
      <c r="C51" s="304"/>
      <c r="D51" s="193" t="s">
        <v>164</v>
      </c>
      <c r="E51" s="189"/>
      <c r="F51" s="190"/>
      <c r="G51" s="191">
        <v>11864113610</v>
      </c>
      <c r="H51" s="82" t="s">
        <v>101</v>
      </c>
      <c r="I51" s="192">
        <v>38259</v>
      </c>
      <c r="J51" s="82" t="s">
        <v>145</v>
      </c>
      <c r="K51" s="125">
        <f t="shared" si="0"/>
        <v>310099.9401448025</v>
      </c>
    </row>
    <row r="52" spans="2:11" ht="12.75" customHeight="1" thickTop="1">
      <c r="B52" s="305" t="s">
        <v>140</v>
      </c>
      <c r="C52" s="306"/>
      <c r="D52" s="83">
        <v>1</v>
      </c>
      <c r="E52" s="84" t="s">
        <v>177</v>
      </c>
      <c r="F52" s="51" t="s">
        <v>178</v>
      </c>
      <c r="G52" s="85">
        <v>1078265876</v>
      </c>
      <c r="H52" s="86">
        <f t="shared" ref="H52" si="71">IFERROR(G52/G57,"-")</f>
        <v>2.9186129850832094E-2</v>
      </c>
      <c r="I52" s="87">
        <v>6664</v>
      </c>
      <c r="J52" s="86">
        <f t="shared" ref="J52" si="72">IFERROR(I52/I57,"-")</f>
        <v>5.2855329949238576E-2</v>
      </c>
      <c r="K52" s="123">
        <f t="shared" si="0"/>
        <v>161804.60324129651</v>
      </c>
    </row>
    <row r="53" spans="2:11" ht="12.75" customHeight="1">
      <c r="B53" s="307"/>
      <c r="C53" s="308"/>
      <c r="D53" s="73">
        <v>2</v>
      </c>
      <c r="E53" s="88" t="s">
        <v>169</v>
      </c>
      <c r="F53" s="41" t="s">
        <v>170</v>
      </c>
      <c r="G53" s="90">
        <v>4058092982</v>
      </c>
      <c r="H53" s="74">
        <f t="shared" ref="H53" si="73">IFERROR(G53/G57,"-")</f>
        <v>0.10984306501358894</v>
      </c>
      <c r="I53" s="58">
        <v>29006</v>
      </c>
      <c r="J53" s="74">
        <f t="shared" ref="J53" si="74">IFERROR(I53/I57,"-")</f>
        <v>0.23006027918781727</v>
      </c>
      <c r="K53" s="121">
        <f t="shared" si="0"/>
        <v>139905.29483555126</v>
      </c>
    </row>
    <row r="54" spans="2:11" ht="12.75" customHeight="1">
      <c r="B54" s="307"/>
      <c r="C54" s="308"/>
      <c r="D54" s="73">
        <v>3</v>
      </c>
      <c r="E54" s="88" t="s">
        <v>179</v>
      </c>
      <c r="F54" s="44" t="s">
        <v>180</v>
      </c>
      <c r="G54" s="90">
        <v>1483911045</v>
      </c>
      <c r="H54" s="74">
        <f t="shared" ref="H54" si="75">IFERROR(G54/G57,"-")</f>
        <v>4.0165993759459326E-2</v>
      </c>
      <c r="I54" s="58">
        <v>11850</v>
      </c>
      <c r="J54" s="74">
        <f t="shared" ref="J54" si="76">IFERROR(I54/I57,"-")</f>
        <v>9.3987944162436554E-2</v>
      </c>
      <c r="K54" s="121">
        <f t="shared" si="0"/>
        <v>125224.56075949367</v>
      </c>
    </row>
    <row r="55" spans="2:11" ht="12.75" customHeight="1">
      <c r="B55" s="307"/>
      <c r="C55" s="308"/>
      <c r="D55" s="73">
        <v>4</v>
      </c>
      <c r="E55" s="88" t="s">
        <v>181</v>
      </c>
      <c r="F55" s="44" t="s">
        <v>182</v>
      </c>
      <c r="G55" s="90">
        <v>20690275</v>
      </c>
      <c r="H55" s="74">
        <f t="shared" ref="H55" si="77">IFERROR(G55/G57,"-")</f>
        <v>5.6003724706523588E-4</v>
      </c>
      <c r="I55" s="58">
        <v>195</v>
      </c>
      <c r="J55" s="74">
        <f t="shared" ref="J55" si="78">IFERROR(I55/I57,"-")</f>
        <v>1.5466370558375635E-3</v>
      </c>
      <c r="K55" s="121">
        <f t="shared" si="0"/>
        <v>106103.97435897436</v>
      </c>
    </row>
    <row r="56" spans="2:11" ht="12.75" customHeight="1">
      <c r="B56" s="307"/>
      <c r="C56" s="308"/>
      <c r="D56" s="76">
        <v>5</v>
      </c>
      <c r="E56" s="92" t="s">
        <v>183</v>
      </c>
      <c r="F56" s="45" t="s">
        <v>184</v>
      </c>
      <c r="G56" s="94">
        <v>1709234066</v>
      </c>
      <c r="H56" s="119">
        <f t="shared" ref="H56" si="79">IFERROR(G56/G57,"-")</f>
        <v>4.6264959789696351E-2</v>
      </c>
      <c r="I56" s="60">
        <v>16271</v>
      </c>
      <c r="J56" s="119">
        <f t="shared" ref="J56" si="80">IFERROR(I56/I57,"-")</f>
        <v>0.12905298223350253</v>
      </c>
      <c r="K56" s="122">
        <f t="shared" si="0"/>
        <v>105047.88064654908</v>
      </c>
    </row>
    <row r="57" spans="2:11">
      <c r="B57" s="309"/>
      <c r="C57" s="310"/>
      <c r="D57" s="95" t="s">
        <v>164</v>
      </c>
      <c r="E57" s="96"/>
      <c r="F57" s="97"/>
      <c r="G57" s="98">
        <v>36944462370</v>
      </c>
      <c r="H57" s="80" t="s">
        <v>101</v>
      </c>
      <c r="I57" s="63">
        <v>126080</v>
      </c>
      <c r="J57" s="80" t="s">
        <v>145</v>
      </c>
      <c r="K57" s="124">
        <f t="shared" si="0"/>
        <v>293023.97184327414</v>
      </c>
    </row>
  </sheetData>
  <mergeCells count="18">
    <mergeCell ref="B40:B45"/>
    <mergeCell ref="C40:C45"/>
    <mergeCell ref="B46:B51"/>
    <mergeCell ref="C46:C51"/>
    <mergeCell ref="B52:C57"/>
    <mergeCell ref="B22:B27"/>
    <mergeCell ref="C22:C27"/>
    <mergeCell ref="B28:B33"/>
    <mergeCell ref="C28:C33"/>
    <mergeCell ref="B34:B39"/>
    <mergeCell ref="C34:C39"/>
    <mergeCell ref="B16:B21"/>
    <mergeCell ref="C16:C21"/>
    <mergeCell ref="E3:F3"/>
    <mergeCell ref="B4:B9"/>
    <mergeCell ref="C4:C9"/>
    <mergeCell ref="B10:B15"/>
    <mergeCell ref="C10:C15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ignoredErrors>
    <ignoredError sqref="E4:E56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3"/>
  <sheetViews>
    <sheetView showGridLines="0" zoomScaleNormal="100" workbookViewId="0"/>
  </sheetViews>
  <sheetFormatPr defaultRowHeight="12"/>
  <cols>
    <col min="1" max="1" width="4.625" style="30" customWidth="1"/>
    <col min="2" max="2" width="3.25" style="30" bestFit="1" customWidth="1"/>
    <col min="3" max="3" width="13.25" style="30" customWidth="1"/>
    <col min="4" max="4" width="4.75" style="30" bestFit="1" customWidth="1"/>
    <col min="5" max="5" width="7.5" style="30" customWidth="1"/>
    <col min="6" max="6" width="23.25" style="30" bestFit="1" customWidth="1"/>
    <col min="7" max="7" width="16" style="30" customWidth="1"/>
    <col min="8" max="11" width="12.375" style="30" customWidth="1"/>
    <col min="12" max="16384" width="9" style="30"/>
  </cols>
  <sheetData>
    <row r="1" spans="1:11" s="8" customFormat="1" ht="16.5" customHeight="1">
      <c r="A1" s="31" t="s">
        <v>270</v>
      </c>
      <c r="C1" s="230"/>
    </row>
    <row r="2" spans="1:11" s="8" customFormat="1" ht="16.5" customHeight="1">
      <c r="A2" s="31" t="s">
        <v>269</v>
      </c>
      <c r="C2" s="230"/>
      <c r="E2" s="8" t="s">
        <v>317</v>
      </c>
    </row>
    <row r="3" spans="1:11" s="8" customFormat="1" ht="45">
      <c r="B3" s="22"/>
      <c r="C3" s="229" t="s">
        <v>134</v>
      </c>
      <c r="D3" s="23" t="s">
        <v>86</v>
      </c>
      <c r="E3" s="285" t="s">
        <v>93</v>
      </c>
      <c r="F3" s="286"/>
      <c r="G3" s="24" t="s">
        <v>266</v>
      </c>
      <c r="H3" s="168" t="s">
        <v>311</v>
      </c>
      <c r="I3" s="158" t="s">
        <v>94</v>
      </c>
      <c r="J3" s="168" t="s">
        <v>312</v>
      </c>
      <c r="K3" s="118" t="s">
        <v>291</v>
      </c>
    </row>
    <row r="4" spans="1:11">
      <c r="B4" s="275">
        <v>1</v>
      </c>
      <c r="C4" s="301" t="s">
        <v>59</v>
      </c>
      <c r="D4" s="70">
        <v>1</v>
      </c>
      <c r="E4" s="100" t="s">
        <v>177</v>
      </c>
      <c r="F4" s="40" t="s">
        <v>178</v>
      </c>
      <c r="G4" s="188">
        <v>286772422</v>
      </c>
      <c r="H4" s="71">
        <f>IFERROR(G4/G9,"-")</f>
        <v>2.4171415701741583E-2</v>
      </c>
      <c r="I4" s="56">
        <v>1943</v>
      </c>
      <c r="J4" s="71">
        <f>IFERROR(I4/I9,"-")</f>
        <v>5.0785436106537026E-2</v>
      </c>
      <c r="K4" s="120">
        <f>IFERROR(G4/I4,"-")</f>
        <v>147592.60010293362</v>
      </c>
    </row>
    <row r="5" spans="1:11">
      <c r="B5" s="300"/>
      <c r="C5" s="302"/>
      <c r="D5" s="73">
        <v>2</v>
      </c>
      <c r="E5" s="88" t="s">
        <v>169</v>
      </c>
      <c r="F5" s="41" t="s">
        <v>170</v>
      </c>
      <c r="G5" s="90">
        <v>1289328007</v>
      </c>
      <c r="H5" s="74">
        <f>IFERROR(G5/G9,"-")</f>
        <v>0.10867461736991914</v>
      </c>
      <c r="I5" s="58">
        <v>9290</v>
      </c>
      <c r="J5" s="74">
        <f>IFERROR(I5/I9,"-")</f>
        <v>0.24281868318565566</v>
      </c>
      <c r="K5" s="121">
        <f t="shared" ref="K5:K8" si="0">IFERROR(G5/I5,"-")</f>
        <v>138786.65306781486</v>
      </c>
    </row>
    <row r="6" spans="1:11">
      <c r="B6" s="300"/>
      <c r="C6" s="302"/>
      <c r="D6" s="73">
        <v>3</v>
      </c>
      <c r="E6" s="88" t="s">
        <v>179</v>
      </c>
      <c r="F6" s="44" t="s">
        <v>180</v>
      </c>
      <c r="G6" s="90">
        <v>416458028</v>
      </c>
      <c r="H6" s="74">
        <f>IFERROR(G6/G9,"-")</f>
        <v>3.5102329739069314E-2</v>
      </c>
      <c r="I6" s="58">
        <v>3709</v>
      </c>
      <c r="J6" s="74">
        <f>IFERROR(I6/I9,"-")</f>
        <v>9.694450978854649E-2</v>
      </c>
      <c r="K6" s="121">
        <f t="shared" si="0"/>
        <v>112283.10272310596</v>
      </c>
    </row>
    <row r="7" spans="1:11">
      <c r="B7" s="300"/>
      <c r="C7" s="302"/>
      <c r="D7" s="73">
        <v>4</v>
      </c>
      <c r="E7" s="88" t="s">
        <v>183</v>
      </c>
      <c r="F7" s="44" t="s">
        <v>184</v>
      </c>
      <c r="G7" s="90">
        <v>569302680</v>
      </c>
      <c r="H7" s="74">
        <f>IFERROR(G7/G9,"-")</f>
        <v>4.7985268745247625E-2</v>
      </c>
      <c r="I7" s="58">
        <v>5204</v>
      </c>
      <c r="J7" s="74">
        <f>IFERROR(I7/I9,"-")</f>
        <v>0.13602028280927364</v>
      </c>
      <c r="K7" s="121">
        <f t="shared" si="0"/>
        <v>109397.13297463489</v>
      </c>
    </row>
    <row r="8" spans="1:11">
      <c r="B8" s="300"/>
      <c r="C8" s="302"/>
      <c r="D8" s="76">
        <v>5</v>
      </c>
      <c r="E8" s="92" t="s">
        <v>181</v>
      </c>
      <c r="F8" s="45" t="s">
        <v>182</v>
      </c>
      <c r="G8" s="94">
        <v>6004479</v>
      </c>
      <c r="H8" s="119">
        <f>IFERROR(G8/G9,"-")</f>
        <v>5.0610430727323426E-4</v>
      </c>
      <c r="I8" s="60">
        <v>60</v>
      </c>
      <c r="J8" s="119">
        <f>IFERROR(I8/I9,"-")</f>
        <v>1.5682584489923939E-3</v>
      </c>
      <c r="K8" s="122">
        <f t="shared" si="0"/>
        <v>100074.65</v>
      </c>
    </row>
    <row r="9" spans="1:11" ht="14.25" customHeight="1">
      <c r="B9" s="276"/>
      <c r="C9" s="303"/>
      <c r="D9" s="95" t="s">
        <v>164</v>
      </c>
      <c r="E9" s="96"/>
      <c r="F9" s="97"/>
      <c r="G9" s="98">
        <v>11864113610</v>
      </c>
      <c r="H9" s="80" t="s">
        <v>146</v>
      </c>
      <c r="I9" s="63">
        <v>38259</v>
      </c>
      <c r="J9" s="80" t="s">
        <v>145</v>
      </c>
      <c r="K9" s="124">
        <f>IFERROR(G9/I9,"-")</f>
        <v>310099.9401448025</v>
      </c>
    </row>
    <row r="10" spans="1:11">
      <c r="B10" s="275">
        <v>2</v>
      </c>
      <c r="C10" s="301" t="s">
        <v>112</v>
      </c>
      <c r="D10" s="70">
        <v>1</v>
      </c>
      <c r="E10" s="100" t="s">
        <v>181</v>
      </c>
      <c r="F10" s="40" t="s">
        <v>182</v>
      </c>
      <c r="G10" s="188">
        <v>2130457</v>
      </c>
      <c r="H10" s="71">
        <f t="shared" ref="H10" si="1">IFERROR(G10/G15,"-")</f>
        <v>5.2817496582102256E-3</v>
      </c>
      <c r="I10" s="56">
        <v>3</v>
      </c>
      <c r="J10" s="71">
        <f t="shared" ref="J10" si="2">IFERROR(I10/I15,"-")</f>
        <v>2.255639097744361E-3</v>
      </c>
      <c r="K10" s="120">
        <f t="shared" ref="K10:K73" si="3">IFERROR(G10/I10,"-")</f>
        <v>710152.33333333337</v>
      </c>
    </row>
    <row r="11" spans="1:11">
      <c r="B11" s="300"/>
      <c r="C11" s="302"/>
      <c r="D11" s="73">
        <v>2</v>
      </c>
      <c r="E11" s="88" t="s">
        <v>177</v>
      </c>
      <c r="F11" s="41" t="s">
        <v>178</v>
      </c>
      <c r="G11" s="90">
        <v>14164264</v>
      </c>
      <c r="H11" s="74">
        <f t="shared" ref="H11" si="4">IFERROR(G11/G15,"-")</f>
        <v>3.5115515845097749E-2</v>
      </c>
      <c r="I11" s="58">
        <v>69</v>
      </c>
      <c r="J11" s="74">
        <f t="shared" ref="J11" si="5">IFERROR(I11/I15,"-")</f>
        <v>5.1879699248120303E-2</v>
      </c>
      <c r="K11" s="121">
        <f t="shared" si="3"/>
        <v>205279.18840579709</v>
      </c>
    </row>
    <row r="12" spans="1:11">
      <c r="B12" s="300"/>
      <c r="C12" s="302"/>
      <c r="D12" s="73">
        <v>3</v>
      </c>
      <c r="E12" s="88" t="s">
        <v>179</v>
      </c>
      <c r="F12" s="44" t="s">
        <v>180</v>
      </c>
      <c r="G12" s="90">
        <v>19149387</v>
      </c>
      <c r="H12" s="74">
        <f t="shared" ref="H12" si="6">IFERROR(G12/G15,"-")</f>
        <v>4.7474447145464727E-2</v>
      </c>
      <c r="I12" s="58">
        <v>141</v>
      </c>
      <c r="J12" s="74">
        <f t="shared" ref="J12" si="7">IFERROR(I12/I15,"-")</f>
        <v>0.10601503759398496</v>
      </c>
      <c r="K12" s="121">
        <f t="shared" si="3"/>
        <v>135811.25531914894</v>
      </c>
    </row>
    <row r="13" spans="1:11">
      <c r="B13" s="300"/>
      <c r="C13" s="302"/>
      <c r="D13" s="73">
        <v>4</v>
      </c>
      <c r="E13" s="88" t="s">
        <v>169</v>
      </c>
      <c r="F13" s="44" t="s">
        <v>170</v>
      </c>
      <c r="G13" s="90">
        <v>38218481</v>
      </c>
      <c r="H13" s="74">
        <f t="shared" ref="H13" si="8">IFERROR(G13/G15,"-")</f>
        <v>9.47498348753643E-2</v>
      </c>
      <c r="I13" s="58">
        <v>315</v>
      </c>
      <c r="J13" s="74">
        <f t="shared" ref="J13" si="9">IFERROR(I13/I15,"-")</f>
        <v>0.23684210526315788</v>
      </c>
      <c r="K13" s="121">
        <f t="shared" si="3"/>
        <v>121328.51111111112</v>
      </c>
    </row>
    <row r="14" spans="1:11">
      <c r="B14" s="300"/>
      <c r="C14" s="302"/>
      <c r="D14" s="76">
        <v>5</v>
      </c>
      <c r="E14" s="92" t="s">
        <v>202</v>
      </c>
      <c r="F14" s="45" t="s">
        <v>203</v>
      </c>
      <c r="G14" s="94">
        <v>5513954</v>
      </c>
      <c r="H14" s="119">
        <f t="shared" ref="H14" si="10">IFERROR(G14/G15,"-")</f>
        <v>1.3669989422404164E-2</v>
      </c>
      <c r="I14" s="60">
        <v>52</v>
      </c>
      <c r="J14" s="119">
        <f t="shared" ref="J14" si="11">IFERROR(I14/I15,"-")</f>
        <v>3.9097744360902256E-2</v>
      </c>
      <c r="K14" s="122">
        <f t="shared" si="3"/>
        <v>106037.57692307692</v>
      </c>
    </row>
    <row r="15" spans="1:11">
      <c r="B15" s="276"/>
      <c r="C15" s="303"/>
      <c r="D15" s="95" t="s">
        <v>164</v>
      </c>
      <c r="E15" s="96"/>
      <c r="F15" s="97"/>
      <c r="G15" s="98">
        <v>403361980</v>
      </c>
      <c r="H15" s="80" t="s">
        <v>145</v>
      </c>
      <c r="I15" s="63">
        <v>1330</v>
      </c>
      <c r="J15" s="80" t="s">
        <v>145</v>
      </c>
      <c r="K15" s="124">
        <f t="shared" si="3"/>
        <v>303279.68421052629</v>
      </c>
    </row>
    <row r="16" spans="1:11">
      <c r="B16" s="275">
        <v>3</v>
      </c>
      <c r="C16" s="301" t="s">
        <v>113</v>
      </c>
      <c r="D16" s="70">
        <v>1</v>
      </c>
      <c r="E16" s="100" t="s">
        <v>204</v>
      </c>
      <c r="F16" s="40" t="s">
        <v>205</v>
      </c>
      <c r="G16" s="188">
        <v>236300</v>
      </c>
      <c r="H16" s="71">
        <f t="shared" ref="H16" si="12">IFERROR(G16/G21,"-")</f>
        <v>9.677708551240477E-4</v>
      </c>
      <c r="I16" s="56">
        <v>1</v>
      </c>
      <c r="J16" s="71">
        <f t="shared" ref="J16" si="13">IFERROR(I16/I21,"-")</f>
        <v>1.0626992561105207E-3</v>
      </c>
      <c r="K16" s="120">
        <f t="shared" si="3"/>
        <v>236300</v>
      </c>
    </row>
    <row r="17" spans="2:11">
      <c r="B17" s="300"/>
      <c r="C17" s="302"/>
      <c r="D17" s="73">
        <v>2</v>
      </c>
      <c r="E17" s="88" t="s">
        <v>179</v>
      </c>
      <c r="F17" s="41" t="s">
        <v>180</v>
      </c>
      <c r="G17" s="90">
        <v>9315080</v>
      </c>
      <c r="H17" s="74">
        <f t="shared" ref="H17" si="14">IFERROR(G17/G21,"-")</f>
        <v>3.8150075908374582E-2</v>
      </c>
      <c r="I17" s="58">
        <v>75</v>
      </c>
      <c r="J17" s="74">
        <f t="shared" ref="J17" si="15">IFERROR(I17/I21,"-")</f>
        <v>7.970244420828905E-2</v>
      </c>
      <c r="K17" s="121">
        <f t="shared" si="3"/>
        <v>124201.06666666667</v>
      </c>
    </row>
    <row r="18" spans="2:11">
      <c r="B18" s="300"/>
      <c r="C18" s="302"/>
      <c r="D18" s="73">
        <v>3</v>
      </c>
      <c r="E18" s="88" t="s">
        <v>169</v>
      </c>
      <c r="F18" s="44" t="s">
        <v>170</v>
      </c>
      <c r="G18" s="90">
        <v>25860442</v>
      </c>
      <c r="H18" s="74">
        <f t="shared" ref="H18" si="16">IFERROR(G18/G21,"-")</f>
        <v>0.10591190041568277</v>
      </c>
      <c r="I18" s="58">
        <v>211</v>
      </c>
      <c r="J18" s="74">
        <f t="shared" ref="J18" si="17">IFERROR(I18/I21,"-")</f>
        <v>0.22422954303931988</v>
      </c>
      <c r="K18" s="121">
        <f t="shared" si="3"/>
        <v>122561.336492891</v>
      </c>
    </row>
    <row r="19" spans="2:11">
      <c r="B19" s="300"/>
      <c r="C19" s="302"/>
      <c r="D19" s="73">
        <v>4</v>
      </c>
      <c r="E19" s="88" t="s">
        <v>206</v>
      </c>
      <c r="F19" s="44" t="s">
        <v>207</v>
      </c>
      <c r="G19" s="90">
        <v>11084869</v>
      </c>
      <c r="H19" s="74">
        <f t="shared" ref="H19" si="18">IFERROR(G19/G21,"-")</f>
        <v>4.5398278252509722E-2</v>
      </c>
      <c r="I19" s="58">
        <v>100</v>
      </c>
      <c r="J19" s="74">
        <f t="shared" ref="J19" si="19">IFERROR(I19/I21,"-")</f>
        <v>0.10626992561105207</v>
      </c>
      <c r="K19" s="121">
        <f t="shared" si="3"/>
        <v>110848.69</v>
      </c>
    </row>
    <row r="20" spans="2:11">
      <c r="B20" s="300"/>
      <c r="C20" s="302"/>
      <c r="D20" s="76">
        <v>5</v>
      </c>
      <c r="E20" s="92" t="s">
        <v>183</v>
      </c>
      <c r="F20" s="45" t="s">
        <v>184</v>
      </c>
      <c r="G20" s="94">
        <v>13588961</v>
      </c>
      <c r="H20" s="119">
        <f t="shared" ref="H20" si="20">IFERROR(G20/G21,"-")</f>
        <v>5.565383160058119E-2</v>
      </c>
      <c r="I20" s="60">
        <v>123</v>
      </c>
      <c r="J20" s="119">
        <f t="shared" ref="J20" si="21">IFERROR(I20/I21,"-")</f>
        <v>0.13071200850159406</v>
      </c>
      <c r="K20" s="122">
        <f t="shared" si="3"/>
        <v>110479.35772357724</v>
      </c>
    </row>
    <row r="21" spans="2:11">
      <c r="B21" s="276"/>
      <c r="C21" s="303"/>
      <c r="D21" s="95" t="s">
        <v>164</v>
      </c>
      <c r="E21" s="96"/>
      <c r="F21" s="97"/>
      <c r="G21" s="98">
        <v>244169370</v>
      </c>
      <c r="H21" s="80" t="s">
        <v>145</v>
      </c>
      <c r="I21" s="63">
        <v>941</v>
      </c>
      <c r="J21" s="80" t="s">
        <v>145</v>
      </c>
      <c r="K21" s="124">
        <f t="shared" si="3"/>
        <v>259478.6078639745</v>
      </c>
    </row>
    <row r="22" spans="2:11">
      <c r="B22" s="275">
        <v>4</v>
      </c>
      <c r="C22" s="301" t="s">
        <v>114</v>
      </c>
      <c r="D22" s="70">
        <v>1</v>
      </c>
      <c r="E22" s="100" t="s">
        <v>177</v>
      </c>
      <c r="F22" s="40" t="s">
        <v>178</v>
      </c>
      <c r="G22" s="188">
        <v>7706224</v>
      </c>
      <c r="H22" s="71">
        <f t="shared" ref="H22" si="22">IFERROR(G22/G27,"-")</f>
        <v>2.8214213392033009E-2</v>
      </c>
      <c r="I22" s="56">
        <v>48</v>
      </c>
      <c r="J22" s="71">
        <f t="shared" ref="J22" si="23">IFERROR(I22/I27,"-")</f>
        <v>4.9689440993788817E-2</v>
      </c>
      <c r="K22" s="120">
        <f t="shared" si="3"/>
        <v>160546.33333333334</v>
      </c>
    </row>
    <row r="23" spans="2:11">
      <c r="B23" s="300"/>
      <c r="C23" s="302"/>
      <c r="D23" s="73">
        <v>2</v>
      </c>
      <c r="E23" s="88" t="s">
        <v>169</v>
      </c>
      <c r="F23" s="41" t="s">
        <v>170</v>
      </c>
      <c r="G23" s="90">
        <v>25998713</v>
      </c>
      <c r="H23" s="74">
        <f t="shared" ref="H23" si="24">IFERROR(G23/G27,"-")</f>
        <v>9.5187115830038513E-2</v>
      </c>
      <c r="I23" s="58">
        <v>198</v>
      </c>
      <c r="J23" s="74">
        <f t="shared" ref="J23" si="25">IFERROR(I23/I27,"-")</f>
        <v>0.20496894409937888</v>
      </c>
      <c r="K23" s="121">
        <f t="shared" si="3"/>
        <v>131306.63131313131</v>
      </c>
    </row>
    <row r="24" spans="2:11">
      <c r="B24" s="300"/>
      <c r="C24" s="302"/>
      <c r="D24" s="73">
        <v>3</v>
      </c>
      <c r="E24" s="88" t="s">
        <v>208</v>
      </c>
      <c r="F24" s="44" t="s">
        <v>209</v>
      </c>
      <c r="G24" s="90">
        <v>503396</v>
      </c>
      <c r="H24" s="74">
        <f t="shared" ref="H24" si="26">IFERROR(G24/G27,"-")</f>
        <v>1.8430455907712841E-3</v>
      </c>
      <c r="I24" s="58">
        <v>5</v>
      </c>
      <c r="J24" s="74">
        <f t="shared" ref="J24" si="27">IFERROR(I24/I27,"-")</f>
        <v>5.175983436853002E-3</v>
      </c>
      <c r="K24" s="121">
        <f t="shared" si="3"/>
        <v>100679.2</v>
      </c>
    </row>
    <row r="25" spans="2:11">
      <c r="B25" s="300"/>
      <c r="C25" s="302"/>
      <c r="D25" s="73">
        <v>4</v>
      </c>
      <c r="E25" s="88" t="s">
        <v>202</v>
      </c>
      <c r="F25" s="44" t="s">
        <v>203</v>
      </c>
      <c r="G25" s="90">
        <v>2990383</v>
      </c>
      <c r="H25" s="74">
        <f t="shared" ref="H25" si="28">IFERROR(G25/G27,"-")</f>
        <v>1.0948462448782679E-2</v>
      </c>
      <c r="I25" s="58">
        <v>33</v>
      </c>
      <c r="J25" s="74">
        <f t="shared" ref="J25" si="29">IFERROR(I25/I27,"-")</f>
        <v>3.4161490683229816E-2</v>
      </c>
      <c r="K25" s="121">
        <f t="shared" si="3"/>
        <v>90617.666666666672</v>
      </c>
    </row>
    <row r="26" spans="2:11">
      <c r="B26" s="300"/>
      <c r="C26" s="302"/>
      <c r="D26" s="76">
        <v>5</v>
      </c>
      <c r="E26" s="92" t="s">
        <v>183</v>
      </c>
      <c r="F26" s="45" t="s">
        <v>184</v>
      </c>
      <c r="G26" s="94">
        <v>12577160</v>
      </c>
      <c r="H26" s="119">
        <f t="shared" ref="H26" si="30">IFERROR(G26/G27,"-")</f>
        <v>4.6047801894383275E-2</v>
      </c>
      <c r="I26" s="60">
        <v>153</v>
      </c>
      <c r="J26" s="119">
        <f t="shared" ref="J26" si="31">IFERROR(I26/I27,"-")</f>
        <v>0.15838509316770186</v>
      </c>
      <c r="K26" s="122">
        <f t="shared" si="3"/>
        <v>82203.660130718956</v>
      </c>
    </row>
    <row r="27" spans="2:11">
      <c r="B27" s="276"/>
      <c r="C27" s="303"/>
      <c r="D27" s="95" t="s">
        <v>164</v>
      </c>
      <c r="E27" s="96"/>
      <c r="F27" s="97"/>
      <c r="G27" s="98">
        <v>273132690</v>
      </c>
      <c r="H27" s="80" t="s">
        <v>145</v>
      </c>
      <c r="I27" s="63">
        <v>966</v>
      </c>
      <c r="J27" s="80" t="s">
        <v>145</v>
      </c>
      <c r="K27" s="124">
        <f t="shared" si="3"/>
        <v>282746.05590062111</v>
      </c>
    </row>
    <row r="28" spans="2:11" ht="13.5" customHeight="1">
      <c r="B28" s="275">
        <v>5</v>
      </c>
      <c r="C28" s="301" t="s">
        <v>115</v>
      </c>
      <c r="D28" s="70">
        <v>1</v>
      </c>
      <c r="E28" s="100" t="s">
        <v>177</v>
      </c>
      <c r="F28" s="40" t="s">
        <v>178</v>
      </c>
      <c r="G28" s="188">
        <v>6617785</v>
      </c>
      <c r="H28" s="71">
        <f t="shared" ref="H28" si="32">IFERROR(G28/G33,"-")</f>
        <v>3.4330043618417003E-2</v>
      </c>
      <c r="I28" s="56">
        <v>47</v>
      </c>
      <c r="J28" s="71">
        <f t="shared" ref="J28" si="33">IFERROR(I28/I33,"-")</f>
        <v>6.1277705345501955E-2</v>
      </c>
      <c r="K28" s="120">
        <f t="shared" si="3"/>
        <v>140803.93617021278</v>
      </c>
    </row>
    <row r="29" spans="2:11">
      <c r="B29" s="300"/>
      <c r="C29" s="302"/>
      <c r="D29" s="73">
        <v>2</v>
      </c>
      <c r="E29" s="88" t="s">
        <v>169</v>
      </c>
      <c r="F29" s="41" t="s">
        <v>170</v>
      </c>
      <c r="G29" s="90">
        <v>24781060</v>
      </c>
      <c r="H29" s="74">
        <f t="shared" ref="H29" si="34">IFERROR(G29/G33,"-")</f>
        <v>0.12855281196210044</v>
      </c>
      <c r="I29" s="58">
        <v>192</v>
      </c>
      <c r="J29" s="74">
        <f t="shared" ref="J29" si="35">IFERROR(I29/I33,"-")</f>
        <v>0.2503259452411995</v>
      </c>
      <c r="K29" s="121">
        <f t="shared" si="3"/>
        <v>129068.02083333333</v>
      </c>
    </row>
    <row r="30" spans="2:11">
      <c r="B30" s="300"/>
      <c r="C30" s="302"/>
      <c r="D30" s="73">
        <v>3</v>
      </c>
      <c r="E30" s="88" t="s">
        <v>183</v>
      </c>
      <c r="F30" s="44" t="s">
        <v>184</v>
      </c>
      <c r="G30" s="90">
        <v>10607418</v>
      </c>
      <c r="H30" s="74">
        <f t="shared" ref="H30" si="36">IFERROR(G30/G33,"-")</f>
        <v>5.5026435978017062E-2</v>
      </c>
      <c r="I30" s="58">
        <v>91</v>
      </c>
      <c r="J30" s="74">
        <f t="shared" ref="J30" si="37">IFERROR(I30/I33,"-")</f>
        <v>0.11864406779661017</v>
      </c>
      <c r="K30" s="121">
        <f t="shared" si="3"/>
        <v>116565.03296703297</v>
      </c>
    </row>
    <row r="31" spans="2:11">
      <c r="B31" s="300"/>
      <c r="C31" s="302"/>
      <c r="D31" s="73">
        <v>4</v>
      </c>
      <c r="E31" s="88" t="s">
        <v>179</v>
      </c>
      <c r="F31" s="44" t="s">
        <v>180</v>
      </c>
      <c r="G31" s="90">
        <v>6011130</v>
      </c>
      <c r="H31" s="74">
        <f t="shared" ref="H31" si="38">IFERROR(G31/G33,"-")</f>
        <v>3.1182994777856184E-2</v>
      </c>
      <c r="I31" s="58">
        <v>78</v>
      </c>
      <c r="J31" s="74">
        <f t="shared" ref="J31" si="39">IFERROR(I31/I33,"-")</f>
        <v>0.10169491525423729</v>
      </c>
      <c r="K31" s="121">
        <f t="shared" si="3"/>
        <v>77065.769230769234</v>
      </c>
    </row>
    <row r="32" spans="2:11">
      <c r="B32" s="300"/>
      <c r="C32" s="302"/>
      <c r="D32" s="76">
        <v>5</v>
      </c>
      <c r="E32" s="92" t="s">
        <v>167</v>
      </c>
      <c r="F32" s="45" t="s">
        <v>168</v>
      </c>
      <c r="G32" s="94">
        <v>26586158</v>
      </c>
      <c r="H32" s="119">
        <f t="shared" ref="H32" si="40">IFERROR(G32/G33,"-")</f>
        <v>0.13791683528342583</v>
      </c>
      <c r="I32" s="60">
        <v>385</v>
      </c>
      <c r="J32" s="119">
        <f t="shared" ref="J32" si="41">IFERROR(I32/I33,"-")</f>
        <v>0.50195567144719688</v>
      </c>
      <c r="K32" s="122">
        <f t="shared" si="3"/>
        <v>69054.955844155847</v>
      </c>
    </row>
    <row r="33" spans="2:11" ht="12" customHeight="1">
      <c r="B33" s="276"/>
      <c r="C33" s="303"/>
      <c r="D33" s="95" t="s">
        <v>164</v>
      </c>
      <c r="E33" s="96"/>
      <c r="F33" s="97"/>
      <c r="G33" s="98">
        <v>192769490</v>
      </c>
      <c r="H33" s="80" t="s">
        <v>145</v>
      </c>
      <c r="I33" s="63">
        <v>767</v>
      </c>
      <c r="J33" s="80" t="s">
        <v>145</v>
      </c>
      <c r="K33" s="124">
        <f t="shared" si="3"/>
        <v>251329.19165580181</v>
      </c>
    </row>
    <row r="34" spans="2:11">
      <c r="B34" s="275">
        <v>6</v>
      </c>
      <c r="C34" s="301" t="s">
        <v>116</v>
      </c>
      <c r="D34" s="70">
        <v>1</v>
      </c>
      <c r="E34" s="100" t="s">
        <v>210</v>
      </c>
      <c r="F34" s="40" t="s">
        <v>281</v>
      </c>
      <c r="G34" s="188">
        <v>422310</v>
      </c>
      <c r="H34" s="71">
        <f t="shared" ref="H34" si="42">IFERROR(G34/G39,"-")</f>
        <v>1.7112960736714359E-3</v>
      </c>
      <c r="I34" s="56">
        <v>1</v>
      </c>
      <c r="J34" s="71">
        <f t="shared" ref="J34" si="43">IFERROR(I34/I39,"-")</f>
        <v>1.2987012987012987E-3</v>
      </c>
      <c r="K34" s="120">
        <f t="shared" si="3"/>
        <v>422310</v>
      </c>
    </row>
    <row r="35" spans="2:11">
      <c r="B35" s="300"/>
      <c r="C35" s="302"/>
      <c r="D35" s="73">
        <v>2</v>
      </c>
      <c r="E35" s="88" t="s">
        <v>177</v>
      </c>
      <c r="F35" s="41" t="s">
        <v>178</v>
      </c>
      <c r="G35" s="90">
        <v>8715007</v>
      </c>
      <c r="H35" s="74">
        <f t="shared" ref="H35" si="44">IFERROR(G35/G39,"-")</f>
        <v>3.5315188513459495E-2</v>
      </c>
      <c r="I35" s="58">
        <v>46</v>
      </c>
      <c r="J35" s="74">
        <f t="shared" ref="J35" si="45">IFERROR(I35/I39,"-")</f>
        <v>5.9740259740259739E-2</v>
      </c>
      <c r="K35" s="121">
        <f t="shared" si="3"/>
        <v>189456.67391304349</v>
      </c>
    </row>
    <row r="36" spans="2:11" ht="24">
      <c r="B36" s="300"/>
      <c r="C36" s="302"/>
      <c r="D36" s="73">
        <v>3</v>
      </c>
      <c r="E36" s="88" t="s">
        <v>185</v>
      </c>
      <c r="F36" s="44" t="s">
        <v>186</v>
      </c>
      <c r="G36" s="90">
        <v>4675880</v>
      </c>
      <c r="H36" s="74">
        <f t="shared" ref="H36" si="46">IFERROR(G36/G39,"-")</f>
        <v>1.8947728173518964E-2</v>
      </c>
      <c r="I36" s="58">
        <v>27</v>
      </c>
      <c r="J36" s="74">
        <f t="shared" ref="J36" si="47">IFERROR(I36/I39,"-")</f>
        <v>3.5064935064935063E-2</v>
      </c>
      <c r="K36" s="121">
        <f t="shared" si="3"/>
        <v>173180.74074074073</v>
      </c>
    </row>
    <row r="37" spans="2:11">
      <c r="B37" s="300"/>
      <c r="C37" s="302"/>
      <c r="D37" s="73">
        <v>4</v>
      </c>
      <c r="E37" s="88" t="s">
        <v>183</v>
      </c>
      <c r="F37" s="44" t="s">
        <v>184</v>
      </c>
      <c r="G37" s="90">
        <v>13390230</v>
      </c>
      <c r="H37" s="74">
        <f t="shared" ref="H37" si="48">IFERROR(G37/G39,"-")</f>
        <v>5.426025437370053E-2</v>
      </c>
      <c r="I37" s="58">
        <v>101</v>
      </c>
      <c r="J37" s="74">
        <f t="shared" ref="J37" si="49">IFERROR(I37/I39,"-")</f>
        <v>0.13116883116883116</v>
      </c>
      <c r="K37" s="121">
        <f t="shared" si="3"/>
        <v>132576.53465346535</v>
      </c>
    </row>
    <row r="38" spans="2:11">
      <c r="B38" s="300"/>
      <c r="C38" s="302"/>
      <c r="D38" s="76">
        <v>5</v>
      </c>
      <c r="E38" s="92" t="s">
        <v>169</v>
      </c>
      <c r="F38" s="45" t="s">
        <v>170</v>
      </c>
      <c r="G38" s="94">
        <v>25644138</v>
      </c>
      <c r="H38" s="119">
        <f t="shared" ref="H38" si="50">IFERROR(G38/G39,"-")</f>
        <v>0.10391587381802105</v>
      </c>
      <c r="I38" s="60">
        <v>194</v>
      </c>
      <c r="J38" s="119">
        <f t="shared" ref="J38" si="51">IFERROR(I38/I39,"-")</f>
        <v>0.25194805194805192</v>
      </c>
      <c r="K38" s="122">
        <f t="shared" si="3"/>
        <v>132186.27835051547</v>
      </c>
    </row>
    <row r="39" spans="2:11" ht="12" customHeight="1">
      <c r="B39" s="276"/>
      <c r="C39" s="303"/>
      <c r="D39" s="95" t="s">
        <v>164</v>
      </c>
      <c r="E39" s="96"/>
      <c r="F39" s="97"/>
      <c r="G39" s="98">
        <v>246777870</v>
      </c>
      <c r="H39" s="80" t="s">
        <v>145</v>
      </c>
      <c r="I39" s="63">
        <v>770</v>
      </c>
      <c r="J39" s="80" t="s">
        <v>145</v>
      </c>
      <c r="K39" s="124">
        <f t="shared" si="3"/>
        <v>320490.74025974027</v>
      </c>
    </row>
    <row r="40" spans="2:11" ht="24">
      <c r="B40" s="275">
        <v>7</v>
      </c>
      <c r="C40" s="301" t="s">
        <v>117</v>
      </c>
      <c r="D40" s="70">
        <v>1</v>
      </c>
      <c r="E40" s="100" t="s">
        <v>185</v>
      </c>
      <c r="F40" s="40" t="s">
        <v>186</v>
      </c>
      <c r="G40" s="188">
        <v>3677513</v>
      </c>
      <c r="H40" s="71">
        <f t="shared" ref="H40" si="52">IFERROR(G40/G45,"-")</f>
        <v>1.5125598163366083E-2</v>
      </c>
      <c r="I40" s="56">
        <v>24</v>
      </c>
      <c r="J40" s="71">
        <f t="shared" ref="J40" si="53">IFERROR(I40/I45,"-")</f>
        <v>2.9962546816479401E-2</v>
      </c>
      <c r="K40" s="120">
        <f t="shared" si="3"/>
        <v>153229.70833333334</v>
      </c>
    </row>
    <row r="41" spans="2:11">
      <c r="B41" s="300"/>
      <c r="C41" s="302"/>
      <c r="D41" s="73">
        <v>2</v>
      </c>
      <c r="E41" s="88" t="s">
        <v>179</v>
      </c>
      <c r="F41" s="41" t="s">
        <v>180</v>
      </c>
      <c r="G41" s="90">
        <v>11441187</v>
      </c>
      <c r="H41" s="74">
        <f t="shared" ref="H41" si="54">IFERROR(G41/G45,"-")</f>
        <v>4.7057562291126613E-2</v>
      </c>
      <c r="I41" s="58">
        <v>86</v>
      </c>
      <c r="J41" s="74">
        <f t="shared" ref="J41" si="55">IFERROR(I41/I45,"-")</f>
        <v>0.10736579275905118</v>
      </c>
      <c r="K41" s="121">
        <f t="shared" si="3"/>
        <v>133037.05813953487</v>
      </c>
    </row>
    <row r="42" spans="2:11">
      <c r="B42" s="300"/>
      <c r="C42" s="302"/>
      <c r="D42" s="73">
        <v>3</v>
      </c>
      <c r="E42" s="88" t="s">
        <v>169</v>
      </c>
      <c r="F42" s="44" t="s">
        <v>170</v>
      </c>
      <c r="G42" s="90">
        <v>21821647</v>
      </c>
      <c r="H42" s="74">
        <f t="shared" ref="H42" si="56">IFERROR(G42/G45,"-")</f>
        <v>8.9752358124858558E-2</v>
      </c>
      <c r="I42" s="58">
        <v>181</v>
      </c>
      <c r="J42" s="74">
        <f t="shared" ref="J42" si="57">IFERROR(I42/I45,"-")</f>
        <v>0.22596754057428214</v>
      </c>
      <c r="K42" s="121">
        <f t="shared" si="3"/>
        <v>120561.58563535912</v>
      </c>
    </row>
    <row r="43" spans="2:11">
      <c r="B43" s="300"/>
      <c r="C43" s="302"/>
      <c r="D43" s="73">
        <v>4</v>
      </c>
      <c r="E43" s="88" t="s">
        <v>211</v>
      </c>
      <c r="F43" s="44" t="s">
        <v>212</v>
      </c>
      <c r="G43" s="90">
        <v>768819</v>
      </c>
      <c r="H43" s="74">
        <f t="shared" ref="H43" si="58">IFERROR(G43/G45,"-")</f>
        <v>3.1621498698606774E-3</v>
      </c>
      <c r="I43" s="58">
        <v>7</v>
      </c>
      <c r="J43" s="74">
        <f t="shared" ref="J43" si="59">IFERROR(I43/I45,"-")</f>
        <v>8.7390761548064924E-3</v>
      </c>
      <c r="K43" s="121">
        <f t="shared" si="3"/>
        <v>109831.28571428571</v>
      </c>
    </row>
    <row r="44" spans="2:11">
      <c r="B44" s="300"/>
      <c r="C44" s="302"/>
      <c r="D44" s="76">
        <v>5</v>
      </c>
      <c r="E44" s="92" t="s">
        <v>202</v>
      </c>
      <c r="F44" s="45" t="s">
        <v>203</v>
      </c>
      <c r="G44" s="94">
        <v>2700420</v>
      </c>
      <c r="H44" s="119">
        <f t="shared" ref="H44" si="60">IFERROR(G44/G45,"-")</f>
        <v>1.1106818056745698E-2</v>
      </c>
      <c r="I44" s="60">
        <v>25</v>
      </c>
      <c r="J44" s="119">
        <f t="shared" ref="J44" si="61">IFERROR(I44/I45,"-")</f>
        <v>3.1210986267166042E-2</v>
      </c>
      <c r="K44" s="122">
        <f t="shared" si="3"/>
        <v>108016.8</v>
      </c>
    </row>
    <row r="45" spans="2:11" ht="12" customHeight="1">
      <c r="B45" s="276"/>
      <c r="C45" s="303"/>
      <c r="D45" s="95" t="s">
        <v>164</v>
      </c>
      <c r="E45" s="96"/>
      <c r="F45" s="97"/>
      <c r="G45" s="98">
        <v>243131740</v>
      </c>
      <c r="H45" s="80" t="s">
        <v>145</v>
      </c>
      <c r="I45" s="63">
        <v>801</v>
      </c>
      <c r="J45" s="80" t="s">
        <v>145</v>
      </c>
      <c r="K45" s="124">
        <f t="shared" si="3"/>
        <v>303535.25593008741</v>
      </c>
    </row>
    <row r="46" spans="2:11">
      <c r="B46" s="275">
        <v>8</v>
      </c>
      <c r="C46" s="301" t="s">
        <v>60</v>
      </c>
      <c r="D46" s="70">
        <v>1</v>
      </c>
      <c r="E46" s="100" t="s">
        <v>181</v>
      </c>
      <c r="F46" s="40" t="s">
        <v>182</v>
      </c>
      <c r="G46" s="188">
        <v>241491</v>
      </c>
      <c r="H46" s="71">
        <f t="shared" ref="H46" si="62">IFERROR(G46/G51,"-")</f>
        <v>8.0430146462260568E-4</v>
      </c>
      <c r="I46" s="56">
        <v>1</v>
      </c>
      <c r="J46" s="71">
        <f t="shared" ref="J46" si="63">IFERROR(I46/I51,"-")</f>
        <v>1.0504201680672268E-3</v>
      </c>
      <c r="K46" s="120">
        <f t="shared" si="3"/>
        <v>241491</v>
      </c>
    </row>
    <row r="47" spans="2:11">
      <c r="B47" s="300"/>
      <c r="C47" s="302"/>
      <c r="D47" s="73">
        <v>2</v>
      </c>
      <c r="E47" s="88" t="s">
        <v>213</v>
      </c>
      <c r="F47" s="41" t="s">
        <v>214</v>
      </c>
      <c r="G47" s="90">
        <v>161909</v>
      </c>
      <c r="H47" s="74">
        <f t="shared" ref="H47" si="64">IFERROR(G47/G51,"-")</f>
        <v>5.3924844336054542E-4</v>
      </c>
      <c r="I47" s="58">
        <v>1</v>
      </c>
      <c r="J47" s="74">
        <f t="shared" ref="J47" si="65">IFERROR(I47/I51,"-")</f>
        <v>1.0504201680672268E-3</v>
      </c>
      <c r="K47" s="121">
        <f t="shared" si="3"/>
        <v>161909</v>
      </c>
    </row>
    <row r="48" spans="2:11">
      <c r="B48" s="300"/>
      <c r="C48" s="302"/>
      <c r="D48" s="73">
        <v>3</v>
      </c>
      <c r="E48" s="88" t="s">
        <v>169</v>
      </c>
      <c r="F48" s="44" t="s">
        <v>170</v>
      </c>
      <c r="G48" s="90">
        <v>37755640</v>
      </c>
      <c r="H48" s="74">
        <f t="shared" ref="H48" si="66">IFERROR(G48/G51,"-")</f>
        <v>0.12574761191830683</v>
      </c>
      <c r="I48" s="58">
        <v>239</v>
      </c>
      <c r="J48" s="74">
        <f t="shared" ref="J48" si="67">IFERROR(I48/I51,"-")</f>
        <v>0.25105042016806722</v>
      </c>
      <c r="K48" s="121">
        <f t="shared" si="3"/>
        <v>157973.3891213389</v>
      </c>
    </row>
    <row r="49" spans="2:11">
      <c r="B49" s="300"/>
      <c r="C49" s="302"/>
      <c r="D49" s="73">
        <v>4</v>
      </c>
      <c r="E49" s="88" t="s">
        <v>177</v>
      </c>
      <c r="F49" s="44" t="s">
        <v>178</v>
      </c>
      <c r="G49" s="90">
        <v>9340648</v>
      </c>
      <c r="H49" s="74">
        <f t="shared" ref="H49" si="68">IFERROR(G49/G51,"-")</f>
        <v>3.1109635004717411E-2</v>
      </c>
      <c r="I49" s="58">
        <v>61</v>
      </c>
      <c r="J49" s="74">
        <f t="shared" ref="J49" si="69">IFERROR(I49/I51,"-")</f>
        <v>6.4075630252100835E-2</v>
      </c>
      <c r="K49" s="121">
        <f t="shared" si="3"/>
        <v>153125.37704918033</v>
      </c>
    </row>
    <row r="50" spans="2:11">
      <c r="B50" s="300"/>
      <c r="C50" s="302"/>
      <c r="D50" s="76">
        <v>5</v>
      </c>
      <c r="E50" s="92" t="s">
        <v>179</v>
      </c>
      <c r="F50" s="45" t="s">
        <v>180</v>
      </c>
      <c r="G50" s="94">
        <v>11280718</v>
      </c>
      <c r="H50" s="119">
        <f t="shared" ref="H50" si="70">IFERROR(G50/G51,"-")</f>
        <v>3.7571164181665534E-2</v>
      </c>
      <c r="I50" s="60">
        <v>81</v>
      </c>
      <c r="J50" s="119">
        <f t="shared" ref="J50" si="71">IFERROR(I50/I51,"-")</f>
        <v>8.5084033613445381E-2</v>
      </c>
      <c r="K50" s="122">
        <f t="shared" si="3"/>
        <v>139268.12345679011</v>
      </c>
    </row>
    <row r="51" spans="2:11" ht="12" customHeight="1">
      <c r="B51" s="276"/>
      <c r="C51" s="303"/>
      <c r="D51" s="95" t="s">
        <v>164</v>
      </c>
      <c r="E51" s="96"/>
      <c r="F51" s="97"/>
      <c r="G51" s="98">
        <v>300249360</v>
      </c>
      <c r="H51" s="80" t="s">
        <v>145</v>
      </c>
      <c r="I51" s="63">
        <v>952</v>
      </c>
      <c r="J51" s="80" t="s">
        <v>145</v>
      </c>
      <c r="K51" s="124">
        <f t="shared" si="3"/>
        <v>315387.98319327732</v>
      </c>
    </row>
    <row r="52" spans="2:11">
      <c r="B52" s="275">
        <v>9</v>
      </c>
      <c r="C52" s="301" t="s">
        <v>118</v>
      </c>
      <c r="D52" s="70">
        <v>1</v>
      </c>
      <c r="E52" s="100" t="s">
        <v>177</v>
      </c>
      <c r="F52" s="40" t="s">
        <v>178</v>
      </c>
      <c r="G52" s="188">
        <v>5822163</v>
      </c>
      <c r="H52" s="71">
        <f t="shared" ref="H52" si="72">IFERROR(G52/G57,"-")</f>
        <v>3.711393378197736E-2</v>
      </c>
      <c r="I52" s="56">
        <v>33</v>
      </c>
      <c r="J52" s="71">
        <f t="shared" ref="J52" si="73">IFERROR(I52/I57,"-")</f>
        <v>6.2146892655367235E-2</v>
      </c>
      <c r="K52" s="120">
        <f t="shared" si="3"/>
        <v>176429.18181818182</v>
      </c>
    </row>
    <row r="53" spans="2:11">
      <c r="B53" s="300"/>
      <c r="C53" s="302"/>
      <c r="D53" s="73">
        <v>2</v>
      </c>
      <c r="E53" s="88" t="s">
        <v>169</v>
      </c>
      <c r="F53" s="41" t="s">
        <v>170</v>
      </c>
      <c r="G53" s="90">
        <v>16631233</v>
      </c>
      <c r="H53" s="74">
        <f t="shared" ref="H53" si="74">IFERROR(G53/G57,"-")</f>
        <v>0.10601738224687916</v>
      </c>
      <c r="I53" s="58">
        <v>106</v>
      </c>
      <c r="J53" s="74">
        <f t="shared" ref="J53" si="75">IFERROR(I53/I57,"-")</f>
        <v>0.19962335216572505</v>
      </c>
      <c r="K53" s="121">
        <f t="shared" si="3"/>
        <v>156898.4245283019</v>
      </c>
    </row>
    <row r="54" spans="2:11">
      <c r="B54" s="300"/>
      <c r="C54" s="302"/>
      <c r="D54" s="73">
        <v>3</v>
      </c>
      <c r="E54" s="88" t="s">
        <v>183</v>
      </c>
      <c r="F54" s="44" t="s">
        <v>184</v>
      </c>
      <c r="G54" s="90">
        <v>11473349</v>
      </c>
      <c r="H54" s="74">
        <f t="shared" ref="H54" si="76">IFERROR(G54/G57,"-")</f>
        <v>7.3137958357317748E-2</v>
      </c>
      <c r="I54" s="58">
        <v>74</v>
      </c>
      <c r="J54" s="74">
        <f t="shared" ref="J54" si="77">IFERROR(I54/I57,"-")</f>
        <v>0.13935969868173259</v>
      </c>
      <c r="K54" s="121">
        <f t="shared" si="3"/>
        <v>155045.25675675675</v>
      </c>
    </row>
    <row r="55" spans="2:11">
      <c r="B55" s="300"/>
      <c r="C55" s="302"/>
      <c r="D55" s="73">
        <v>4</v>
      </c>
      <c r="E55" s="88" t="s">
        <v>179</v>
      </c>
      <c r="F55" s="44" t="s">
        <v>180</v>
      </c>
      <c r="G55" s="90">
        <v>5951824</v>
      </c>
      <c r="H55" s="74">
        <f t="shared" ref="H55" si="78">IFERROR(G55/G57,"-")</f>
        <v>3.7940470202909748E-2</v>
      </c>
      <c r="I55" s="58">
        <v>44</v>
      </c>
      <c r="J55" s="74">
        <f t="shared" ref="J55" si="79">IFERROR(I55/I57,"-")</f>
        <v>8.2862523540489647E-2</v>
      </c>
      <c r="K55" s="121">
        <f t="shared" si="3"/>
        <v>135268.72727272726</v>
      </c>
    </row>
    <row r="56" spans="2:11">
      <c r="B56" s="300"/>
      <c r="C56" s="302"/>
      <c r="D56" s="76">
        <v>5</v>
      </c>
      <c r="E56" s="92" t="s">
        <v>206</v>
      </c>
      <c r="F56" s="45" t="s">
        <v>207</v>
      </c>
      <c r="G56" s="94">
        <v>5615373</v>
      </c>
      <c r="H56" s="119">
        <f t="shared" ref="H56" si="80">IFERROR(G56/G57,"-")</f>
        <v>3.5795731188409459E-2</v>
      </c>
      <c r="I56" s="60">
        <v>53</v>
      </c>
      <c r="J56" s="119">
        <f t="shared" ref="J56" si="81">IFERROR(I56/I57,"-")</f>
        <v>9.9811676082862524E-2</v>
      </c>
      <c r="K56" s="122">
        <f t="shared" si="3"/>
        <v>105950.43396226416</v>
      </c>
    </row>
    <row r="57" spans="2:11" ht="12" customHeight="1">
      <c r="B57" s="276"/>
      <c r="C57" s="303"/>
      <c r="D57" s="95" t="s">
        <v>164</v>
      </c>
      <c r="E57" s="96"/>
      <c r="F57" s="97"/>
      <c r="G57" s="98">
        <v>156872700</v>
      </c>
      <c r="H57" s="80" t="s">
        <v>145</v>
      </c>
      <c r="I57" s="63">
        <v>531</v>
      </c>
      <c r="J57" s="80" t="s">
        <v>145</v>
      </c>
      <c r="K57" s="124">
        <f t="shared" si="3"/>
        <v>295428.81355932204</v>
      </c>
    </row>
    <row r="58" spans="2:11">
      <c r="B58" s="275">
        <v>10</v>
      </c>
      <c r="C58" s="301" t="s">
        <v>61</v>
      </c>
      <c r="D58" s="70">
        <v>1</v>
      </c>
      <c r="E58" s="100" t="s">
        <v>177</v>
      </c>
      <c r="F58" s="40" t="s">
        <v>178</v>
      </c>
      <c r="G58" s="188">
        <v>12875785</v>
      </c>
      <c r="H58" s="71">
        <f t="shared" ref="H58" si="82">IFERROR(G58/G63,"-")</f>
        <v>2.9964906775374969E-2</v>
      </c>
      <c r="I58" s="56">
        <v>55</v>
      </c>
      <c r="J58" s="71">
        <f t="shared" ref="J58" si="83">IFERROR(I58/I63,"-")</f>
        <v>4.2177914110429447E-2</v>
      </c>
      <c r="K58" s="120">
        <f t="shared" si="3"/>
        <v>234105.18181818182</v>
      </c>
    </row>
    <row r="59" spans="2:11" ht="24">
      <c r="B59" s="300"/>
      <c r="C59" s="302"/>
      <c r="D59" s="73">
        <v>2</v>
      </c>
      <c r="E59" s="88" t="s">
        <v>187</v>
      </c>
      <c r="F59" s="41" t="s">
        <v>188</v>
      </c>
      <c r="G59" s="90">
        <v>2043262</v>
      </c>
      <c r="H59" s="74">
        <f t="shared" ref="H59" si="84">IFERROR(G59/G63,"-")</f>
        <v>4.7551396165489103E-3</v>
      </c>
      <c r="I59" s="58">
        <v>9</v>
      </c>
      <c r="J59" s="74">
        <f t="shared" ref="J59" si="85">IFERROR(I59/I63,"-")</f>
        <v>6.9018404907975461E-3</v>
      </c>
      <c r="K59" s="121">
        <f t="shared" si="3"/>
        <v>227029.11111111112</v>
      </c>
    </row>
    <row r="60" spans="2:11" ht="24">
      <c r="B60" s="300"/>
      <c r="C60" s="302"/>
      <c r="D60" s="73">
        <v>3</v>
      </c>
      <c r="E60" s="88" t="s">
        <v>185</v>
      </c>
      <c r="F60" s="44" t="s">
        <v>186</v>
      </c>
      <c r="G60" s="90">
        <v>8947383</v>
      </c>
      <c r="H60" s="74">
        <f t="shared" ref="H60" si="86">IFERROR(G60/G63,"-")</f>
        <v>2.082261372635337E-2</v>
      </c>
      <c r="I60" s="58">
        <v>46</v>
      </c>
      <c r="J60" s="74">
        <f t="shared" ref="J60" si="87">IFERROR(I60/I63,"-")</f>
        <v>3.5276073619631899E-2</v>
      </c>
      <c r="K60" s="121">
        <f t="shared" si="3"/>
        <v>194508.32608695651</v>
      </c>
    </row>
    <row r="61" spans="2:11">
      <c r="B61" s="300"/>
      <c r="C61" s="302"/>
      <c r="D61" s="73">
        <v>4</v>
      </c>
      <c r="E61" s="88" t="s">
        <v>191</v>
      </c>
      <c r="F61" s="44" t="s">
        <v>192</v>
      </c>
      <c r="G61" s="90">
        <v>959802</v>
      </c>
      <c r="H61" s="74">
        <f t="shared" ref="H61" si="88">IFERROR(G61/G63,"-")</f>
        <v>2.2336795350977393E-3</v>
      </c>
      <c r="I61" s="58">
        <v>6</v>
      </c>
      <c r="J61" s="74">
        <f t="shared" ref="J61" si="89">IFERROR(I61/I63,"-")</f>
        <v>4.601226993865031E-3</v>
      </c>
      <c r="K61" s="121">
        <f t="shared" si="3"/>
        <v>159967</v>
      </c>
    </row>
    <row r="62" spans="2:11">
      <c r="B62" s="300"/>
      <c r="C62" s="302"/>
      <c r="D62" s="76">
        <v>5</v>
      </c>
      <c r="E62" s="92" t="s">
        <v>169</v>
      </c>
      <c r="F62" s="45" t="s">
        <v>170</v>
      </c>
      <c r="G62" s="94">
        <v>40415522</v>
      </c>
      <c r="H62" s="119">
        <f t="shared" ref="H62" si="90">IFERROR(G62/G63,"-")</f>
        <v>9.4056195331633466E-2</v>
      </c>
      <c r="I62" s="60">
        <v>283</v>
      </c>
      <c r="J62" s="119">
        <f t="shared" ref="J62" si="91">IFERROR(I62/I63,"-")</f>
        <v>0.21702453987730061</v>
      </c>
      <c r="K62" s="122">
        <f t="shared" si="3"/>
        <v>142811.03180212015</v>
      </c>
    </row>
    <row r="63" spans="2:11" ht="12" customHeight="1">
      <c r="B63" s="276"/>
      <c r="C63" s="303"/>
      <c r="D63" s="95" t="s">
        <v>164</v>
      </c>
      <c r="E63" s="96"/>
      <c r="F63" s="97"/>
      <c r="G63" s="98">
        <v>429695480</v>
      </c>
      <c r="H63" s="80" t="s">
        <v>145</v>
      </c>
      <c r="I63" s="63">
        <v>1304</v>
      </c>
      <c r="J63" s="80" t="s">
        <v>145</v>
      </c>
      <c r="K63" s="124">
        <f t="shared" si="3"/>
        <v>329521.07361963188</v>
      </c>
    </row>
    <row r="64" spans="2:11" ht="24">
      <c r="B64" s="275">
        <v>11</v>
      </c>
      <c r="C64" s="301" t="s">
        <v>62</v>
      </c>
      <c r="D64" s="70">
        <v>1</v>
      </c>
      <c r="E64" s="100" t="s">
        <v>187</v>
      </c>
      <c r="F64" s="40" t="s">
        <v>188</v>
      </c>
      <c r="G64" s="188">
        <v>3291010</v>
      </c>
      <c r="H64" s="71">
        <f t="shared" ref="H64" si="92">IFERROR(G64/G69,"-")</f>
        <v>5.654094348182058E-3</v>
      </c>
      <c r="I64" s="56">
        <v>15</v>
      </c>
      <c r="J64" s="71">
        <f t="shared" ref="J64" si="93">IFERROR(I64/I69,"-")</f>
        <v>6.6371681415929203E-3</v>
      </c>
      <c r="K64" s="120">
        <f t="shared" si="3"/>
        <v>219400.66666666666</v>
      </c>
    </row>
    <row r="65" spans="2:11" ht="24">
      <c r="B65" s="300"/>
      <c r="C65" s="302"/>
      <c r="D65" s="73">
        <v>2</v>
      </c>
      <c r="E65" s="88" t="s">
        <v>215</v>
      </c>
      <c r="F65" s="41" t="s">
        <v>216</v>
      </c>
      <c r="G65" s="90">
        <v>840656</v>
      </c>
      <c r="H65" s="74">
        <f t="shared" ref="H65" si="94">IFERROR(G65/G69,"-")</f>
        <v>1.4442825571375766E-3</v>
      </c>
      <c r="I65" s="58">
        <v>4</v>
      </c>
      <c r="J65" s="74">
        <f t="shared" ref="J65" si="95">IFERROR(I65/I69,"-")</f>
        <v>1.7699115044247787E-3</v>
      </c>
      <c r="K65" s="121">
        <f t="shared" si="3"/>
        <v>210164</v>
      </c>
    </row>
    <row r="66" spans="2:11">
      <c r="B66" s="300"/>
      <c r="C66" s="302"/>
      <c r="D66" s="73">
        <v>3</v>
      </c>
      <c r="E66" s="88" t="s">
        <v>177</v>
      </c>
      <c r="F66" s="44" t="s">
        <v>178</v>
      </c>
      <c r="G66" s="90">
        <v>21223754</v>
      </c>
      <c r="H66" s="74">
        <f t="shared" ref="H66" si="96">IFERROR(G66/G69,"-")</f>
        <v>3.6463306868896282E-2</v>
      </c>
      <c r="I66" s="58">
        <v>136</v>
      </c>
      <c r="J66" s="74">
        <f t="shared" ref="J66" si="97">IFERROR(I66/I69,"-")</f>
        <v>6.0176991150442477E-2</v>
      </c>
      <c r="K66" s="121">
        <f t="shared" si="3"/>
        <v>156057.01470588235</v>
      </c>
    </row>
    <row r="67" spans="2:11">
      <c r="B67" s="300"/>
      <c r="C67" s="302"/>
      <c r="D67" s="73">
        <v>4</v>
      </c>
      <c r="E67" s="88" t="s">
        <v>169</v>
      </c>
      <c r="F67" s="44" t="s">
        <v>170</v>
      </c>
      <c r="G67" s="90">
        <v>84824142</v>
      </c>
      <c r="H67" s="74">
        <f t="shared" ref="H67" si="98">IFERROR(G67/G69,"-")</f>
        <v>0.14573146294650952</v>
      </c>
      <c r="I67" s="58">
        <v>585</v>
      </c>
      <c r="J67" s="74">
        <f t="shared" ref="J67" si="99">IFERROR(I67/I69,"-")</f>
        <v>0.25884955752212391</v>
      </c>
      <c r="K67" s="121">
        <f t="shared" si="3"/>
        <v>144998.53333333333</v>
      </c>
    </row>
    <row r="68" spans="2:11">
      <c r="B68" s="300"/>
      <c r="C68" s="302"/>
      <c r="D68" s="76">
        <v>5</v>
      </c>
      <c r="E68" s="92" t="s">
        <v>189</v>
      </c>
      <c r="F68" s="45" t="s">
        <v>190</v>
      </c>
      <c r="G68" s="94">
        <v>1363252</v>
      </c>
      <c r="H68" s="119">
        <f t="shared" ref="H68" si="100">IFERROR(G68/G69,"-")</f>
        <v>2.3421245843518817E-3</v>
      </c>
      <c r="I68" s="60">
        <v>12</v>
      </c>
      <c r="J68" s="119">
        <f t="shared" ref="J68" si="101">IFERROR(I68/I69,"-")</f>
        <v>5.3097345132743362E-3</v>
      </c>
      <c r="K68" s="122">
        <f t="shared" si="3"/>
        <v>113604.33333333333</v>
      </c>
    </row>
    <row r="69" spans="2:11" ht="12" customHeight="1">
      <c r="B69" s="276"/>
      <c r="C69" s="303"/>
      <c r="D69" s="95" t="s">
        <v>164</v>
      </c>
      <c r="E69" s="96"/>
      <c r="F69" s="97"/>
      <c r="G69" s="98">
        <v>582057850</v>
      </c>
      <c r="H69" s="80" t="s">
        <v>145</v>
      </c>
      <c r="I69" s="63">
        <v>2260</v>
      </c>
      <c r="J69" s="80" t="s">
        <v>145</v>
      </c>
      <c r="K69" s="124">
        <f t="shared" si="3"/>
        <v>257547.72123893804</v>
      </c>
    </row>
    <row r="70" spans="2:11">
      <c r="B70" s="275">
        <v>12</v>
      </c>
      <c r="C70" s="301" t="s">
        <v>119</v>
      </c>
      <c r="D70" s="70">
        <v>1</v>
      </c>
      <c r="E70" s="100" t="s">
        <v>177</v>
      </c>
      <c r="F70" s="40" t="s">
        <v>178</v>
      </c>
      <c r="G70" s="188">
        <v>10556793</v>
      </c>
      <c r="H70" s="71">
        <f t="shared" ref="H70" si="102">IFERROR(G70/G75,"-")</f>
        <v>2.4524336554555163E-2</v>
      </c>
      <c r="I70" s="56">
        <v>65</v>
      </c>
      <c r="J70" s="71">
        <f t="shared" ref="J70" si="103">IFERROR(I70/I75,"-")</f>
        <v>4.797047970479705E-2</v>
      </c>
      <c r="K70" s="120">
        <f t="shared" si="3"/>
        <v>162412.20000000001</v>
      </c>
    </row>
    <row r="71" spans="2:11">
      <c r="B71" s="300"/>
      <c r="C71" s="302"/>
      <c r="D71" s="73">
        <v>2</v>
      </c>
      <c r="E71" s="88" t="s">
        <v>179</v>
      </c>
      <c r="F71" s="41" t="s">
        <v>180</v>
      </c>
      <c r="G71" s="90">
        <v>17011597</v>
      </c>
      <c r="H71" s="74">
        <f t="shared" ref="H71" si="104">IFERROR(G71/G75,"-")</f>
        <v>3.9519400461717959E-2</v>
      </c>
      <c r="I71" s="58">
        <v>125</v>
      </c>
      <c r="J71" s="74">
        <f t="shared" ref="J71" si="105">IFERROR(I71/I75,"-")</f>
        <v>9.2250922509225092E-2</v>
      </c>
      <c r="K71" s="121">
        <f t="shared" si="3"/>
        <v>136092.77600000001</v>
      </c>
    </row>
    <row r="72" spans="2:11">
      <c r="B72" s="300"/>
      <c r="C72" s="302"/>
      <c r="D72" s="73">
        <v>3</v>
      </c>
      <c r="E72" s="88" t="s">
        <v>169</v>
      </c>
      <c r="F72" s="44" t="s">
        <v>170</v>
      </c>
      <c r="G72" s="90">
        <v>43555012</v>
      </c>
      <c r="H72" s="74">
        <f t="shared" ref="H72" si="106">IFERROR(G72/G75,"-")</f>
        <v>0.10118203254773384</v>
      </c>
      <c r="I72" s="58">
        <v>336</v>
      </c>
      <c r="J72" s="74">
        <f t="shared" ref="J72" si="107">IFERROR(I72/I75,"-")</f>
        <v>0.24797047970479705</v>
      </c>
      <c r="K72" s="121">
        <f t="shared" si="3"/>
        <v>129628.01190476191</v>
      </c>
    </row>
    <row r="73" spans="2:11">
      <c r="B73" s="300"/>
      <c r="C73" s="302"/>
      <c r="D73" s="73">
        <v>4</v>
      </c>
      <c r="E73" s="88" t="s">
        <v>202</v>
      </c>
      <c r="F73" s="44" t="s">
        <v>203</v>
      </c>
      <c r="G73" s="90">
        <v>5311115</v>
      </c>
      <c r="H73" s="74">
        <f t="shared" ref="H73" si="108">IFERROR(G73/G75,"-")</f>
        <v>1.233817616201684E-2</v>
      </c>
      <c r="I73" s="58">
        <v>52</v>
      </c>
      <c r="J73" s="74">
        <f t="shared" ref="J73" si="109">IFERROR(I73/I75,"-")</f>
        <v>3.8376383763837639E-2</v>
      </c>
      <c r="K73" s="121">
        <f t="shared" si="3"/>
        <v>102136.82692307692</v>
      </c>
    </row>
    <row r="74" spans="2:11">
      <c r="B74" s="300"/>
      <c r="C74" s="302"/>
      <c r="D74" s="76">
        <v>5</v>
      </c>
      <c r="E74" s="92" t="s">
        <v>183</v>
      </c>
      <c r="F74" s="45" t="s">
        <v>184</v>
      </c>
      <c r="G74" s="94">
        <v>18278996</v>
      </c>
      <c r="H74" s="119">
        <f t="shared" ref="H74" si="110">IFERROR(G74/G75,"-")</f>
        <v>4.2463677158713596E-2</v>
      </c>
      <c r="I74" s="60">
        <v>190</v>
      </c>
      <c r="J74" s="119">
        <f t="shared" ref="J74" si="111">IFERROR(I74/I75,"-")</f>
        <v>0.14022140221402213</v>
      </c>
      <c r="K74" s="122">
        <f t="shared" ref="K74:K137" si="112">IFERROR(G74/I74,"-")</f>
        <v>96205.242105263154</v>
      </c>
    </row>
    <row r="75" spans="2:11" ht="12" customHeight="1">
      <c r="B75" s="276"/>
      <c r="C75" s="303"/>
      <c r="D75" s="95" t="s">
        <v>164</v>
      </c>
      <c r="E75" s="96"/>
      <c r="F75" s="97"/>
      <c r="G75" s="98">
        <v>430461920</v>
      </c>
      <c r="H75" s="80" t="s">
        <v>145</v>
      </c>
      <c r="I75" s="63">
        <v>1355</v>
      </c>
      <c r="J75" s="80" t="s">
        <v>145</v>
      </c>
      <c r="K75" s="124">
        <f t="shared" si="112"/>
        <v>317684.07380073803</v>
      </c>
    </row>
    <row r="76" spans="2:11">
      <c r="B76" s="275">
        <v>13</v>
      </c>
      <c r="C76" s="301" t="s">
        <v>120</v>
      </c>
      <c r="D76" s="70">
        <v>1</v>
      </c>
      <c r="E76" s="100" t="s">
        <v>189</v>
      </c>
      <c r="F76" s="40" t="s">
        <v>190</v>
      </c>
      <c r="G76" s="188">
        <v>1979238</v>
      </c>
      <c r="H76" s="71">
        <f t="shared" ref="H76" si="113">IFERROR(G76/G81,"-")</f>
        <v>2.8389439170741354E-3</v>
      </c>
      <c r="I76" s="56">
        <v>12</v>
      </c>
      <c r="J76" s="71">
        <f t="shared" ref="J76" si="114">IFERROR(I76/I81,"-")</f>
        <v>5.4945054945054949E-3</v>
      </c>
      <c r="K76" s="120">
        <f t="shared" si="112"/>
        <v>164936.5</v>
      </c>
    </row>
    <row r="77" spans="2:11">
      <c r="B77" s="300"/>
      <c r="C77" s="302"/>
      <c r="D77" s="73">
        <v>2</v>
      </c>
      <c r="E77" s="88" t="s">
        <v>169</v>
      </c>
      <c r="F77" s="41" t="s">
        <v>170</v>
      </c>
      <c r="G77" s="90">
        <v>82484044</v>
      </c>
      <c r="H77" s="74">
        <f t="shared" ref="H77" si="115">IFERROR(G77/G81,"-")</f>
        <v>0.11831198419264148</v>
      </c>
      <c r="I77" s="58">
        <v>545</v>
      </c>
      <c r="J77" s="74">
        <f t="shared" ref="J77" si="116">IFERROR(I77/I81,"-")</f>
        <v>0.24954212454212454</v>
      </c>
      <c r="K77" s="121">
        <f t="shared" si="112"/>
        <v>151346.86972477063</v>
      </c>
    </row>
    <row r="78" spans="2:11">
      <c r="B78" s="300"/>
      <c r="C78" s="302"/>
      <c r="D78" s="73">
        <v>3</v>
      </c>
      <c r="E78" s="88" t="s">
        <v>179</v>
      </c>
      <c r="F78" s="44" t="s">
        <v>180</v>
      </c>
      <c r="G78" s="90">
        <v>27487595</v>
      </c>
      <c r="H78" s="74">
        <f t="shared" ref="H78" si="117">IFERROR(G78/G81,"-")</f>
        <v>3.942716369645663E-2</v>
      </c>
      <c r="I78" s="58">
        <v>184</v>
      </c>
      <c r="J78" s="74">
        <f t="shared" ref="J78" si="118">IFERROR(I78/I81,"-")</f>
        <v>8.4249084249084255E-2</v>
      </c>
      <c r="K78" s="121">
        <f t="shared" si="112"/>
        <v>149389.10326086957</v>
      </c>
    </row>
    <row r="79" spans="2:11" ht="24">
      <c r="B79" s="300"/>
      <c r="C79" s="302"/>
      <c r="D79" s="73">
        <v>4</v>
      </c>
      <c r="E79" s="88" t="s">
        <v>195</v>
      </c>
      <c r="F79" s="44" t="s">
        <v>196</v>
      </c>
      <c r="G79" s="90">
        <v>34053351</v>
      </c>
      <c r="H79" s="74">
        <f t="shared" ref="H79" si="119">IFERROR(G79/G81,"-")</f>
        <v>4.884483507159848E-2</v>
      </c>
      <c r="I79" s="58">
        <v>246</v>
      </c>
      <c r="J79" s="74">
        <f t="shared" ref="J79" si="120">IFERROR(I79/I81,"-")</f>
        <v>0.11263736263736264</v>
      </c>
      <c r="K79" s="121">
        <f t="shared" si="112"/>
        <v>138428.25609756098</v>
      </c>
    </row>
    <row r="80" spans="2:11">
      <c r="B80" s="300"/>
      <c r="C80" s="302"/>
      <c r="D80" s="76">
        <v>5</v>
      </c>
      <c r="E80" s="92" t="s">
        <v>177</v>
      </c>
      <c r="F80" s="45" t="s">
        <v>178</v>
      </c>
      <c r="G80" s="94">
        <v>15465691</v>
      </c>
      <c r="H80" s="119">
        <f t="shared" ref="H80" si="121">IFERROR(G80/G81,"-")</f>
        <v>2.218340057527099E-2</v>
      </c>
      <c r="I80" s="60">
        <v>128</v>
      </c>
      <c r="J80" s="119">
        <f t="shared" ref="J80" si="122">IFERROR(I80/I81,"-")</f>
        <v>5.8608058608058608E-2</v>
      </c>
      <c r="K80" s="122">
        <f t="shared" si="112"/>
        <v>120825.7109375</v>
      </c>
    </row>
    <row r="81" spans="2:11" ht="12" customHeight="1">
      <c r="B81" s="276"/>
      <c r="C81" s="303"/>
      <c r="D81" s="95" t="s">
        <v>164</v>
      </c>
      <c r="E81" s="96"/>
      <c r="F81" s="97"/>
      <c r="G81" s="98">
        <v>697174040</v>
      </c>
      <c r="H81" s="80" t="s">
        <v>145</v>
      </c>
      <c r="I81" s="63">
        <v>2184</v>
      </c>
      <c r="J81" s="80" t="s">
        <v>145</v>
      </c>
      <c r="K81" s="124">
        <f t="shared" si="112"/>
        <v>319218.88278388279</v>
      </c>
    </row>
    <row r="82" spans="2:11">
      <c r="B82" s="275">
        <v>14</v>
      </c>
      <c r="C82" s="301" t="s">
        <v>121</v>
      </c>
      <c r="D82" s="70">
        <v>1</v>
      </c>
      <c r="E82" s="100" t="s">
        <v>217</v>
      </c>
      <c r="F82" s="40" t="s">
        <v>218</v>
      </c>
      <c r="G82" s="188">
        <v>715784</v>
      </c>
      <c r="H82" s="71">
        <f t="shared" ref="H82" si="123">IFERROR(G82/G87,"-")</f>
        <v>1.1397943110954196E-3</v>
      </c>
      <c r="I82" s="56">
        <v>2</v>
      </c>
      <c r="J82" s="71">
        <f t="shared" ref="J82" si="124">IFERROR(I82/I87,"-")</f>
        <v>1.0542962572482868E-3</v>
      </c>
      <c r="K82" s="120">
        <f t="shared" si="112"/>
        <v>357892</v>
      </c>
    </row>
    <row r="83" spans="2:11">
      <c r="B83" s="300"/>
      <c r="C83" s="302"/>
      <c r="D83" s="73">
        <v>2</v>
      </c>
      <c r="E83" s="88" t="s">
        <v>177</v>
      </c>
      <c r="F83" s="41" t="s">
        <v>178</v>
      </c>
      <c r="G83" s="90">
        <v>16499394</v>
      </c>
      <c r="H83" s="74">
        <f t="shared" ref="H83" si="125">IFERROR(G83/G87,"-")</f>
        <v>2.6273170981360158E-2</v>
      </c>
      <c r="I83" s="58">
        <v>95</v>
      </c>
      <c r="J83" s="74">
        <f t="shared" ref="J83" si="126">IFERROR(I83/I87,"-")</f>
        <v>5.007907221929362E-2</v>
      </c>
      <c r="K83" s="121">
        <f t="shared" si="112"/>
        <v>173677.83157894737</v>
      </c>
    </row>
    <row r="84" spans="2:11">
      <c r="B84" s="300"/>
      <c r="C84" s="302"/>
      <c r="D84" s="73">
        <v>3</v>
      </c>
      <c r="E84" s="88" t="s">
        <v>193</v>
      </c>
      <c r="F84" s="44" t="s">
        <v>194</v>
      </c>
      <c r="G84" s="90">
        <v>2800610</v>
      </c>
      <c r="H84" s="74">
        <f t="shared" ref="H84" si="127">IFERROR(G84/G87,"-")</f>
        <v>4.4596126004450261E-3</v>
      </c>
      <c r="I84" s="58">
        <v>20</v>
      </c>
      <c r="J84" s="74">
        <f t="shared" ref="J84" si="128">IFERROR(I84/I87,"-")</f>
        <v>1.0542962572482868E-2</v>
      </c>
      <c r="K84" s="121">
        <f t="shared" si="112"/>
        <v>140030.5</v>
      </c>
    </row>
    <row r="85" spans="2:11">
      <c r="B85" s="300"/>
      <c r="C85" s="302"/>
      <c r="D85" s="73">
        <v>4</v>
      </c>
      <c r="E85" s="88" t="s">
        <v>219</v>
      </c>
      <c r="F85" s="44" t="s">
        <v>220</v>
      </c>
      <c r="G85" s="90">
        <v>11654988</v>
      </c>
      <c r="H85" s="74">
        <f t="shared" ref="H85" si="129">IFERROR(G85/G87,"-")</f>
        <v>1.8559075109649534E-2</v>
      </c>
      <c r="I85" s="58">
        <v>85</v>
      </c>
      <c r="J85" s="74">
        <f t="shared" ref="J85" si="130">IFERROR(I85/I87,"-")</f>
        <v>4.4807590933052185E-2</v>
      </c>
      <c r="K85" s="121">
        <f t="shared" si="112"/>
        <v>137117.50588235294</v>
      </c>
    </row>
    <row r="86" spans="2:11">
      <c r="B86" s="300"/>
      <c r="C86" s="302"/>
      <c r="D86" s="76">
        <v>5</v>
      </c>
      <c r="E86" s="92" t="s">
        <v>169</v>
      </c>
      <c r="F86" s="45" t="s">
        <v>170</v>
      </c>
      <c r="G86" s="94">
        <v>55563748</v>
      </c>
      <c r="H86" s="119">
        <f t="shared" ref="H86" si="131">IFERROR(G86/G87,"-")</f>
        <v>8.8478149656236377E-2</v>
      </c>
      <c r="I86" s="60">
        <v>412</v>
      </c>
      <c r="J86" s="119">
        <f t="shared" ref="J86" si="132">IFERROR(I86/I87,"-")</f>
        <v>0.21718502899314707</v>
      </c>
      <c r="K86" s="122">
        <f t="shared" si="112"/>
        <v>134863.46601941748</v>
      </c>
    </row>
    <row r="87" spans="2:11" ht="12" customHeight="1">
      <c r="B87" s="276"/>
      <c r="C87" s="303"/>
      <c r="D87" s="95" t="s">
        <v>164</v>
      </c>
      <c r="E87" s="96"/>
      <c r="F87" s="97"/>
      <c r="G87" s="98">
        <v>627994010</v>
      </c>
      <c r="H87" s="80" t="s">
        <v>145</v>
      </c>
      <c r="I87" s="63">
        <v>1897</v>
      </c>
      <c r="J87" s="80" t="s">
        <v>145</v>
      </c>
      <c r="K87" s="124">
        <f t="shared" si="112"/>
        <v>331045.86715867161</v>
      </c>
    </row>
    <row r="88" spans="2:11">
      <c r="B88" s="275">
        <v>15</v>
      </c>
      <c r="C88" s="301" t="s">
        <v>122</v>
      </c>
      <c r="D88" s="70">
        <v>1</v>
      </c>
      <c r="E88" s="100" t="s">
        <v>177</v>
      </c>
      <c r="F88" s="40" t="s">
        <v>178</v>
      </c>
      <c r="G88" s="188">
        <v>22830672</v>
      </c>
      <c r="H88" s="71">
        <f t="shared" ref="H88" si="133">IFERROR(G88/G93,"-")</f>
        <v>2.7498233745161964E-2</v>
      </c>
      <c r="I88" s="56">
        <v>149</v>
      </c>
      <c r="J88" s="71">
        <f t="shared" ref="J88" si="134">IFERROR(I88/I93,"-")</f>
        <v>5.6761904761904763E-2</v>
      </c>
      <c r="K88" s="120">
        <f t="shared" si="112"/>
        <v>153225.9865771812</v>
      </c>
    </row>
    <row r="89" spans="2:11">
      <c r="B89" s="300"/>
      <c r="C89" s="302"/>
      <c r="D89" s="73">
        <v>2</v>
      </c>
      <c r="E89" s="88" t="s">
        <v>179</v>
      </c>
      <c r="F89" s="41" t="s">
        <v>180</v>
      </c>
      <c r="G89" s="90">
        <v>39654704</v>
      </c>
      <c r="H89" s="74">
        <f t="shared" ref="H89" si="135">IFERROR(G89/G93,"-")</f>
        <v>4.7761814443622562E-2</v>
      </c>
      <c r="I89" s="58">
        <v>266</v>
      </c>
      <c r="J89" s="74">
        <f t="shared" ref="J89" si="136">IFERROR(I89/I93,"-")</f>
        <v>0.10133333333333333</v>
      </c>
      <c r="K89" s="121">
        <f t="shared" si="112"/>
        <v>149077.83458646617</v>
      </c>
    </row>
    <row r="90" spans="2:11">
      <c r="B90" s="300"/>
      <c r="C90" s="302"/>
      <c r="D90" s="73">
        <v>3</v>
      </c>
      <c r="E90" s="88" t="s">
        <v>183</v>
      </c>
      <c r="F90" s="44" t="s">
        <v>184</v>
      </c>
      <c r="G90" s="90">
        <v>49744282</v>
      </c>
      <c r="H90" s="74">
        <f t="shared" ref="H90" si="137">IFERROR(G90/G93,"-")</f>
        <v>5.9914131915225835E-2</v>
      </c>
      <c r="I90" s="58">
        <v>350</v>
      </c>
      <c r="J90" s="74">
        <f t="shared" ref="J90" si="138">IFERROR(I90/I93,"-")</f>
        <v>0.13333333333333333</v>
      </c>
      <c r="K90" s="121">
        <f t="shared" si="112"/>
        <v>142126.51999999999</v>
      </c>
    </row>
    <row r="91" spans="2:11">
      <c r="B91" s="300"/>
      <c r="C91" s="302"/>
      <c r="D91" s="73">
        <v>4</v>
      </c>
      <c r="E91" s="88" t="s">
        <v>169</v>
      </c>
      <c r="F91" s="44" t="s">
        <v>170</v>
      </c>
      <c r="G91" s="90">
        <v>82319086</v>
      </c>
      <c r="H91" s="74">
        <f t="shared" ref="H91" si="139">IFERROR(G91/G93,"-")</f>
        <v>9.9148613256591384E-2</v>
      </c>
      <c r="I91" s="58">
        <v>610</v>
      </c>
      <c r="J91" s="74">
        <f t="shared" ref="J91" si="140">IFERROR(I91/I93,"-")</f>
        <v>0.23238095238095238</v>
      </c>
      <c r="K91" s="121">
        <f t="shared" si="112"/>
        <v>134949.32131147542</v>
      </c>
    </row>
    <row r="92" spans="2:11">
      <c r="B92" s="300"/>
      <c r="C92" s="302"/>
      <c r="D92" s="76">
        <v>5</v>
      </c>
      <c r="E92" s="92" t="s">
        <v>193</v>
      </c>
      <c r="F92" s="45" t="s">
        <v>194</v>
      </c>
      <c r="G92" s="94">
        <v>4406963</v>
      </c>
      <c r="H92" s="119">
        <f t="shared" ref="H92" si="141">IFERROR(G92/G93,"-")</f>
        <v>5.307933935553023E-3</v>
      </c>
      <c r="I92" s="60">
        <v>33</v>
      </c>
      <c r="J92" s="119">
        <f t="shared" ref="J92" si="142">IFERROR(I92/I93,"-")</f>
        <v>1.2571428571428572E-2</v>
      </c>
      <c r="K92" s="122">
        <f t="shared" si="112"/>
        <v>133544.33333333334</v>
      </c>
    </row>
    <row r="93" spans="2:11" ht="12" customHeight="1">
      <c r="B93" s="276"/>
      <c r="C93" s="303"/>
      <c r="D93" s="95" t="s">
        <v>164</v>
      </c>
      <c r="E93" s="96"/>
      <c r="F93" s="97"/>
      <c r="G93" s="98">
        <v>830259580</v>
      </c>
      <c r="H93" s="80" t="s">
        <v>145</v>
      </c>
      <c r="I93" s="63">
        <v>2625</v>
      </c>
      <c r="J93" s="80" t="s">
        <v>145</v>
      </c>
      <c r="K93" s="124">
        <f t="shared" si="112"/>
        <v>316289.36380952381</v>
      </c>
    </row>
    <row r="94" spans="2:11">
      <c r="B94" s="275">
        <v>16</v>
      </c>
      <c r="C94" s="301" t="s">
        <v>63</v>
      </c>
      <c r="D94" s="70">
        <v>1</v>
      </c>
      <c r="E94" s="100" t="s">
        <v>183</v>
      </c>
      <c r="F94" s="40" t="s">
        <v>184</v>
      </c>
      <c r="G94" s="188">
        <v>34945520</v>
      </c>
      <c r="H94" s="71">
        <f t="shared" ref="H94" si="143">IFERROR(G94/G99,"-")</f>
        <v>5.9201269275299999E-2</v>
      </c>
      <c r="I94" s="56">
        <v>239</v>
      </c>
      <c r="J94" s="71">
        <f t="shared" ref="J94" si="144">IFERROR(I94/I99,"-")</f>
        <v>0.12545931758530185</v>
      </c>
      <c r="K94" s="120">
        <f t="shared" si="112"/>
        <v>146215.56485355648</v>
      </c>
    </row>
    <row r="95" spans="2:11">
      <c r="B95" s="300"/>
      <c r="C95" s="302"/>
      <c r="D95" s="73">
        <v>2</v>
      </c>
      <c r="E95" s="88" t="s">
        <v>177</v>
      </c>
      <c r="F95" s="41" t="s">
        <v>178</v>
      </c>
      <c r="G95" s="90">
        <v>10796883</v>
      </c>
      <c r="H95" s="74">
        <f t="shared" ref="H95" si="145">IFERROR(G95/G99,"-")</f>
        <v>1.8291019215536324E-2</v>
      </c>
      <c r="I95" s="58">
        <v>88</v>
      </c>
      <c r="J95" s="74">
        <f t="shared" ref="J95" si="146">IFERROR(I95/I99,"-")</f>
        <v>4.6194225721784776E-2</v>
      </c>
      <c r="K95" s="121">
        <f t="shared" si="112"/>
        <v>122691.85227272728</v>
      </c>
    </row>
    <row r="96" spans="2:11">
      <c r="B96" s="300"/>
      <c r="C96" s="302"/>
      <c r="D96" s="73">
        <v>3</v>
      </c>
      <c r="E96" s="88" t="s">
        <v>169</v>
      </c>
      <c r="F96" s="44" t="s">
        <v>170</v>
      </c>
      <c r="G96" s="90">
        <v>54501494</v>
      </c>
      <c r="H96" s="74">
        <f t="shared" ref="H96" si="147">IFERROR(G96/G99,"-")</f>
        <v>9.2331080556252915E-2</v>
      </c>
      <c r="I96" s="58">
        <v>454</v>
      </c>
      <c r="J96" s="74">
        <f t="shared" ref="J96" si="148">IFERROR(I96/I99,"-")</f>
        <v>0.23832020997375328</v>
      </c>
      <c r="K96" s="121">
        <f t="shared" si="112"/>
        <v>120047.34361233481</v>
      </c>
    </row>
    <row r="97" spans="2:11">
      <c r="B97" s="300"/>
      <c r="C97" s="302"/>
      <c r="D97" s="73">
        <v>4</v>
      </c>
      <c r="E97" s="88" t="s">
        <v>206</v>
      </c>
      <c r="F97" s="44" t="s">
        <v>207</v>
      </c>
      <c r="G97" s="90">
        <v>19344040</v>
      </c>
      <c r="H97" s="74">
        <f t="shared" ref="H97" si="149">IFERROR(G97/G99,"-")</f>
        <v>3.2770773504362624E-2</v>
      </c>
      <c r="I97" s="58">
        <v>174</v>
      </c>
      <c r="J97" s="74">
        <f t="shared" ref="J97" si="150">IFERROR(I97/I99,"-")</f>
        <v>9.1338582677165353E-2</v>
      </c>
      <c r="K97" s="121">
        <f t="shared" si="112"/>
        <v>111172.64367816092</v>
      </c>
    </row>
    <row r="98" spans="2:11">
      <c r="B98" s="300"/>
      <c r="C98" s="302"/>
      <c r="D98" s="76">
        <v>5</v>
      </c>
      <c r="E98" s="92" t="s">
        <v>167</v>
      </c>
      <c r="F98" s="45" t="s">
        <v>168</v>
      </c>
      <c r="G98" s="94">
        <v>90941742</v>
      </c>
      <c r="H98" s="119">
        <f t="shared" ref="H98" si="151">IFERROR(G98/G99,"-")</f>
        <v>0.15406457126712836</v>
      </c>
      <c r="I98" s="60">
        <v>861</v>
      </c>
      <c r="J98" s="119">
        <f t="shared" ref="J98" si="152">IFERROR(I98/I99,"-")</f>
        <v>0.45196850393700788</v>
      </c>
      <c r="K98" s="122">
        <f t="shared" si="112"/>
        <v>105623.393728223</v>
      </c>
    </row>
    <row r="99" spans="2:11" ht="12" customHeight="1">
      <c r="B99" s="276"/>
      <c r="C99" s="303"/>
      <c r="D99" s="95" t="s">
        <v>164</v>
      </c>
      <c r="E99" s="96"/>
      <c r="F99" s="97"/>
      <c r="G99" s="98">
        <v>590283290</v>
      </c>
      <c r="H99" s="80" t="s">
        <v>145</v>
      </c>
      <c r="I99" s="63">
        <v>1905</v>
      </c>
      <c r="J99" s="80" t="s">
        <v>145</v>
      </c>
      <c r="K99" s="124">
        <f t="shared" si="112"/>
        <v>309859.99475065619</v>
      </c>
    </row>
    <row r="100" spans="2:11">
      <c r="B100" s="275">
        <v>17</v>
      </c>
      <c r="C100" s="301" t="s">
        <v>123</v>
      </c>
      <c r="D100" s="70">
        <v>1</v>
      </c>
      <c r="E100" s="100" t="s">
        <v>169</v>
      </c>
      <c r="F100" s="40" t="s">
        <v>170</v>
      </c>
      <c r="G100" s="188">
        <v>105585544</v>
      </c>
      <c r="H100" s="71">
        <f t="shared" ref="H100" si="153">IFERROR(G100/G105,"-")</f>
        <v>0.12597427057532762</v>
      </c>
      <c r="I100" s="56">
        <v>687</v>
      </c>
      <c r="J100" s="71">
        <f t="shared" ref="J100" si="154">IFERROR(I100/I105,"-")</f>
        <v>0.26241405653170358</v>
      </c>
      <c r="K100" s="120">
        <f t="shared" si="112"/>
        <v>153690.74818049491</v>
      </c>
    </row>
    <row r="101" spans="2:11">
      <c r="B101" s="300"/>
      <c r="C101" s="302"/>
      <c r="D101" s="73">
        <v>2</v>
      </c>
      <c r="E101" s="88" t="s">
        <v>193</v>
      </c>
      <c r="F101" s="41" t="s">
        <v>194</v>
      </c>
      <c r="G101" s="90">
        <v>5087160</v>
      </c>
      <c r="H101" s="74">
        <f t="shared" ref="H101" si="155">IFERROR(G101/G105,"-")</f>
        <v>6.0694982099063072E-3</v>
      </c>
      <c r="I101" s="58">
        <v>39</v>
      </c>
      <c r="J101" s="74">
        <f t="shared" ref="J101" si="156">IFERROR(I101/I105,"-")</f>
        <v>1.4896867838044309E-2</v>
      </c>
      <c r="K101" s="121">
        <f t="shared" si="112"/>
        <v>130440</v>
      </c>
    </row>
    <row r="102" spans="2:11">
      <c r="B102" s="300"/>
      <c r="C102" s="302"/>
      <c r="D102" s="73">
        <v>3</v>
      </c>
      <c r="E102" s="88" t="s">
        <v>183</v>
      </c>
      <c r="F102" s="44" t="s">
        <v>184</v>
      </c>
      <c r="G102" s="90">
        <v>44122826</v>
      </c>
      <c r="H102" s="74">
        <f t="shared" ref="H102" si="157">IFERROR(G102/G105,"-")</f>
        <v>5.2643009738834137E-2</v>
      </c>
      <c r="I102" s="58">
        <v>406</v>
      </c>
      <c r="J102" s="74">
        <f t="shared" ref="J102" si="158">IFERROR(I102/I105,"-")</f>
        <v>0.15508021390374332</v>
      </c>
      <c r="K102" s="121">
        <f t="shared" si="112"/>
        <v>108676.91133004926</v>
      </c>
    </row>
    <row r="103" spans="2:11">
      <c r="B103" s="300"/>
      <c r="C103" s="302"/>
      <c r="D103" s="73">
        <v>4</v>
      </c>
      <c r="E103" s="88" t="s">
        <v>179</v>
      </c>
      <c r="F103" s="44" t="s">
        <v>180</v>
      </c>
      <c r="G103" s="90">
        <v>28023441</v>
      </c>
      <c r="H103" s="74">
        <f t="shared" ref="H103" si="159">IFERROR(G103/G105,"-")</f>
        <v>3.3434809399530391E-2</v>
      </c>
      <c r="I103" s="58">
        <v>271</v>
      </c>
      <c r="J103" s="74">
        <f t="shared" ref="J103" si="160">IFERROR(I103/I105,"-")</f>
        <v>0.10351413292589763</v>
      </c>
      <c r="K103" s="121">
        <f t="shared" si="112"/>
        <v>103407.53136531365</v>
      </c>
    </row>
    <row r="104" spans="2:11">
      <c r="B104" s="300"/>
      <c r="C104" s="302"/>
      <c r="D104" s="76">
        <v>5</v>
      </c>
      <c r="E104" s="92" t="s">
        <v>206</v>
      </c>
      <c r="F104" s="45" t="s">
        <v>207</v>
      </c>
      <c r="G104" s="94">
        <v>30980723</v>
      </c>
      <c r="H104" s="119">
        <f t="shared" ref="H104" si="161">IFERROR(G104/G105,"-")</f>
        <v>3.6963146979867578E-2</v>
      </c>
      <c r="I104" s="60">
        <v>304</v>
      </c>
      <c r="J104" s="119">
        <f t="shared" ref="J104" si="162">IFERROR(I104/I105,"-")</f>
        <v>0.11611917494270435</v>
      </c>
      <c r="K104" s="122">
        <f t="shared" si="112"/>
        <v>101910.27302631579</v>
      </c>
    </row>
    <row r="105" spans="2:11" ht="12" customHeight="1">
      <c r="B105" s="276"/>
      <c r="C105" s="303"/>
      <c r="D105" s="95" t="s">
        <v>164</v>
      </c>
      <c r="E105" s="96"/>
      <c r="F105" s="97"/>
      <c r="G105" s="98">
        <v>838151660</v>
      </c>
      <c r="H105" s="80" t="s">
        <v>145</v>
      </c>
      <c r="I105" s="63">
        <v>2618</v>
      </c>
      <c r="J105" s="80" t="s">
        <v>145</v>
      </c>
      <c r="K105" s="124">
        <f t="shared" si="112"/>
        <v>320149.602750191</v>
      </c>
    </row>
    <row r="106" spans="2:11">
      <c r="B106" s="275">
        <v>18</v>
      </c>
      <c r="C106" s="301" t="s">
        <v>64</v>
      </c>
      <c r="D106" s="70">
        <v>1</v>
      </c>
      <c r="E106" s="100" t="s">
        <v>191</v>
      </c>
      <c r="F106" s="40" t="s">
        <v>192</v>
      </c>
      <c r="G106" s="188">
        <v>4960308</v>
      </c>
      <c r="H106" s="71">
        <f t="shared" ref="H106" si="163">IFERROR(G106/G111,"-")</f>
        <v>5.8573049317972182E-3</v>
      </c>
      <c r="I106" s="56">
        <v>17</v>
      </c>
      <c r="J106" s="71">
        <f t="shared" ref="J106" si="164">IFERROR(I106/I111,"-")</f>
        <v>6.6614420062695925E-3</v>
      </c>
      <c r="K106" s="120">
        <f t="shared" si="112"/>
        <v>291782.82352941175</v>
      </c>
    </row>
    <row r="107" spans="2:11">
      <c r="B107" s="300"/>
      <c r="C107" s="302"/>
      <c r="D107" s="73">
        <v>2</v>
      </c>
      <c r="E107" s="88" t="s">
        <v>193</v>
      </c>
      <c r="F107" s="41" t="s">
        <v>194</v>
      </c>
      <c r="G107" s="90">
        <v>8350468</v>
      </c>
      <c r="H107" s="74">
        <f t="shared" ref="H107" si="165">IFERROR(G107/G111,"-")</f>
        <v>9.8605242656735932E-3</v>
      </c>
      <c r="I107" s="58">
        <v>43</v>
      </c>
      <c r="J107" s="74">
        <f t="shared" ref="J107" si="166">IFERROR(I107/I111,"-")</f>
        <v>1.6849529780564265E-2</v>
      </c>
      <c r="K107" s="121">
        <f t="shared" si="112"/>
        <v>194196.93023255814</v>
      </c>
    </row>
    <row r="108" spans="2:11">
      <c r="B108" s="300"/>
      <c r="C108" s="302"/>
      <c r="D108" s="73">
        <v>3</v>
      </c>
      <c r="E108" s="88" t="s">
        <v>169</v>
      </c>
      <c r="F108" s="44" t="s">
        <v>170</v>
      </c>
      <c r="G108" s="90">
        <v>92901674</v>
      </c>
      <c r="H108" s="74">
        <f t="shared" ref="H108" si="167">IFERROR(G108/G111,"-")</f>
        <v>0.10970154137453106</v>
      </c>
      <c r="I108" s="58">
        <v>677</v>
      </c>
      <c r="J108" s="74">
        <f t="shared" ref="J108" si="168">IFERROR(I108/I111,"-")</f>
        <v>0.26528213166144199</v>
      </c>
      <c r="K108" s="121">
        <f t="shared" si="112"/>
        <v>137225.51550960119</v>
      </c>
    </row>
    <row r="109" spans="2:11">
      <c r="B109" s="300"/>
      <c r="C109" s="302"/>
      <c r="D109" s="73">
        <v>4</v>
      </c>
      <c r="E109" s="88" t="s">
        <v>179</v>
      </c>
      <c r="F109" s="44" t="s">
        <v>180</v>
      </c>
      <c r="G109" s="90">
        <v>33718841</v>
      </c>
      <c r="H109" s="74">
        <f t="shared" ref="H109" si="169">IFERROR(G109/G111,"-")</f>
        <v>3.9816385128461022E-2</v>
      </c>
      <c r="I109" s="58">
        <v>256</v>
      </c>
      <c r="J109" s="74">
        <f t="shared" ref="J109" si="170">IFERROR(I109/I111,"-")</f>
        <v>0.10031347962382445</v>
      </c>
      <c r="K109" s="121">
        <f t="shared" si="112"/>
        <v>131714.22265625</v>
      </c>
    </row>
    <row r="110" spans="2:11">
      <c r="B110" s="300"/>
      <c r="C110" s="302"/>
      <c r="D110" s="76">
        <v>5</v>
      </c>
      <c r="E110" s="92" t="s">
        <v>177</v>
      </c>
      <c r="F110" s="45" t="s">
        <v>178</v>
      </c>
      <c r="G110" s="94">
        <v>13905868</v>
      </c>
      <c r="H110" s="119">
        <f t="shared" ref="H110" si="171">IFERROR(G110/G111,"-")</f>
        <v>1.6420534615455555E-2</v>
      </c>
      <c r="I110" s="60">
        <v>109</v>
      </c>
      <c r="J110" s="119">
        <f t="shared" ref="J110" si="172">IFERROR(I110/I111,"-")</f>
        <v>4.2711598746081506E-2</v>
      </c>
      <c r="K110" s="122">
        <f t="shared" si="112"/>
        <v>127576.77064220184</v>
      </c>
    </row>
    <row r="111" spans="2:11" ht="12" customHeight="1">
      <c r="B111" s="276"/>
      <c r="C111" s="303"/>
      <c r="D111" s="95" t="s">
        <v>164</v>
      </c>
      <c r="E111" s="96"/>
      <c r="F111" s="97"/>
      <c r="G111" s="98">
        <v>846858420</v>
      </c>
      <c r="H111" s="80" t="s">
        <v>145</v>
      </c>
      <c r="I111" s="63">
        <v>2552</v>
      </c>
      <c r="J111" s="80" t="s">
        <v>145</v>
      </c>
      <c r="K111" s="124">
        <f t="shared" si="112"/>
        <v>331841.07366771158</v>
      </c>
    </row>
    <row r="112" spans="2:11">
      <c r="B112" s="275">
        <v>19</v>
      </c>
      <c r="C112" s="301" t="s">
        <v>124</v>
      </c>
      <c r="D112" s="70">
        <v>1</v>
      </c>
      <c r="E112" s="100" t="s">
        <v>181</v>
      </c>
      <c r="F112" s="40" t="s">
        <v>182</v>
      </c>
      <c r="G112" s="188">
        <v>1196674</v>
      </c>
      <c r="H112" s="71">
        <f t="shared" ref="H112" si="173">IFERROR(G112/G117,"-")</f>
        <v>2.7854845611274448E-3</v>
      </c>
      <c r="I112" s="56">
        <v>2</v>
      </c>
      <c r="J112" s="71">
        <f t="shared" ref="J112" si="174">IFERROR(I112/I117,"-")</f>
        <v>1.3947001394700139E-3</v>
      </c>
      <c r="K112" s="120">
        <f t="shared" si="112"/>
        <v>598337</v>
      </c>
    </row>
    <row r="113" spans="2:11">
      <c r="B113" s="300"/>
      <c r="C113" s="302"/>
      <c r="D113" s="73">
        <v>2</v>
      </c>
      <c r="E113" s="88" t="s">
        <v>169</v>
      </c>
      <c r="F113" s="41" t="s">
        <v>170</v>
      </c>
      <c r="G113" s="90">
        <v>41445583</v>
      </c>
      <c r="H113" s="74">
        <f t="shared" ref="H113" si="175">IFERROR(G113/G117,"-")</f>
        <v>9.6472415690009222E-2</v>
      </c>
      <c r="I113" s="58">
        <v>326</v>
      </c>
      <c r="J113" s="74">
        <f t="shared" ref="J113" si="176">IFERROR(I113/I117,"-")</f>
        <v>0.22733612273361228</v>
      </c>
      <c r="K113" s="121">
        <f t="shared" si="112"/>
        <v>127133.69018404908</v>
      </c>
    </row>
    <row r="114" spans="2:11">
      <c r="B114" s="300"/>
      <c r="C114" s="302"/>
      <c r="D114" s="73">
        <v>3</v>
      </c>
      <c r="E114" s="88" t="s">
        <v>177</v>
      </c>
      <c r="F114" s="44" t="s">
        <v>178</v>
      </c>
      <c r="G114" s="90">
        <v>5664721</v>
      </c>
      <c r="H114" s="74">
        <f t="shared" ref="H114" si="177">IFERROR(G114/G117,"-")</f>
        <v>1.3185707125411282E-2</v>
      </c>
      <c r="I114" s="58">
        <v>50</v>
      </c>
      <c r="J114" s="74">
        <f t="shared" ref="J114" si="178">IFERROR(I114/I117,"-")</f>
        <v>3.4867503486750349E-2</v>
      </c>
      <c r="K114" s="121">
        <f t="shared" si="112"/>
        <v>113294.42</v>
      </c>
    </row>
    <row r="115" spans="2:11">
      <c r="B115" s="300"/>
      <c r="C115" s="302"/>
      <c r="D115" s="73">
        <v>4</v>
      </c>
      <c r="E115" s="88" t="s">
        <v>183</v>
      </c>
      <c r="F115" s="44" t="s">
        <v>184</v>
      </c>
      <c r="G115" s="90">
        <v>21730884</v>
      </c>
      <c r="H115" s="74">
        <f t="shared" ref="H115" si="179">IFERROR(G115/G117,"-")</f>
        <v>5.0582733377387168E-2</v>
      </c>
      <c r="I115" s="58">
        <v>202</v>
      </c>
      <c r="J115" s="74">
        <f t="shared" ref="J115" si="180">IFERROR(I115/I117,"-")</f>
        <v>0.14086471408647142</v>
      </c>
      <c r="K115" s="121">
        <f t="shared" si="112"/>
        <v>107578.63366336633</v>
      </c>
    </row>
    <row r="116" spans="2:11" ht="24">
      <c r="B116" s="300"/>
      <c r="C116" s="302"/>
      <c r="D116" s="76">
        <v>5</v>
      </c>
      <c r="E116" s="92" t="s">
        <v>187</v>
      </c>
      <c r="F116" s="45" t="s">
        <v>188</v>
      </c>
      <c r="G116" s="94">
        <v>1131439</v>
      </c>
      <c r="H116" s="119">
        <f t="shared" ref="H116" si="181">IFERROR(G116/G117,"-")</f>
        <v>2.6336377880337293E-3</v>
      </c>
      <c r="I116" s="60">
        <v>11</v>
      </c>
      <c r="J116" s="119">
        <f t="shared" ref="J116" si="182">IFERROR(I116/I117,"-")</f>
        <v>7.6708507670850768E-3</v>
      </c>
      <c r="K116" s="122">
        <f t="shared" si="112"/>
        <v>102858.09090909091</v>
      </c>
    </row>
    <row r="117" spans="2:11" ht="12" customHeight="1">
      <c r="B117" s="276"/>
      <c r="C117" s="303"/>
      <c r="D117" s="95" t="s">
        <v>164</v>
      </c>
      <c r="E117" s="96"/>
      <c r="F117" s="97"/>
      <c r="G117" s="98">
        <v>429610710</v>
      </c>
      <c r="H117" s="80" t="s">
        <v>145</v>
      </c>
      <c r="I117" s="63">
        <v>1434</v>
      </c>
      <c r="J117" s="80" t="s">
        <v>145</v>
      </c>
      <c r="K117" s="124">
        <f t="shared" si="112"/>
        <v>299589.05857740587</v>
      </c>
    </row>
    <row r="118" spans="2:11">
      <c r="B118" s="275">
        <v>20</v>
      </c>
      <c r="C118" s="301" t="s">
        <v>125</v>
      </c>
      <c r="D118" s="70">
        <v>1</v>
      </c>
      <c r="E118" s="100" t="s">
        <v>177</v>
      </c>
      <c r="F118" s="40" t="s">
        <v>178</v>
      </c>
      <c r="G118" s="188">
        <v>20443052</v>
      </c>
      <c r="H118" s="71">
        <f t="shared" ref="H118" si="183">IFERROR(G118/G123,"-")</f>
        <v>3.3296842575443554E-2</v>
      </c>
      <c r="I118" s="56">
        <v>94</v>
      </c>
      <c r="J118" s="71">
        <f t="shared" ref="J118" si="184">IFERROR(I118/I123,"-")</f>
        <v>4.4868735083532223E-2</v>
      </c>
      <c r="K118" s="120">
        <f t="shared" si="112"/>
        <v>217479.27659574468</v>
      </c>
    </row>
    <row r="119" spans="2:11">
      <c r="B119" s="300"/>
      <c r="C119" s="302"/>
      <c r="D119" s="73">
        <v>2</v>
      </c>
      <c r="E119" s="88" t="s">
        <v>169</v>
      </c>
      <c r="F119" s="41" t="s">
        <v>170</v>
      </c>
      <c r="G119" s="90">
        <v>75075277</v>
      </c>
      <c r="H119" s="74">
        <f t="shared" ref="H119" si="185">IFERROR(G119/G123,"-")</f>
        <v>0.12227967133169831</v>
      </c>
      <c r="I119" s="58">
        <v>523</v>
      </c>
      <c r="J119" s="74">
        <f t="shared" ref="J119" si="186">IFERROR(I119/I123,"-")</f>
        <v>0.2496420047732697</v>
      </c>
      <c r="K119" s="121">
        <f t="shared" si="112"/>
        <v>143547.37476099425</v>
      </c>
    </row>
    <row r="120" spans="2:11">
      <c r="B120" s="300"/>
      <c r="C120" s="302"/>
      <c r="D120" s="73">
        <v>3</v>
      </c>
      <c r="E120" s="88" t="s">
        <v>179</v>
      </c>
      <c r="F120" s="44" t="s">
        <v>180</v>
      </c>
      <c r="G120" s="90">
        <v>27776365</v>
      </c>
      <c r="H120" s="74">
        <f t="shared" ref="H120" si="187">IFERROR(G120/G123,"-")</f>
        <v>4.5241055627264465E-2</v>
      </c>
      <c r="I120" s="58">
        <v>241</v>
      </c>
      <c r="J120" s="74">
        <f t="shared" ref="J120" si="188">IFERROR(I120/I123,"-")</f>
        <v>0.11503579952267304</v>
      </c>
      <c r="K120" s="121">
        <f t="shared" si="112"/>
        <v>115254.62655601659</v>
      </c>
    </row>
    <row r="121" spans="2:11">
      <c r="B121" s="300"/>
      <c r="C121" s="302"/>
      <c r="D121" s="73">
        <v>4</v>
      </c>
      <c r="E121" s="88" t="s">
        <v>206</v>
      </c>
      <c r="F121" s="44" t="s">
        <v>207</v>
      </c>
      <c r="G121" s="90">
        <v>21592219</v>
      </c>
      <c r="H121" s="74">
        <f t="shared" ref="H121" si="189">IFERROR(G121/G123,"-")</f>
        <v>3.5168560785224297E-2</v>
      </c>
      <c r="I121" s="58">
        <v>216</v>
      </c>
      <c r="J121" s="74">
        <f t="shared" ref="J121" si="190">IFERROR(I121/I123,"-")</f>
        <v>0.10310262529832935</v>
      </c>
      <c r="K121" s="121">
        <f t="shared" si="112"/>
        <v>99963.976851851854</v>
      </c>
    </row>
    <row r="122" spans="2:11">
      <c r="B122" s="300"/>
      <c r="C122" s="302"/>
      <c r="D122" s="76">
        <v>5</v>
      </c>
      <c r="E122" s="92" t="s">
        <v>183</v>
      </c>
      <c r="F122" s="45" t="s">
        <v>184</v>
      </c>
      <c r="G122" s="94">
        <v>23801853</v>
      </c>
      <c r="H122" s="119">
        <f t="shared" ref="H122" si="191">IFERROR(G122/G123,"-")</f>
        <v>3.8767526118157349E-2</v>
      </c>
      <c r="I122" s="60">
        <v>268</v>
      </c>
      <c r="J122" s="119">
        <f t="shared" ref="J122" si="192">IFERROR(I122/I123,"-")</f>
        <v>0.12792362768496421</v>
      </c>
      <c r="K122" s="122">
        <f t="shared" si="112"/>
        <v>88812.88432835821</v>
      </c>
    </row>
    <row r="123" spans="2:11" ht="12" customHeight="1">
      <c r="B123" s="276"/>
      <c r="C123" s="303"/>
      <c r="D123" s="95" t="s">
        <v>164</v>
      </c>
      <c r="E123" s="96"/>
      <c r="F123" s="97"/>
      <c r="G123" s="98">
        <v>613963680</v>
      </c>
      <c r="H123" s="80" t="s">
        <v>145</v>
      </c>
      <c r="I123" s="63">
        <v>2095</v>
      </c>
      <c r="J123" s="80" t="s">
        <v>145</v>
      </c>
      <c r="K123" s="124">
        <f t="shared" si="112"/>
        <v>293061.42243436753</v>
      </c>
    </row>
    <row r="124" spans="2:11" ht="24">
      <c r="B124" s="275">
        <v>21</v>
      </c>
      <c r="C124" s="301" t="s">
        <v>126</v>
      </c>
      <c r="D124" s="70">
        <v>1</v>
      </c>
      <c r="E124" s="100" t="s">
        <v>195</v>
      </c>
      <c r="F124" s="40" t="s">
        <v>196</v>
      </c>
      <c r="G124" s="188">
        <v>30075010</v>
      </c>
      <c r="H124" s="71">
        <f t="shared" ref="H124" si="193">IFERROR(G124/G129,"-")</f>
        <v>6.0217476821885413E-2</v>
      </c>
      <c r="I124" s="56">
        <v>158</v>
      </c>
      <c r="J124" s="71">
        <f t="shared" ref="J124" si="194">IFERROR(I124/I129,"-")</f>
        <v>0.11150317572335922</v>
      </c>
      <c r="K124" s="120">
        <f t="shared" si="112"/>
        <v>190348.16455696203</v>
      </c>
    </row>
    <row r="125" spans="2:11">
      <c r="B125" s="300"/>
      <c r="C125" s="302"/>
      <c r="D125" s="73">
        <v>2</v>
      </c>
      <c r="E125" s="88" t="s">
        <v>177</v>
      </c>
      <c r="F125" s="41" t="s">
        <v>178</v>
      </c>
      <c r="G125" s="90">
        <v>10294443</v>
      </c>
      <c r="H125" s="74">
        <f t="shared" ref="H125" si="195">IFERROR(G125/G129,"-")</f>
        <v>2.0611975947696128E-2</v>
      </c>
      <c r="I125" s="58">
        <v>57</v>
      </c>
      <c r="J125" s="74">
        <f t="shared" ref="J125" si="196">IFERROR(I125/I129,"-")</f>
        <v>4.0225829216654907E-2</v>
      </c>
      <c r="K125" s="121">
        <f t="shared" si="112"/>
        <v>180604.26315789475</v>
      </c>
    </row>
    <row r="126" spans="2:11">
      <c r="B126" s="300"/>
      <c r="C126" s="302"/>
      <c r="D126" s="73">
        <v>3</v>
      </c>
      <c r="E126" s="88" t="s">
        <v>189</v>
      </c>
      <c r="F126" s="44" t="s">
        <v>190</v>
      </c>
      <c r="G126" s="90">
        <v>938690</v>
      </c>
      <c r="H126" s="74">
        <f t="shared" ref="H126" si="197">IFERROR(G126/G129,"-")</f>
        <v>1.8794854371764337E-3</v>
      </c>
      <c r="I126" s="58">
        <v>6</v>
      </c>
      <c r="J126" s="74">
        <f t="shared" ref="J126" si="198">IFERROR(I126/I129,"-")</f>
        <v>4.2342978122794639E-3</v>
      </c>
      <c r="K126" s="121">
        <f t="shared" si="112"/>
        <v>156448.33333333334</v>
      </c>
    </row>
    <row r="127" spans="2:11">
      <c r="B127" s="300"/>
      <c r="C127" s="302"/>
      <c r="D127" s="73">
        <v>4</v>
      </c>
      <c r="E127" s="88" t="s">
        <v>169</v>
      </c>
      <c r="F127" s="44" t="s">
        <v>170</v>
      </c>
      <c r="G127" s="90">
        <v>43766278</v>
      </c>
      <c r="H127" s="74">
        <f t="shared" ref="H127" si="199">IFERROR(G127/G129,"-")</f>
        <v>8.763072168704826E-2</v>
      </c>
      <c r="I127" s="58">
        <v>321</v>
      </c>
      <c r="J127" s="74">
        <f t="shared" ref="J127" si="200">IFERROR(I127/I129,"-")</f>
        <v>0.22653493295695132</v>
      </c>
      <c r="K127" s="121">
        <f t="shared" si="112"/>
        <v>136343.54517133956</v>
      </c>
    </row>
    <row r="128" spans="2:11">
      <c r="B128" s="300"/>
      <c r="C128" s="302"/>
      <c r="D128" s="76">
        <v>5</v>
      </c>
      <c r="E128" s="92" t="s">
        <v>183</v>
      </c>
      <c r="F128" s="45" t="s">
        <v>184</v>
      </c>
      <c r="G128" s="94">
        <v>24466565</v>
      </c>
      <c r="H128" s="119">
        <f t="shared" ref="H128" si="201">IFERROR(G128/G129,"-")</f>
        <v>4.8988007345588676E-2</v>
      </c>
      <c r="I128" s="60">
        <v>194</v>
      </c>
      <c r="J128" s="119">
        <f t="shared" ref="J128" si="202">IFERROR(I128/I129,"-")</f>
        <v>0.136908962597036</v>
      </c>
      <c r="K128" s="122">
        <f t="shared" si="112"/>
        <v>126116.31443298969</v>
      </c>
    </row>
    <row r="129" spans="2:11" ht="12" customHeight="1">
      <c r="B129" s="276"/>
      <c r="C129" s="303"/>
      <c r="D129" s="95" t="s">
        <v>164</v>
      </c>
      <c r="E129" s="96"/>
      <c r="F129" s="97"/>
      <c r="G129" s="98">
        <v>499439890</v>
      </c>
      <c r="H129" s="80" t="s">
        <v>145</v>
      </c>
      <c r="I129" s="63">
        <v>1417</v>
      </c>
      <c r="J129" s="80" t="s">
        <v>145</v>
      </c>
      <c r="K129" s="124">
        <f t="shared" si="112"/>
        <v>352462.87226534932</v>
      </c>
    </row>
    <row r="130" spans="2:11">
      <c r="B130" s="275">
        <v>22</v>
      </c>
      <c r="C130" s="301" t="s">
        <v>65</v>
      </c>
      <c r="D130" s="70">
        <v>1</v>
      </c>
      <c r="E130" s="100" t="s">
        <v>169</v>
      </c>
      <c r="F130" s="40" t="s">
        <v>170</v>
      </c>
      <c r="G130" s="188">
        <v>55717826</v>
      </c>
      <c r="H130" s="71">
        <f t="shared" ref="H130" si="203">IFERROR(G130/G135,"-")</f>
        <v>0.10466808571470973</v>
      </c>
      <c r="I130" s="56">
        <v>418</v>
      </c>
      <c r="J130" s="71">
        <f t="shared" ref="J130" si="204">IFERROR(I130/I135,"-")</f>
        <v>0.24748371817643577</v>
      </c>
      <c r="K130" s="120">
        <f t="shared" si="112"/>
        <v>133296.23444976076</v>
      </c>
    </row>
    <row r="131" spans="2:11">
      <c r="B131" s="300"/>
      <c r="C131" s="302"/>
      <c r="D131" s="73">
        <v>2</v>
      </c>
      <c r="E131" s="88" t="s">
        <v>181</v>
      </c>
      <c r="F131" s="41" t="s">
        <v>182</v>
      </c>
      <c r="G131" s="90">
        <v>248501</v>
      </c>
      <c r="H131" s="74">
        <f t="shared" ref="H131" si="205">IFERROR(G131/G135,"-")</f>
        <v>4.6681871557930276E-4</v>
      </c>
      <c r="I131" s="58">
        <v>2</v>
      </c>
      <c r="J131" s="74">
        <f t="shared" ref="J131" si="206">IFERROR(I131/I135,"-")</f>
        <v>1.1841326228537595E-3</v>
      </c>
      <c r="K131" s="121">
        <f t="shared" si="112"/>
        <v>124250.5</v>
      </c>
    </row>
    <row r="132" spans="2:11">
      <c r="B132" s="300"/>
      <c r="C132" s="302"/>
      <c r="D132" s="73">
        <v>3</v>
      </c>
      <c r="E132" s="88" t="s">
        <v>183</v>
      </c>
      <c r="F132" s="44" t="s">
        <v>184</v>
      </c>
      <c r="G132" s="90">
        <v>26690508</v>
      </c>
      <c r="H132" s="74">
        <f t="shared" ref="H132" si="207">IFERROR(G132/G135,"-")</f>
        <v>5.0139148988209731E-2</v>
      </c>
      <c r="I132" s="58">
        <v>234</v>
      </c>
      <c r="J132" s="74">
        <f t="shared" ref="J132" si="208">IFERROR(I132/I135,"-")</f>
        <v>0.13854351687388988</v>
      </c>
      <c r="K132" s="121">
        <f t="shared" si="112"/>
        <v>114062</v>
      </c>
    </row>
    <row r="133" spans="2:11">
      <c r="B133" s="300"/>
      <c r="C133" s="302"/>
      <c r="D133" s="73">
        <v>4</v>
      </c>
      <c r="E133" s="88" t="s">
        <v>179</v>
      </c>
      <c r="F133" s="44" t="s">
        <v>180</v>
      </c>
      <c r="G133" s="90">
        <v>22867216</v>
      </c>
      <c r="H133" s="74">
        <f t="shared" ref="H133" si="209">IFERROR(G133/G135,"-")</f>
        <v>4.2956947464977933E-2</v>
      </c>
      <c r="I133" s="58">
        <v>201</v>
      </c>
      <c r="J133" s="74">
        <f t="shared" ref="J133" si="210">IFERROR(I133/I135,"-")</f>
        <v>0.11900532859680284</v>
      </c>
      <c r="K133" s="121">
        <f t="shared" si="112"/>
        <v>113767.24378109453</v>
      </c>
    </row>
    <row r="134" spans="2:11">
      <c r="B134" s="300"/>
      <c r="C134" s="302"/>
      <c r="D134" s="76">
        <v>5</v>
      </c>
      <c r="E134" s="92" t="s">
        <v>177</v>
      </c>
      <c r="F134" s="45" t="s">
        <v>178</v>
      </c>
      <c r="G134" s="94">
        <v>10564787</v>
      </c>
      <c r="H134" s="119">
        <f t="shared" ref="H134" si="211">IFERROR(G134/G135,"-")</f>
        <v>1.9846359965186924E-2</v>
      </c>
      <c r="I134" s="60">
        <v>105</v>
      </c>
      <c r="J134" s="119">
        <f t="shared" ref="J134" si="212">IFERROR(I134/I135,"-")</f>
        <v>6.216696269982238E-2</v>
      </c>
      <c r="K134" s="122">
        <f t="shared" si="112"/>
        <v>100617.01904761905</v>
      </c>
    </row>
    <row r="135" spans="2:11" ht="12" customHeight="1">
      <c r="B135" s="276"/>
      <c r="C135" s="303"/>
      <c r="D135" s="95" t="s">
        <v>164</v>
      </c>
      <c r="E135" s="96"/>
      <c r="F135" s="97"/>
      <c r="G135" s="98">
        <v>532328700</v>
      </c>
      <c r="H135" s="80" t="s">
        <v>145</v>
      </c>
      <c r="I135" s="63">
        <v>1689</v>
      </c>
      <c r="J135" s="80" t="s">
        <v>145</v>
      </c>
      <c r="K135" s="124">
        <f t="shared" si="112"/>
        <v>315173.88987566606</v>
      </c>
    </row>
    <row r="136" spans="2:11" ht="24">
      <c r="B136" s="275">
        <v>23</v>
      </c>
      <c r="C136" s="301" t="s">
        <v>127</v>
      </c>
      <c r="D136" s="70">
        <v>1</v>
      </c>
      <c r="E136" s="100" t="s">
        <v>187</v>
      </c>
      <c r="F136" s="40" t="s">
        <v>188</v>
      </c>
      <c r="G136" s="188">
        <v>5348080</v>
      </c>
      <c r="H136" s="71">
        <f t="shared" ref="H136" si="213">IFERROR(G136/G141,"-")</f>
        <v>4.9361670298620902E-3</v>
      </c>
      <c r="I136" s="56">
        <v>27</v>
      </c>
      <c r="J136" s="71">
        <f t="shared" ref="J136" si="214">IFERROR(I136/I141,"-")</f>
        <v>8.7747806304842371E-3</v>
      </c>
      <c r="K136" s="120">
        <f t="shared" si="112"/>
        <v>198077.03703703705</v>
      </c>
    </row>
    <row r="137" spans="2:11">
      <c r="B137" s="300"/>
      <c r="C137" s="302"/>
      <c r="D137" s="73">
        <v>2</v>
      </c>
      <c r="E137" s="88" t="s">
        <v>177</v>
      </c>
      <c r="F137" s="41" t="s">
        <v>178</v>
      </c>
      <c r="G137" s="90">
        <v>21277386</v>
      </c>
      <c r="H137" s="74">
        <f t="shared" ref="H137" si="215">IFERROR(G137/G141,"-")</f>
        <v>1.9638586418836146E-2</v>
      </c>
      <c r="I137" s="58">
        <v>137</v>
      </c>
      <c r="J137" s="74">
        <f t="shared" ref="J137" si="216">IFERROR(I137/I141,"-")</f>
        <v>4.452388690282743E-2</v>
      </c>
      <c r="K137" s="121">
        <f t="shared" si="112"/>
        <v>155309.38686131386</v>
      </c>
    </row>
    <row r="138" spans="2:11">
      <c r="B138" s="300"/>
      <c r="C138" s="302"/>
      <c r="D138" s="73">
        <v>3</v>
      </c>
      <c r="E138" s="88" t="s">
        <v>169</v>
      </c>
      <c r="F138" s="44" t="s">
        <v>170</v>
      </c>
      <c r="G138" s="90">
        <v>104127264</v>
      </c>
      <c r="H138" s="74">
        <f t="shared" ref="H138" si="217">IFERROR(G138/G141,"-")</f>
        <v>9.610730719558154E-2</v>
      </c>
      <c r="I138" s="58">
        <v>752</v>
      </c>
      <c r="J138" s="74">
        <f t="shared" ref="J138" si="218">IFERROR(I138/I141,"-")</f>
        <v>0.24439389015274618</v>
      </c>
      <c r="K138" s="121">
        <f t="shared" ref="K138:K201" si="219">IFERROR(G138/I138,"-")</f>
        <v>138467.10638297873</v>
      </c>
    </row>
    <row r="139" spans="2:11">
      <c r="B139" s="300"/>
      <c r="C139" s="302"/>
      <c r="D139" s="73">
        <v>4</v>
      </c>
      <c r="E139" s="88" t="s">
        <v>221</v>
      </c>
      <c r="F139" s="44" t="s">
        <v>222</v>
      </c>
      <c r="G139" s="90">
        <v>34354640</v>
      </c>
      <c r="H139" s="74">
        <f t="shared" ref="H139" si="220">IFERROR(G139/G141,"-")</f>
        <v>3.1708620905218574E-2</v>
      </c>
      <c r="I139" s="58">
        <v>270</v>
      </c>
      <c r="J139" s="74">
        <f t="shared" ref="J139" si="221">IFERROR(I139/I141,"-")</f>
        <v>8.7747806304842385E-2</v>
      </c>
      <c r="K139" s="121">
        <f t="shared" si="219"/>
        <v>127239.4074074074</v>
      </c>
    </row>
    <row r="140" spans="2:11">
      <c r="B140" s="300"/>
      <c r="C140" s="302"/>
      <c r="D140" s="76">
        <v>5</v>
      </c>
      <c r="E140" s="92" t="s">
        <v>181</v>
      </c>
      <c r="F140" s="45" t="s">
        <v>182</v>
      </c>
      <c r="G140" s="94">
        <v>710938</v>
      </c>
      <c r="H140" s="119">
        <f t="shared" ref="H140" si="222">IFERROR(G140/G141,"-")</f>
        <v>6.561810436411001E-4</v>
      </c>
      <c r="I140" s="60">
        <v>6</v>
      </c>
      <c r="J140" s="119">
        <f t="shared" ref="J140" si="223">IFERROR(I140/I141,"-")</f>
        <v>1.9499512512187196E-3</v>
      </c>
      <c r="K140" s="122">
        <f t="shared" si="219"/>
        <v>118489.66666666667</v>
      </c>
    </row>
    <row r="141" spans="2:11" ht="12" customHeight="1">
      <c r="B141" s="276"/>
      <c r="C141" s="303"/>
      <c r="D141" s="95" t="s">
        <v>164</v>
      </c>
      <c r="E141" s="96"/>
      <c r="F141" s="97"/>
      <c r="G141" s="98">
        <v>1083447940</v>
      </c>
      <c r="H141" s="80" t="s">
        <v>145</v>
      </c>
      <c r="I141" s="63">
        <v>3077</v>
      </c>
      <c r="J141" s="80" t="s">
        <v>145</v>
      </c>
      <c r="K141" s="124">
        <f t="shared" si="219"/>
        <v>352111.77770555735</v>
      </c>
    </row>
    <row r="142" spans="2:11">
      <c r="B142" s="275">
        <v>24</v>
      </c>
      <c r="C142" s="301" t="s">
        <v>128</v>
      </c>
      <c r="D142" s="70">
        <v>1</v>
      </c>
      <c r="E142" s="100" t="s">
        <v>177</v>
      </c>
      <c r="F142" s="40" t="s">
        <v>178</v>
      </c>
      <c r="G142" s="188">
        <v>14116672</v>
      </c>
      <c r="H142" s="71">
        <f t="shared" ref="H142" si="224">IFERROR(G142/G147,"-")</f>
        <v>3.1719170449709962E-2</v>
      </c>
      <c r="I142" s="56">
        <v>83</v>
      </c>
      <c r="J142" s="71">
        <f t="shared" ref="J142" si="225">IFERROR(I142/I147,"-")</f>
        <v>5.1745635910224436E-2</v>
      </c>
      <c r="K142" s="120">
        <f t="shared" si="219"/>
        <v>170080.38554216866</v>
      </c>
    </row>
    <row r="143" spans="2:11">
      <c r="B143" s="300"/>
      <c r="C143" s="302"/>
      <c r="D143" s="73">
        <v>2</v>
      </c>
      <c r="E143" s="88" t="s">
        <v>169</v>
      </c>
      <c r="F143" s="41" t="s">
        <v>170</v>
      </c>
      <c r="G143" s="90">
        <v>65424513</v>
      </c>
      <c r="H143" s="74">
        <f t="shared" ref="H143" si="226">IFERROR(G143/G147,"-")</f>
        <v>0.14700428538937968</v>
      </c>
      <c r="I143" s="58">
        <v>413</v>
      </c>
      <c r="J143" s="74">
        <f t="shared" ref="J143" si="227">IFERROR(I143/I147,"-")</f>
        <v>0.25748129675810472</v>
      </c>
      <c r="K143" s="121">
        <f t="shared" si="219"/>
        <v>158412.86440677967</v>
      </c>
    </row>
    <row r="144" spans="2:11" ht="24">
      <c r="B144" s="300"/>
      <c r="C144" s="302"/>
      <c r="D144" s="73">
        <v>3</v>
      </c>
      <c r="E144" s="88" t="s">
        <v>185</v>
      </c>
      <c r="F144" s="44" t="s">
        <v>186</v>
      </c>
      <c r="G144" s="90">
        <v>7710922</v>
      </c>
      <c r="H144" s="74">
        <f t="shared" ref="H144" si="228">IFERROR(G144/G147,"-")</f>
        <v>1.7325900130173627E-2</v>
      </c>
      <c r="I144" s="58">
        <v>49</v>
      </c>
      <c r="J144" s="74">
        <f t="shared" ref="J144" si="229">IFERROR(I144/I147,"-")</f>
        <v>3.0548628428927679E-2</v>
      </c>
      <c r="K144" s="121">
        <f t="shared" si="219"/>
        <v>157365.75510204083</v>
      </c>
    </row>
    <row r="145" spans="2:11">
      <c r="B145" s="300"/>
      <c r="C145" s="302"/>
      <c r="D145" s="73">
        <v>4</v>
      </c>
      <c r="E145" s="88" t="s">
        <v>202</v>
      </c>
      <c r="F145" s="44" t="s">
        <v>203</v>
      </c>
      <c r="G145" s="90">
        <v>6478524</v>
      </c>
      <c r="H145" s="74">
        <f t="shared" ref="H145" si="230">IFERROR(G145/G147,"-")</f>
        <v>1.4556788385997547E-2</v>
      </c>
      <c r="I145" s="58">
        <v>56</v>
      </c>
      <c r="J145" s="74">
        <f t="shared" ref="J145" si="231">IFERROR(I145/I147,"-")</f>
        <v>3.4912718204488775E-2</v>
      </c>
      <c r="K145" s="121">
        <f t="shared" si="219"/>
        <v>115687.92857142857</v>
      </c>
    </row>
    <row r="146" spans="2:11">
      <c r="B146" s="300"/>
      <c r="C146" s="302"/>
      <c r="D146" s="76">
        <v>5</v>
      </c>
      <c r="E146" s="92" t="s">
        <v>223</v>
      </c>
      <c r="F146" s="45" t="s">
        <v>282</v>
      </c>
      <c r="G146" s="94">
        <v>585119</v>
      </c>
      <c r="H146" s="119">
        <f t="shared" ref="H146" si="232">IFERROR(G146/G147,"-")</f>
        <v>1.3147212951015539E-3</v>
      </c>
      <c r="I146" s="60">
        <v>6</v>
      </c>
      <c r="J146" s="119">
        <f t="shared" ref="J146" si="233">IFERROR(I146/I147,"-")</f>
        <v>3.740648379052369E-3</v>
      </c>
      <c r="K146" s="122">
        <f t="shared" si="219"/>
        <v>97519.833333333328</v>
      </c>
    </row>
    <row r="147" spans="2:11" ht="12" customHeight="1">
      <c r="B147" s="276"/>
      <c r="C147" s="303"/>
      <c r="D147" s="95" t="s">
        <v>164</v>
      </c>
      <c r="E147" s="96"/>
      <c r="F147" s="97"/>
      <c r="G147" s="98">
        <v>445051740</v>
      </c>
      <c r="H147" s="80" t="s">
        <v>145</v>
      </c>
      <c r="I147" s="63">
        <v>1604</v>
      </c>
      <c r="J147" s="80" t="s">
        <v>145</v>
      </c>
      <c r="K147" s="124">
        <f t="shared" si="219"/>
        <v>277463.67830423941</v>
      </c>
    </row>
    <row r="148" spans="2:11">
      <c r="B148" s="275">
        <v>25</v>
      </c>
      <c r="C148" s="301" t="s">
        <v>129</v>
      </c>
      <c r="D148" s="70">
        <v>1</v>
      </c>
      <c r="E148" s="100" t="s">
        <v>177</v>
      </c>
      <c r="F148" s="40" t="s">
        <v>178</v>
      </c>
      <c r="G148" s="188">
        <v>11439363</v>
      </c>
      <c r="H148" s="71">
        <f t="shared" ref="H148" si="234">IFERROR(G148/G153,"-")</f>
        <v>3.499672805202076E-2</v>
      </c>
      <c r="I148" s="56">
        <v>71</v>
      </c>
      <c r="J148" s="71">
        <f t="shared" ref="J148" si="235">IFERROR(I148/I153,"-")</f>
        <v>5.9663865546218491E-2</v>
      </c>
      <c r="K148" s="120">
        <f t="shared" si="219"/>
        <v>161117.78873239437</v>
      </c>
    </row>
    <row r="149" spans="2:11">
      <c r="B149" s="300"/>
      <c r="C149" s="302"/>
      <c r="D149" s="73">
        <v>2</v>
      </c>
      <c r="E149" s="88" t="s">
        <v>169</v>
      </c>
      <c r="F149" s="41" t="s">
        <v>170</v>
      </c>
      <c r="G149" s="90">
        <v>44909646</v>
      </c>
      <c r="H149" s="74">
        <f t="shared" ref="H149" si="236">IFERROR(G149/G153,"-")</f>
        <v>0.13739319820295257</v>
      </c>
      <c r="I149" s="58">
        <v>312</v>
      </c>
      <c r="J149" s="74">
        <f t="shared" ref="J149" si="237">IFERROR(I149/I153,"-")</f>
        <v>0.26218487394957984</v>
      </c>
      <c r="K149" s="121">
        <f t="shared" si="219"/>
        <v>143941.17307692306</v>
      </c>
    </row>
    <row r="150" spans="2:11">
      <c r="B150" s="300"/>
      <c r="C150" s="302"/>
      <c r="D150" s="73">
        <v>3</v>
      </c>
      <c r="E150" s="88" t="s">
        <v>206</v>
      </c>
      <c r="F150" s="44" t="s">
        <v>207</v>
      </c>
      <c r="G150" s="90">
        <v>8191966</v>
      </c>
      <c r="H150" s="74">
        <f t="shared" ref="H150" si="238">IFERROR(G150/G153,"-")</f>
        <v>2.5061885553714861E-2</v>
      </c>
      <c r="I150" s="58">
        <v>91</v>
      </c>
      <c r="J150" s="74">
        <f t="shared" ref="J150" si="239">IFERROR(I150/I153,"-")</f>
        <v>7.6470588235294124E-2</v>
      </c>
      <c r="K150" s="121">
        <f t="shared" si="219"/>
        <v>90021.604395604401</v>
      </c>
    </row>
    <row r="151" spans="2:11">
      <c r="B151" s="300"/>
      <c r="C151" s="302"/>
      <c r="D151" s="73">
        <v>4</v>
      </c>
      <c r="E151" s="88" t="s">
        <v>179</v>
      </c>
      <c r="F151" s="44" t="s">
        <v>180</v>
      </c>
      <c r="G151" s="90">
        <v>8721641</v>
      </c>
      <c r="H151" s="74">
        <f t="shared" ref="H151" si="240">IFERROR(G151/G153,"-")</f>
        <v>2.6682333469473293E-2</v>
      </c>
      <c r="I151" s="58">
        <v>97</v>
      </c>
      <c r="J151" s="74">
        <f t="shared" ref="J151" si="241">IFERROR(I151/I153,"-")</f>
        <v>8.1512605042016809E-2</v>
      </c>
      <c r="K151" s="121">
        <f t="shared" si="219"/>
        <v>89913.824742268043</v>
      </c>
    </row>
    <row r="152" spans="2:11">
      <c r="B152" s="300"/>
      <c r="C152" s="302"/>
      <c r="D152" s="76">
        <v>5</v>
      </c>
      <c r="E152" s="92" t="s">
        <v>183</v>
      </c>
      <c r="F152" s="45" t="s">
        <v>184</v>
      </c>
      <c r="G152" s="94">
        <v>11675791</v>
      </c>
      <c r="H152" s="119">
        <f t="shared" ref="H152" si="242">IFERROR(G152/G153,"-")</f>
        <v>3.5720038119188238E-2</v>
      </c>
      <c r="I152" s="60">
        <v>132</v>
      </c>
      <c r="J152" s="119">
        <f t="shared" ref="J152" si="243">IFERROR(I152/I153,"-")</f>
        <v>0.11092436974789915</v>
      </c>
      <c r="K152" s="122">
        <f t="shared" si="219"/>
        <v>88452.962121212127</v>
      </c>
    </row>
    <row r="153" spans="2:11" ht="12" customHeight="1">
      <c r="B153" s="276"/>
      <c r="C153" s="303"/>
      <c r="D153" s="95" t="s">
        <v>164</v>
      </c>
      <c r="E153" s="96"/>
      <c r="F153" s="97"/>
      <c r="G153" s="98">
        <v>326869500</v>
      </c>
      <c r="H153" s="80" t="s">
        <v>145</v>
      </c>
      <c r="I153" s="63">
        <v>1190</v>
      </c>
      <c r="J153" s="80" t="s">
        <v>145</v>
      </c>
      <c r="K153" s="124">
        <f t="shared" si="219"/>
        <v>274680.25210084033</v>
      </c>
    </row>
    <row r="154" spans="2:11">
      <c r="B154" s="275">
        <v>26</v>
      </c>
      <c r="C154" s="301" t="s">
        <v>37</v>
      </c>
      <c r="D154" s="70">
        <v>1</v>
      </c>
      <c r="E154" s="100" t="s">
        <v>177</v>
      </c>
      <c r="F154" s="40" t="s">
        <v>178</v>
      </c>
      <c r="G154" s="188">
        <v>130015655</v>
      </c>
      <c r="H154" s="71">
        <f t="shared" ref="H154" si="244">IFERROR(G154/G159,"-")</f>
        <v>3.6079059258677312E-2</v>
      </c>
      <c r="I154" s="56">
        <v>603</v>
      </c>
      <c r="J154" s="71">
        <f t="shared" ref="J154" si="245">IFERROR(I154/I159,"-")</f>
        <v>4.8558544048961184E-2</v>
      </c>
      <c r="K154" s="120">
        <f t="shared" si="219"/>
        <v>215614.68490878938</v>
      </c>
    </row>
    <row r="155" spans="2:11">
      <c r="B155" s="300"/>
      <c r="C155" s="302"/>
      <c r="D155" s="73">
        <v>2</v>
      </c>
      <c r="E155" s="88" t="s">
        <v>179</v>
      </c>
      <c r="F155" s="41" t="s">
        <v>180</v>
      </c>
      <c r="G155" s="90">
        <v>178889502</v>
      </c>
      <c r="H155" s="74">
        <f t="shared" ref="H155" si="246">IFERROR(G155/G159,"-")</f>
        <v>4.964144466613097E-2</v>
      </c>
      <c r="I155" s="58">
        <v>1189</v>
      </c>
      <c r="J155" s="74">
        <f t="shared" ref="J155" si="247">IFERROR(I155/I159,"-")</f>
        <v>9.5748107585762604E-2</v>
      </c>
      <c r="K155" s="121">
        <f t="shared" si="219"/>
        <v>150453.74432296047</v>
      </c>
    </row>
    <row r="156" spans="2:11">
      <c r="B156" s="300"/>
      <c r="C156" s="302"/>
      <c r="D156" s="73">
        <v>3</v>
      </c>
      <c r="E156" s="88" t="s">
        <v>169</v>
      </c>
      <c r="F156" s="44" t="s">
        <v>170</v>
      </c>
      <c r="G156" s="90">
        <v>391648590</v>
      </c>
      <c r="H156" s="74">
        <f t="shared" ref="H156" si="248">IFERROR(G156/G159,"-")</f>
        <v>0.10868162520265283</v>
      </c>
      <c r="I156" s="58">
        <v>2743</v>
      </c>
      <c r="J156" s="74">
        <f t="shared" ref="J156" si="249">IFERROR(I156/I159,"-")</f>
        <v>0.22088903205024965</v>
      </c>
      <c r="K156" s="121">
        <f t="shared" si="219"/>
        <v>142781.11192125411</v>
      </c>
    </row>
    <row r="157" spans="2:11">
      <c r="B157" s="300"/>
      <c r="C157" s="302"/>
      <c r="D157" s="73">
        <v>4</v>
      </c>
      <c r="E157" s="88" t="s">
        <v>193</v>
      </c>
      <c r="F157" s="44" t="s">
        <v>194</v>
      </c>
      <c r="G157" s="90">
        <v>15801002</v>
      </c>
      <c r="H157" s="74">
        <f t="shared" ref="H157" si="250">IFERROR(G157/G159,"-")</f>
        <v>4.3847434180482245E-3</v>
      </c>
      <c r="I157" s="58">
        <v>128</v>
      </c>
      <c r="J157" s="74">
        <f t="shared" ref="J157" si="251">IFERROR(I157/I159,"-")</f>
        <v>1.0307617973908842E-2</v>
      </c>
      <c r="K157" s="121">
        <f t="shared" si="219"/>
        <v>123445.328125</v>
      </c>
    </row>
    <row r="158" spans="2:11">
      <c r="B158" s="300"/>
      <c r="C158" s="302"/>
      <c r="D158" s="76">
        <v>5</v>
      </c>
      <c r="E158" s="92" t="s">
        <v>183</v>
      </c>
      <c r="F158" s="45" t="s">
        <v>184</v>
      </c>
      <c r="G158" s="94">
        <v>149708986</v>
      </c>
      <c r="H158" s="119">
        <f t="shared" ref="H158" si="252">IFERROR(G158/G159,"-")</f>
        <v>4.1543915441955757E-2</v>
      </c>
      <c r="I158" s="60">
        <v>1562</v>
      </c>
      <c r="J158" s="119">
        <f t="shared" ref="J158" si="253">IFERROR(I158/I159,"-")</f>
        <v>0.12578515058785633</v>
      </c>
      <c r="K158" s="122">
        <f t="shared" si="219"/>
        <v>95844.421254801535</v>
      </c>
    </row>
    <row r="159" spans="2:11" ht="12" customHeight="1">
      <c r="B159" s="276"/>
      <c r="C159" s="303"/>
      <c r="D159" s="95" t="s">
        <v>164</v>
      </c>
      <c r="E159" s="96"/>
      <c r="F159" s="97"/>
      <c r="G159" s="98">
        <v>3603632070</v>
      </c>
      <c r="H159" s="80" t="s">
        <v>145</v>
      </c>
      <c r="I159" s="63">
        <v>12418</v>
      </c>
      <c r="J159" s="80" t="s">
        <v>145</v>
      </c>
      <c r="K159" s="124">
        <f t="shared" si="219"/>
        <v>290194.23981317441</v>
      </c>
    </row>
    <row r="160" spans="2:11">
      <c r="B160" s="275">
        <v>27</v>
      </c>
      <c r="C160" s="301" t="s">
        <v>38</v>
      </c>
      <c r="D160" s="70">
        <v>1</v>
      </c>
      <c r="E160" s="100" t="s">
        <v>177</v>
      </c>
      <c r="F160" s="40" t="s">
        <v>178</v>
      </c>
      <c r="G160" s="188">
        <v>13094184</v>
      </c>
      <c r="H160" s="71">
        <f t="shared" ref="H160" si="254">IFERROR(G160/G165,"-")</f>
        <v>2.1669934074115594E-2</v>
      </c>
      <c r="I160" s="56">
        <v>77</v>
      </c>
      <c r="J160" s="71">
        <f t="shared" ref="J160" si="255">IFERROR(I160/I165,"-")</f>
        <v>3.4700315457413249E-2</v>
      </c>
      <c r="K160" s="120">
        <f t="shared" si="219"/>
        <v>170054.33766233767</v>
      </c>
    </row>
    <row r="161" spans="2:11">
      <c r="B161" s="300"/>
      <c r="C161" s="302"/>
      <c r="D161" s="73">
        <v>2</v>
      </c>
      <c r="E161" s="88" t="s">
        <v>179</v>
      </c>
      <c r="F161" s="41" t="s">
        <v>180</v>
      </c>
      <c r="G161" s="90">
        <v>34799612</v>
      </c>
      <c r="H161" s="74">
        <f t="shared" ref="H161" si="256">IFERROR(G161/G165,"-")</f>
        <v>5.7590858494489E-2</v>
      </c>
      <c r="I161" s="58">
        <v>241</v>
      </c>
      <c r="J161" s="74">
        <f t="shared" ref="J161" si="257">IFERROR(I161/I165,"-")</f>
        <v>0.10860748084722849</v>
      </c>
      <c r="K161" s="121">
        <f t="shared" si="219"/>
        <v>144396.73029045644</v>
      </c>
    </row>
    <row r="162" spans="2:11">
      <c r="B162" s="300"/>
      <c r="C162" s="302"/>
      <c r="D162" s="73">
        <v>3</v>
      </c>
      <c r="E162" s="88" t="s">
        <v>169</v>
      </c>
      <c r="F162" s="44" t="s">
        <v>170</v>
      </c>
      <c r="G162" s="90">
        <v>65863144</v>
      </c>
      <c r="H162" s="74">
        <f t="shared" ref="H162" si="258">IFERROR(G162/G165,"-")</f>
        <v>0.10899877292040359</v>
      </c>
      <c r="I162" s="58">
        <v>489</v>
      </c>
      <c r="J162" s="74">
        <f t="shared" ref="J162" si="259">IFERROR(I162/I165,"-")</f>
        <v>0.22036953582694907</v>
      </c>
      <c r="K162" s="121">
        <f t="shared" si="219"/>
        <v>134689.45603271984</v>
      </c>
    </row>
    <row r="163" spans="2:11">
      <c r="B163" s="300"/>
      <c r="C163" s="302"/>
      <c r="D163" s="73">
        <v>4</v>
      </c>
      <c r="E163" s="88" t="s">
        <v>202</v>
      </c>
      <c r="F163" s="44" t="s">
        <v>203</v>
      </c>
      <c r="G163" s="90">
        <v>7740934</v>
      </c>
      <c r="H163" s="74">
        <f t="shared" ref="H163" si="260">IFERROR(G163/G165,"-")</f>
        <v>1.2810689803356966E-2</v>
      </c>
      <c r="I163" s="58">
        <v>68</v>
      </c>
      <c r="J163" s="74">
        <f t="shared" ref="J163" si="261">IFERROR(I163/I165,"-")</f>
        <v>3.064443442992339E-2</v>
      </c>
      <c r="K163" s="121">
        <f t="shared" si="219"/>
        <v>113837.26470588235</v>
      </c>
    </row>
    <row r="164" spans="2:11" ht="24">
      <c r="B164" s="300"/>
      <c r="C164" s="302"/>
      <c r="D164" s="76">
        <v>5</v>
      </c>
      <c r="E164" s="92" t="s">
        <v>185</v>
      </c>
      <c r="F164" s="45" t="s">
        <v>186</v>
      </c>
      <c r="G164" s="94">
        <v>6591848</v>
      </c>
      <c r="H164" s="119">
        <f t="shared" ref="H164" si="262">IFERROR(G164/G165,"-")</f>
        <v>1.0909035002608085E-2</v>
      </c>
      <c r="I164" s="60">
        <v>68</v>
      </c>
      <c r="J164" s="119">
        <f t="shared" ref="J164" si="263">IFERROR(I164/I165,"-")</f>
        <v>3.064443442992339E-2</v>
      </c>
      <c r="K164" s="122">
        <f t="shared" si="219"/>
        <v>96938.941176470587</v>
      </c>
    </row>
    <row r="165" spans="2:11" ht="12" customHeight="1">
      <c r="B165" s="276"/>
      <c r="C165" s="303"/>
      <c r="D165" s="95" t="s">
        <v>164</v>
      </c>
      <c r="E165" s="96"/>
      <c r="F165" s="97"/>
      <c r="G165" s="98">
        <v>604255830</v>
      </c>
      <c r="H165" s="80" t="s">
        <v>145</v>
      </c>
      <c r="I165" s="63">
        <v>2219</v>
      </c>
      <c r="J165" s="80" t="s">
        <v>145</v>
      </c>
      <c r="K165" s="124">
        <f t="shared" si="219"/>
        <v>272309.97296079312</v>
      </c>
    </row>
    <row r="166" spans="2:11">
      <c r="B166" s="275">
        <v>28</v>
      </c>
      <c r="C166" s="301" t="s">
        <v>39</v>
      </c>
      <c r="D166" s="70">
        <v>1</v>
      </c>
      <c r="E166" s="100" t="s">
        <v>177</v>
      </c>
      <c r="F166" s="40" t="s">
        <v>178</v>
      </c>
      <c r="G166" s="188">
        <v>16876312</v>
      </c>
      <c r="H166" s="71">
        <f t="shared" ref="H166" si="264">IFERROR(G166/G171,"-")</f>
        <v>4.1142587219709419E-2</v>
      </c>
      <c r="I166" s="56">
        <v>89</v>
      </c>
      <c r="J166" s="71">
        <f t="shared" ref="J166" si="265">IFERROR(I166/I171,"-")</f>
        <v>6.1210453920220086E-2</v>
      </c>
      <c r="K166" s="120">
        <f t="shared" si="219"/>
        <v>189621.48314606742</v>
      </c>
    </row>
    <row r="167" spans="2:11">
      <c r="B167" s="300"/>
      <c r="C167" s="302"/>
      <c r="D167" s="73">
        <v>2</v>
      </c>
      <c r="E167" s="88" t="s">
        <v>99</v>
      </c>
      <c r="F167" s="41" t="s">
        <v>100</v>
      </c>
      <c r="G167" s="90">
        <v>729810</v>
      </c>
      <c r="H167" s="74">
        <f t="shared" ref="H167" si="266">IFERROR(G167/G171,"-")</f>
        <v>1.7791962828618084E-3</v>
      </c>
      <c r="I167" s="58">
        <v>4</v>
      </c>
      <c r="J167" s="74">
        <f t="shared" ref="J167" si="267">IFERROR(I167/I171,"-")</f>
        <v>2.751031636863824E-3</v>
      </c>
      <c r="K167" s="121">
        <f t="shared" si="219"/>
        <v>182452.5</v>
      </c>
    </row>
    <row r="168" spans="2:11">
      <c r="B168" s="300"/>
      <c r="C168" s="302"/>
      <c r="D168" s="73">
        <v>3</v>
      </c>
      <c r="E168" s="88" t="s">
        <v>169</v>
      </c>
      <c r="F168" s="44" t="s">
        <v>170</v>
      </c>
      <c r="G168" s="90">
        <v>47091089</v>
      </c>
      <c r="H168" s="74">
        <f t="shared" ref="H168" si="268">IFERROR(G168/G171,"-")</f>
        <v>0.11480288089326619</v>
      </c>
      <c r="I168" s="58">
        <v>312</v>
      </c>
      <c r="J168" s="74">
        <f t="shared" ref="J168" si="269">IFERROR(I168/I171,"-")</f>
        <v>0.21458046767537828</v>
      </c>
      <c r="K168" s="121">
        <f t="shared" si="219"/>
        <v>150932.97756410256</v>
      </c>
    </row>
    <row r="169" spans="2:11">
      <c r="B169" s="300"/>
      <c r="C169" s="302"/>
      <c r="D169" s="73">
        <v>4</v>
      </c>
      <c r="E169" s="88" t="s">
        <v>183</v>
      </c>
      <c r="F169" s="44" t="s">
        <v>184</v>
      </c>
      <c r="G169" s="90">
        <v>24177628</v>
      </c>
      <c r="H169" s="74">
        <f t="shared" ref="H169" si="270">IFERROR(G169/G171,"-")</f>
        <v>5.8942390301606695E-2</v>
      </c>
      <c r="I169" s="58">
        <v>192</v>
      </c>
      <c r="J169" s="74">
        <f t="shared" ref="J169" si="271">IFERROR(I169/I171,"-")</f>
        <v>0.13204951856946354</v>
      </c>
      <c r="K169" s="121">
        <f t="shared" si="219"/>
        <v>125925.14583333333</v>
      </c>
    </row>
    <row r="170" spans="2:11">
      <c r="B170" s="300"/>
      <c r="C170" s="302"/>
      <c r="D170" s="76">
        <v>5</v>
      </c>
      <c r="E170" s="92" t="s">
        <v>179</v>
      </c>
      <c r="F170" s="45" t="s">
        <v>180</v>
      </c>
      <c r="G170" s="94">
        <v>18383454</v>
      </c>
      <c r="H170" s="119">
        <f t="shared" ref="H170" si="272">IFERROR(G170/G171,"-")</f>
        <v>4.4816833179815357E-2</v>
      </c>
      <c r="I170" s="60">
        <v>176</v>
      </c>
      <c r="J170" s="119">
        <f t="shared" ref="J170" si="273">IFERROR(I170/I171,"-")</f>
        <v>0.12104539202200826</v>
      </c>
      <c r="K170" s="122">
        <f t="shared" si="219"/>
        <v>104451.44318181818</v>
      </c>
    </row>
    <row r="171" spans="2:11" ht="12" customHeight="1">
      <c r="B171" s="276"/>
      <c r="C171" s="303"/>
      <c r="D171" s="95" t="s">
        <v>164</v>
      </c>
      <c r="E171" s="96"/>
      <c r="F171" s="97"/>
      <c r="G171" s="98">
        <v>410190830</v>
      </c>
      <c r="H171" s="80" t="s">
        <v>145</v>
      </c>
      <c r="I171" s="63">
        <v>1454</v>
      </c>
      <c r="J171" s="80" t="s">
        <v>145</v>
      </c>
      <c r="K171" s="124">
        <f t="shared" si="219"/>
        <v>282111.98762035766</v>
      </c>
    </row>
    <row r="172" spans="2:11">
      <c r="B172" s="275">
        <v>29</v>
      </c>
      <c r="C172" s="301" t="s">
        <v>40</v>
      </c>
      <c r="D172" s="70">
        <v>1</v>
      </c>
      <c r="E172" s="100" t="s">
        <v>193</v>
      </c>
      <c r="F172" s="40" t="s">
        <v>194</v>
      </c>
      <c r="G172" s="188">
        <v>7189295</v>
      </c>
      <c r="H172" s="71">
        <f t="shared" ref="H172" si="274">IFERROR(G172/G177,"-")</f>
        <v>1.7792606073511408E-2</v>
      </c>
      <c r="I172" s="56">
        <v>16</v>
      </c>
      <c r="J172" s="71">
        <f t="shared" ref="J172" si="275">IFERROR(I172/I177,"-")</f>
        <v>1.1904761904761904E-2</v>
      </c>
      <c r="K172" s="120">
        <f t="shared" si="219"/>
        <v>449330.9375</v>
      </c>
    </row>
    <row r="173" spans="2:11">
      <c r="B173" s="300"/>
      <c r="C173" s="302"/>
      <c r="D173" s="73">
        <v>2</v>
      </c>
      <c r="E173" s="88" t="s">
        <v>179</v>
      </c>
      <c r="F173" s="41" t="s">
        <v>180</v>
      </c>
      <c r="G173" s="90">
        <v>21504418</v>
      </c>
      <c r="H173" s="74">
        <f t="shared" ref="H173" si="276">IFERROR(G173/G177,"-")</f>
        <v>5.3220745332348732E-2</v>
      </c>
      <c r="I173" s="58">
        <v>132</v>
      </c>
      <c r="J173" s="74">
        <f t="shared" ref="J173" si="277">IFERROR(I173/I177,"-")</f>
        <v>9.8214285714285712E-2</v>
      </c>
      <c r="K173" s="121">
        <f t="shared" si="219"/>
        <v>162912.25757575757</v>
      </c>
    </row>
    <row r="174" spans="2:11">
      <c r="B174" s="300"/>
      <c r="C174" s="302"/>
      <c r="D174" s="73">
        <v>3</v>
      </c>
      <c r="E174" s="88" t="s">
        <v>177</v>
      </c>
      <c r="F174" s="44" t="s">
        <v>178</v>
      </c>
      <c r="G174" s="90">
        <v>8131483</v>
      </c>
      <c r="H174" s="74">
        <f t="shared" ref="H174" si="278">IFERROR(G174/G177,"-")</f>
        <v>2.0124403548950873E-2</v>
      </c>
      <c r="I174" s="58">
        <v>52</v>
      </c>
      <c r="J174" s="74">
        <f t="shared" ref="J174" si="279">IFERROR(I174/I177,"-")</f>
        <v>3.8690476190476192E-2</v>
      </c>
      <c r="K174" s="121">
        <f t="shared" si="219"/>
        <v>156374.67307692306</v>
      </c>
    </row>
    <row r="175" spans="2:11">
      <c r="B175" s="300"/>
      <c r="C175" s="302"/>
      <c r="D175" s="73">
        <v>4</v>
      </c>
      <c r="E175" s="88" t="s">
        <v>169</v>
      </c>
      <c r="F175" s="44" t="s">
        <v>170</v>
      </c>
      <c r="G175" s="90">
        <v>38472597</v>
      </c>
      <c r="H175" s="74">
        <f t="shared" ref="H175" si="280">IFERROR(G175/G177,"-")</f>
        <v>9.5214866415407468E-2</v>
      </c>
      <c r="I175" s="58">
        <v>267</v>
      </c>
      <c r="J175" s="74">
        <f t="shared" ref="J175" si="281">IFERROR(I175/I177,"-")</f>
        <v>0.19866071428571427</v>
      </c>
      <c r="K175" s="121">
        <f t="shared" si="219"/>
        <v>144092.1235955056</v>
      </c>
    </row>
    <row r="176" spans="2:11" ht="24">
      <c r="B176" s="300"/>
      <c r="C176" s="302"/>
      <c r="D176" s="76">
        <v>5</v>
      </c>
      <c r="E176" s="92" t="s">
        <v>195</v>
      </c>
      <c r="F176" s="45" t="s">
        <v>196</v>
      </c>
      <c r="G176" s="94">
        <v>21651968</v>
      </c>
      <c r="H176" s="119">
        <f t="shared" ref="H176" si="282">IFERROR(G176/G177,"-")</f>
        <v>5.3585913130602465E-2</v>
      </c>
      <c r="I176" s="60">
        <v>174</v>
      </c>
      <c r="J176" s="119">
        <f t="shared" ref="J176" si="283">IFERROR(I176/I177,"-")</f>
        <v>0.12946428571428573</v>
      </c>
      <c r="K176" s="122">
        <f t="shared" si="219"/>
        <v>124436.59770114943</v>
      </c>
    </row>
    <row r="177" spans="2:11" ht="12" customHeight="1">
      <c r="B177" s="276"/>
      <c r="C177" s="303"/>
      <c r="D177" s="95" t="s">
        <v>164</v>
      </c>
      <c r="E177" s="96"/>
      <c r="F177" s="97"/>
      <c r="G177" s="98">
        <v>404060820</v>
      </c>
      <c r="H177" s="80" t="s">
        <v>145</v>
      </c>
      <c r="I177" s="63">
        <v>1344</v>
      </c>
      <c r="J177" s="80" t="s">
        <v>145</v>
      </c>
      <c r="K177" s="124">
        <f t="shared" si="219"/>
        <v>300640.49107142858</v>
      </c>
    </row>
    <row r="178" spans="2:11">
      <c r="B178" s="275">
        <v>30</v>
      </c>
      <c r="C178" s="301" t="s">
        <v>41</v>
      </c>
      <c r="D178" s="70">
        <v>1</v>
      </c>
      <c r="E178" s="100" t="s">
        <v>177</v>
      </c>
      <c r="F178" s="40" t="s">
        <v>178</v>
      </c>
      <c r="G178" s="188">
        <v>24790472</v>
      </c>
      <c r="H178" s="71">
        <f t="shared" ref="H178" si="284">IFERROR(G178/G183,"-")</f>
        <v>3.6618434258059947E-2</v>
      </c>
      <c r="I178" s="56">
        <v>111</v>
      </c>
      <c r="J178" s="71">
        <f t="shared" ref="J178" si="285">IFERROR(I178/I183,"-")</f>
        <v>4.8344947735191636E-2</v>
      </c>
      <c r="K178" s="120">
        <f t="shared" si="219"/>
        <v>223337.58558558559</v>
      </c>
    </row>
    <row r="179" spans="2:11">
      <c r="B179" s="300"/>
      <c r="C179" s="302"/>
      <c r="D179" s="73">
        <v>2</v>
      </c>
      <c r="E179" s="88" t="s">
        <v>169</v>
      </c>
      <c r="F179" s="41" t="s">
        <v>170</v>
      </c>
      <c r="G179" s="90">
        <v>81833324</v>
      </c>
      <c r="H179" s="74">
        <f t="shared" ref="H179" si="286">IFERROR(G179/G183,"-")</f>
        <v>0.12087741592868903</v>
      </c>
      <c r="I179" s="58">
        <v>554</v>
      </c>
      <c r="J179" s="74">
        <f t="shared" ref="J179" si="287">IFERROR(I179/I183,"-")</f>
        <v>0.24128919860627177</v>
      </c>
      <c r="K179" s="121">
        <f t="shared" si="219"/>
        <v>147713.58122743684</v>
      </c>
    </row>
    <row r="180" spans="2:11">
      <c r="B180" s="300"/>
      <c r="C180" s="302"/>
      <c r="D180" s="73">
        <v>3</v>
      </c>
      <c r="E180" s="88" t="s">
        <v>179</v>
      </c>
      <c r="F180" s="44" t="s">
        <v>180</v>
      </c>
      <c r="G180" s="90">
        <v>32232554</v>
      </c>
      <c r="H180" s="74">
        <f t="shared" ref="H180" si="288">IFERROR(G180/G183,"-")</f>
        <v>4.7611262085625772E-2</v>
      </c>
      <c r="I180" s="58">
        <v>224</v>
      </c>
      <c r="J180" s="74">
        <f t="shared" ref="J180" si="289">IFERROR(I180/I183,"-")</f>
        <v>9.7560975609756101E-2</v>
      </c>
      <c r="K180" s="121">
        <f t="shared" si="219"/>
        <v>143895.33035714287</v>
      </c>
    </row>
    <row r="181" spans="2:11">
      <c r="B181" s="300"/>
      <c r="C181" s="302"/>
      <c r="D181" s="73">
        <v>4</v>
      </c>
      <c r="E181" s="88" t="s">
        <v>183</v>
      </c>
      <c r="F181" s="44" t="s">
        <v>184</v>
      </c>
      <c r="G181" s="90">
        <v>34123949</v>
      </c>
      <c r="H181" s="74">
        <f t="shared" ref="H181" si="290">IFERROR(G181/G183,"-")</f>
        <v>5.0405074299589396E-2</v>
      </c>
      <c r="I181" s="58">
        <v>309</v>
      </c>
      <c r="J181" s="74">
        <f t="shared" ref="J181" si="291">IFERROR(I181/I183,"-")</f>
        <v>0.13458188153310105</v>
      </c>
      <c r="K181" s="121">
        <f t="shared" si="219"/>
        <v>110433.49190938512</v>
      </c>
    </row>
    <row r="182" spans="2:11">
      <c r="B182" s="300"/>
      <c r="C182" s="302"/>
      <c r="D182" s="76">
        <v>5</v>
      </c>
      <c r="E182" s="92" t="s">
        <v>193</v>
      </c>
      <c r="F182" s="45" t="s">
        <v>194</v>
      </c>
      <c r="G182" s="94">
        <v>2652465</v>
      </c>
      <c r="H182" s="119">
        <f t="shared" ref="H182" si="292">IFERROR(G182/G183,"-")</f>
        <v>3.9180018526595618E-3</v>
      </c>
      <c r="I182" s="60">
        <v>25</v>
      </c>
      <c r="J182" s="119">
        <f t="shared" ref="J182" si="293">IFERROR(I182/I183,"-")</f>
        <v>1.0888501742160279E-2</v>
      </c>
      <c r="K182" s="122">
        <f t="shared" si="219"/>
        <v>106098.6</v>
      </c>
    </row>
    <row r="183" spans="2:11" ht="12" customHeight="1">
      <c r="B183" s="276"/>
      <c r="C183" s="303"/>
      <c r="D183" s="95" t="s">
        <v>164</v>
      </c>
      <c r="E183" s="96"/>
      <c r="F183" s="97"/>
      <c r="G183" s="98">
        <v>676994320</v>
      </c>
      <c r="H183" s="80" t="s">
        <v>145</v>
      </c>
      <c r="I183" s="63">
        <v>2296</v>
      </c>
      <c r="J183" s="80" t="s">
        <v>145</v>
      </c>
      <c r="K183" s="124">
        <f t="shared" si="219"/>
        <v>294858.15331010451</v>
      </c>
    </row>
    <row r="184" spans="2:11">
      <c r="B184" s="275">
        <v>31</v>
      </c>
      <c r="C184" s="301" t="s">
        <v>42</v>
      </c>
      <c r="D184" s="70">
        <v>1</v>
      </c>
      <c r="E184" s="100" t="s">
        <v>177</v>
      </c>
      <c r="F184" s="40" t="s">
        <v>178</v>
      </c>
      <c r="G184" s="188">
        <v>35631513</v>
      </c>
      <c r="H184" s="71">
        <f t="shared" ref="H184" si="294">IFERROR(G184/G189,"-")</f>
        <v>5.0486689153802791E-2</v>
      </c>
      <c r="I184" s="56">
        <v>139</v>
      </c>
      <c r="J184" s="71">
        <f t="shared" ref="J184" si="295">IFERROR(I184/I189,"-")</f>
        <v>5.9862187769164514E-2</v>
      </c>
      <c r="K184" s="120">
        <f t="shared" si="219"/>
        <v>256341.82014388489</v>
      </c>
    </row>
    <row r="185" spans="2:11">
      <c r="B185" s="300"/>
      <c r="C185" s="302"/>
      <c r="D185" s="73">
        <v>2</v>
      </c>
      <c r="E185" s="88" t="s">
        <v>169</v>
      </c>
      <c r="F185" s="41" t="s">
        <v>170</v>
      </c>
      <c r="G185" s="90">
        <v>74744120</v>
      </c>
      <c r="H185" s="74">
        <f t="shared" ref="H185" si="296">IFERROR(G185/G189,"-")</f>
        <v>0.10590577931716047</v>
      </c>
      <c r="I185" s="58">
        <v>500</v>
      </c>
      <c r="J185" s="74">
        <f t="shared" ref="J185" si="297">IFERROR(I185/I189,"-")</f>
        <v>0.2153316106804479</v>
      </c>
      <c r="K185" s="121">
        <f t="shared" si="219"/>
        <v>149488.24</v>
      </c>
    </row>
    <row r="186" spans="2:11" ht="24">
      <c r="B186" s="300"/>
      <c r="C186" s="302"/>
      <c r="D186" s="73">
        <v>3</v>
      </c>
      <c r="E186" s="88" t="s">
        <v>187</v>
      </c>
      <c r="F186" s="44" t="s">
        <v>188</v>
      </c>
      <c r="G186" s="90">
        <v>2317459</v>
      </c>
      <c r="H186" s="74">
        <f t="shared" ref="H186" si="298">IFERROR(G186/G189,"-")</f>
        <v>3.2836335678387459E-3</v>
      </c>
      <c r="I186" s="58">
        <v>19</v>
      </c>
      <c r="J186" s="74">
        <f t="shared" ref="J186" si="299">IFERROR(I186/I189,"-")</f>
        <v>8.1826012058570201E-3</v>
      </c>
      <c r="K186" s="121">
        <f t="shared" si="219"/>
        <v>121971.52631578948</v>
      </c>
    </row>
    <row r="187" spans="2:11">
      <c r="B187" s="300"/>
      <c r="C187" s="302"/>
      <c r="D187" s="73">
        <v>4</v>
      </c>
      <c r="E187" s="88" t="s">
        <v>193</v>
      </c>
      <c r="F187" s="44" t="s">
        <v>194</v>
      </c>
      <c r="G187" s="90">
        <v>1701503</v>
      </c>
      <c r="H187" s="74">
        <f t="shared" ref="H187" si="300">IFERROR(G187/G189,"-")</f>
        <v>2.4108786246394565E-3</v>
      </c>
      <c r="I187" s="58">
        <v>15</v>
      </c>
      <c r="J187" s="74">
        <f t="shared" ref="J187" si="301">IFERROR(I187/I189,"-")</f>
        <v>6.4599483204134363E-3</v>
      </c>
      <c r="K187" s="121">
        <f t="shared" si="219"/>
        <v>113433.53333333334</v>
      </c>
    </row>
    <row r="188" spans="2:11">
      <c r="B188" s="300"/>
      <c r="C188" s="302"/>
      <c r="D188" s="76">
        <v>5</v>
      </c>
      <c r="E188" s="92" t="s">
        <v>179</v>
      </c>
      <c r="F188" s="45" t="s">
        <v>180</v>
      </c>
      <c r="G188" s="94">
        <v>16143391</v>
      </c>
      <c r="H188" s="119">
        <f t="shared" ref="H188" si="302">IFERROR(G188/G189,"-")</f>
        <v>2.2873751201788639E-2</v>
      </c>
      <c r="I188" s="60">
        <v>176</v>
      </c>
      <c r="J188" s="119">
        <f t="shared" ref="J188" si="303">IFERROR(I188/I189,"-")</f>
        <v>7.5796726959517655E-2</v>
      </c>
      <c r="K188" s="122">
        <f t="shared" si="219"/>
        <v>91723.8125</v>
      </c>
    </row>
    <row r="189" spans="2:11" ht="12" customHeight="1">
      <c r="B189" s="276"/>
      <c r="C189" s="303"/>
      <c r="D189" s="95" t="s">
        <v>164</v>
      </c>
      <c r="E189" s="96"/>
      <c r="F189" s="97"/>
      <c r="G189" s="98">
        <v>705760540</v>
      </c>
      <c r="H189" s="80" t="s">
        <v>145</v>
      </c>
      <c r="I189" s="63">
        <v>2322</v>
      </c>
      <c r="J189" s="80" t="s">
        <v>145</v>
      </c>
      <c r="K189" s="124">
        <f t="shared" si="219"/>
        <v>303945.10766580532</v>
      </c>
    </row>
    <row r="190" spans="2:11">
      <c r="B190" s="275">
        <v>32</v>
      </c>
      <c r="C190" s="301" t="s">
        <v>43</v>
      </c>
      <c r="D190" s="70">
        <v>1</v>
      </c>
      <c r="E190" s="100" t="s">
        <v>179</v>
      </c>
      <c r="F190" s="40" t="s">
        <v>180</v>
      </c>
      <c r="G190" s="188">
        <v>44675430</v>
      </c>
      <c r="H190" s="71">
        <f t="shared" ref="H190" si="304">IFERROR(G190/G195,"-")</f>
        <v>7.5758069835566974E-2</v>
      </c>
      <c r="I190" s="56">
        <v>187</v>
      </c>
      <c r="J190" s="71">
        <f t="shared" ref="J190" si="305">IFERROR(I190/I195,"-")</f>
        <v>8.6374133949191689E-2</v>
      </c>
      <c r="K190" s="120">
        <f t="shared" si="219"/>
        <v>238906.04278074866</v>
      </c>
    </row>
    <row r="191" spans="2:11">
      <c r="B191" s="300"/>
      <c r="C191" s="302"/>
      <c r="D191" s="73">
        <v>2</v>
      </c>
      <c r="E191" s="88" t="s">
        <v>177</v>
      </c>
      <c r="F191" s="41" t="s">
        <v>178</v>
      </c>
      <c r="G191" s="90">
        <v>22610289</v>
      </c>
      <c r="H191" s="74">
        <f t="shared" ref="H191" si="306">IFERROR(G191/G195,"-")</f>
        <v>3.834125050535276E-2</v>
      </c>
      <c r="I191" s="58">
        <v>110</v>
      </c>
      <c r="J191" s="74">
        <f t="shared" ref="J191" si="307">IFERROR(I191/I195,"-")</f>
        <v>5.0808314087759814E-2</v>
      </c>
      <c r="K191" s="121">
        <f t="shared" si="219"/>
        <v>205548.08181818182</v>
      </c>
    </row>
    <row r="192" spans="2:11">
      <c r="B192" s="300"/>
      <c r="C192" s="302"/>
      <c r="D192" s="73">
        <v>3</v>
      </c>
      <c r="E192" s="88" t="s">
        <v>169</v>
      </c>
      <c r="F192" s="44" t="s">
        <v>170</v>
      </c>
      <c r="G192" s="90">
        <v>64103848</v>
      </c>
      <c r="H192" s="74">
        <f t="shared" ref="H192" si="308">IFERROR(G192/G195,"-")</f>
        <v>0.10870368328883617</v>
      </c>
      <c r="I192" s="58">
        <v>492</v>
      </c>
      <c r="J192" s="74">
        <f t="shared" ref="J192" si="309">IFERROR(I192/I195,"-")</f>
        <v>0.22725173210161662</v>
      </c>
      <c r="K192" s="121">
        <f t="shared" si="219"/>
        <v>130292.37398373983</v>
      </c>
    </row>
    <row r="193" spans="2:11">
      <c r="B193" s="300"/>
      <c r="C193" s="302"/>
      <c r="D193" s="73">
        <v>4</v>
      </c>
      <c r="E193" s="88" t="s">
        <v>183</v>
      </c>
      <c r="F193" s="44" t="s">
        <v>184</v>
      </c>
      <c r="G193" s="90">
        <v>24685136</v>
      </c>
      <c r="H193" s="74">
        <f t="shared" ref="H193" si="310">IFERROR(G193/G195,"-")</f>
        <v>4.185965880996486E-2</v>
      </c>
      <c r="I193" s="58">
        <v>254</v>
      </c>
      <c r="J193" s="74">
        <f t="shared" ref="J193" si="311">IFERROR(I193/I195,"-")</f>
        <v>0.11732101616628175</v>
      </c>
      <c r="K193" s="121">
        <f t="shared" si="219"/>
        <v>97185.574803149604</v>
      </c>
    </row>
    <row r="194" spans="2:11">
      <c r="B194" s="300"/>
      <c r="C194" s="302"/>
      <c r="D194" s="76">
        <v>5</v>
      </c>
      <c r="E194" s="92" t="s">
        <v>206</v>
      </c>
      <c r="F194" s="45" t="s">
        <v>207</v>
      </c>
      <c r="G194" s="94">
        <v>16691024</v>
      </c>
      <c r="H194" s="119">
        <f t="shared" ref="H194" si="312">IFERROR(G194/G195,"-")</f>
        <v>2.8303695382878788E-2</v>
      </c>
      <c r="I194" s="60">
        <v>177</v>
      </c>
      <c r="J194" s="119">
        <f t="shared" ref="J194" si="313">IFERROR(I194/I195,"-")</f>
        <v>8.1755196304849884E-2</v>
      </c>
      <c r="K194" s="122">
        <f t="shared" si="219"/>
        <v>94299.570621468927</v>
      </c>
    </row>
    <row r="195" spans="2:11" ht="12" customHeight="1">
      <c r="B195" s="276"/>
      <c r="C195" s="303"/>
      <c r="D195" s="95" t="s">
        <v>164</v>
      </c>
      <c r="E195" s="96"/>
      <c r="F195" s="97"/>
      <c r="G195" s="98">
        <v>589711830</v>
      </c>
      <c r="H195" s="80" t="s">
        <v>145</v>
      </c>
      <c r="I195" s="63">
        <v>2165</v>
      </c>
      <c r="J195" s="80" t="s">
        <v>145</v>
      </c>
      <c r="K195" s="124">
        <f t="shared" si="219"/>
        <v>272384.21709006926</v>
      </c>
    </row>
    <row r="196" spans="2:11">
      <c r="B196" s="275">
        <v>33</v>
      </c>
      <c r="C196" s="301" t="s">
        <v>44</v>
      </c>
      <c r="D196" s="70">
        <v>1</v>
      </c>
      <c r="E196" s="100" t="s">
        <v>177</v>
      </c>
      <c r="F196" s="40" t="s">
        <v>178</v>
      </c>
      <c r="G196" s="188">
        <v>8881402</v>
      </c>
      <c r="H196" s="71">
        <f t="shared" ref="H196" si="314">IFERROR(G196/G201,"-")</f>
        <v>4.1763799981096403E-2</v>
      </c>
      <c r="I196" s="56">
        <v>25</v>
      </c>
      <c r="J196" s="71">
        <f t="shared" ref="J196" si="315">IFERROR(I196/I201,"-")</f>
        <v>4.0387722132471729E-2</v>
      </c>
      <c r="K196" s="120">
        <f t="shared" si="219"/>
        <v>355256.08</v>
      </c>
    </row>
    <row r="197" spans="2:11" ht="24">
      <c r="B197" s="300"/>
      <c r="C197" s="302"/>
      <c r="D197" s="73">
        <v>2</v>
      </c>
      <c r="E197" s="88" t="s">
        <v>185</v>
      </c>
      <c r="F197" s="41" t="s">
        <v>186</v>
      </c>
      <c r="G197" s="90">
        <v>6619630</v>
      </c>
      <c r="H197" s="74">
        <f t="shared" ref="H197" si="316">IFERROR(G197/G201,"-")</f>
        <v>3.112807001291746E-2</v>
      </c>
      <c r="I197" s="58">
        <v>22</v>
      </c>
      <c r="J197" s="74">
        <f t="shared" ref="J197" si="317">IFERROR(I197/I201,"-")</f>
        <v>3.5541195476575124E-2</v>
      </c>
      <c r="K197" s="121">
        <f t="shared" si="219"/>
        <v>300892.27272727271</v>
      </c>
    </row>
    <row r="198" spans="2:11" ht="24">
      <c r="B198" s="300"/>
      <c r="C198" s="302"/>
      <c r="D198" s="73">
        <v>3</v>
      </c>
      <c r="E198" s="88" t="s">
        <v>187</v>
      </c>
      <c r="F198" s="44" t="s">
        <v>188</v>
      </c>
      <c r="G198" s="90">
        <v>1281854</v>
      </c>
      <c r="H198" s="74">
        <f t="shared" ref="H198" si="318">IFERROR(G198/G201,"-")</f>
        <v>6.0277751261533195E-3</v>
      </c>
      <c r="I198" s="58">
        <v>6</v>
      </c>
      <c r="J198" s="74">
        <f t="shared" ref="J198" si="319">IFERROR(I198/I201,"-")</f>
        <v>9.6930533117932146E-3</v>
      </c>
      <c r="K198" s="121">
        <f t="shared" si="219"/>
        <v>213642.33333333334</v>
      </c>
    </row>
    <row r="199" spans="2:11">
      <c r="B199" s="300"/>
      <c r="C199" s="302"/>
      <c r="D199" s="73">
        <v>4</v>
      </c>
      <c r="E199" s="88" t="s">
        <v>179</v>
      </c>
      <c r="F199" s="44" t="s">
        <v>180</v>
      </c>
      <c r="G199" s="90">
        <v>11150643</v>
      </c>
      <c r="H199" s="74">
        <f t="shared" ref="H199" si="320">IFERROR(G199/G201,"-")</f>
        <v>5.2434652086755303E-2</v>
      </c>
      <c r="I199" s="58">
        <v>53</v>
      </c>
      <c r="J199" s="74">
        <f t="shared" ref="J199" si="321">IFERROR(I199/I201,"-")</f>
        <v>8.5621970920840063E-2</v>
      </c>
      <c r="K199" s="121">
        <f t="shared" si="219"/>
        <v>210389.49056603774</v>
      </c>
    </row>
    <row r="200" spans="2:11" ht="24">
      <c r="B200" s="300"/>
      <c r="C200" s="302"/>
      <c r="D200" s="76">
        <v>5</v>
      </c>
      <c r="E200" s="92" t="s">
        <v>195</v>
      </c>
      <c r="F200" s="45" t="s">
        <v>196</v>
      </c>
      <c r="G200" s="94">
        <v>11622578</v>
      </c>
      <c r="H200" s="119">
        <f t="shared" ref="H200" si="322">IFERROR(G200/G201,"-")</f>
        <v>5.4653873662817133E-2</v>
      </c>
      <c r="I200" s="60">
        <v>67</v>
      </c>
      <c r="J200" s="119">
        <f t="shared" ref="J200" si="323">IFERROR(I200/I201,"-")</f>
        <v>0.10823909531502424</v>
      </c>
      <c r="K200" s="122">
        <f t="shared" si="219"/>
        <v>173471.31343283583</v>
      </c>
    </row>
    <row r="201" spans="2:11" ht="12" customHeight="1">
      <c r="B201" s="276"/>
      <c r="C201" s="303"/>
      <c r="D201" s="95" t="s">
        <v>164</v>
      </c>
      <c r="E201" s="96"/>
      <c r="F201" s="97"/>
      <c r="G201" s="98">
        <v>212657900</v>
      </c>
      <c r="H201" s="80" t="s">
        <v>145</v>
      </c>
      <c r="I201" s="63">
        <v>619</v>
      </c>
      <c r="J201" s="80" t="s">
        <v>145</v>
      </c>
      <c r="K201" s="124">
        <f t="shared" si="219"/>
        <v>343550.7269789984</v>
      </c>
    </row>
    <row r="202" spans="2:11">
      <c r="B202" s="275">
        <v>34</v>
      </c>
      <c r="C202" s="301" t="s">
        <v>46</v>
      </c>
      <c r="D202" s="70">
        <v>1</v>
      </c>
      <c r="E202" s="100" t="s">
        <v>189</v>
      </c>
      <c r="F202" s="40" t="s">
        <v>190</v>
      </c>
      <c r="G202" s="188">
        <v>6441753</v>
      </c>
      <c r="H202" s="71">
        <f t="shared" ref="H202" si="324">IFERROR(G202/G207,"-")</f>
        <v>8.046232009418024E-3</v>
      </c>
      <c r="I202" s="56">
        <v>12</v>
      </c>
      <c r="J202" s="71">
        <f t="shared" ref="J202" si="325">IFERROR(I202/I207,"-")</f>
        <v>5.1746442432082798E-3</v>
      </c>
      <c r="K202" s="120">
        <f t="shared" ref="K202:K265" si="326">IFERROR(G202/I202,"-")</f>
        <v>536812.75</v>
      </c>
    </row>
    <row r="203" spans="2:11" ht="24">
      <c r="B203" s="300"/>
      <c r="C203" s="302"/>
      <c r="D203" s="73">
        <v>2</v>
      </c>
      <c r="E203" s="88" t="s">
        <v>187</v>
      </c>
      <c r="F203" s="41" t="s">
        <v>188</v>
      </c>
      <c r="G203" s="90">
        <v>3799387</v>
      </c>
      <c r="H203" s="74">
        <f t="shared" ref="H203" si="327">IFERROR(G203/G207,"-")</f>
        <v>4.7457189519012483E-3</v>
      </c>
      <c r="I203" s="58">
        <v>14</v>
      </c>
      <c r="J203" s="74">
        <f t="shared" ref="J203" si="328">IFERROR(I203/I207,"-")</f>
        <v>6.0370849504096597E-3</v>
      </c>
      <c r="K203" s="121">
        <f t="shared" si="326"/>
        <v>271384.78571428574</v>
      </c>
    </row>
    <row r="204" spans="2:11">
      <c r="B204" s="300"/>
      <c r="C204" s="302"/>
      <c r="D204" s="73">
        <v>3</v>
      </c>
      <c r="E204" s="88" t="s">
        <v>179</v>
      </c>
      <c r="F204" s="44" t="s">
        <v>180</v>
      </c>
      <c r="G204" s="90">
        <v>62146652</v>
      </c>
      <c r="H204" s="74">
        <f t="shared" ref="H204" si="329">IFERROR(G204/G207,"-")</f>
        <v>7.762582337456321E-2</v>
      </c>
      <c r="I204" s="58">
        <v>264</v>
      </c>
      <c r="J204" s="74">
        <f t="shared" ref="J204" si="330">IFERROR(I204/I207,"-")</f>
        <v>0.11384217335058215</v>
      </c>
      <c r="K204" s="121">
        <f t="shared" si="326"/>
        <v>235403.98484848486</v>
      </c>
    </row>
    <row r="205" spans="2:11" ht="24">
      <c r="B205" s="300"/>
      <c r="C205" s="302"/>
      <c r="D205" s="73">
        <v>4</v>
      </c>
      <c r="E205" s="88" t="s">
        <v>185</v>
      </c>
      <c r="F205" s="44" t="s">
        <v>186</v>
      </c>
      <c r="G205" s="90">
        <v>22019323</v>
      </c>
      <c r="H205" s="74">
        <f t="shared" ref="H205" si="331">IFERROR(G205/G207,"-")</f>
        <v>2.7503783760152636E-2</v>
      </c>
      <c r="I205" s="58">
        <v>113</v>
      </c>
      <c r="J205" s="74">
        <f t="shared" ref="J205" si="332">IFERROR(I205/I207,"-")</f>
        <v>4.8727899956877964E-2</v>
      </c>
      <c r="K205" s="121">
        <f t="shared" si="326"/>
        <v>194861.26548672566</v>
      </c>
    </row>
    <row r="206" spans="2:11">
      <c r="B206" s="300"/>
      <c r="C206" s="302"/>
      <c r="D206" s="76">
        <v>5</v>
      </c>
      <c r="E206" s="92" t="s">
        <v>177</v>
      </c>
      <c r="F206" s="45" t="s">
        <v>178</v>
      </c>
      <c r="G206" s="94">
        <v>22819913</v>
      </c>
      <c r="H206" s="119">
        <f t="shared" ref="H206" si="333">IFERROR(G206/G207,"-")</f>
        <v>2.8503780637465378E-2</v>
      </c>
      <c r="I206" s="60">
        <v>137</v>
      </c>
      <c r="J206" s="119">
        <f t="shared" ref="J206" si="334">IFERROR(I206/I207,"-")</f>
        <v>5.9077188443294522E-2</v>
      </c>
      <c r="K206" s="122">
        <f t="shared" si="326"/>
        <v>166568.70802919709</v>
      </c>
    </row>
    <row r="207" spans="2:11" ht="12" customHeight="1">
      <c r="B207" s="276"/>
      <c r="C207" s="303"/>
      <c r="D207" s="95" t="s">
        <v>164</v>
      </c>
      <c r="E207" s="96"/>
      <c r="F207" s="97"/>
      <c r="G207" s="98">
        <v>800592500</v>
      </c>
      <c r="H207" s="80" t="s">
        <v>145</v>
      </c>
      <c r="I207" s="63">
        <v>2319</v>
      </c>
      <c r="J207" s="80" t="s">
        <v>145</v>
      </c>
      <c r="K207" s="124">
        <f t="shared" si="326"/>
        <v>345231.78094006039</v>
      </c>
    </row>
    <row r="208" spans="2:11">
      <c r="B208" s="275">
        <v>35</v>
      </c>
      <c r="C208" s="301" t="s">
        <v>3</v>
      </c>
      <c r="D208" s="70">
        <v>1</v>
      </c>
      <c r="E208" s="100" t="s">
        <v>177</v>
      </c>
      <c r="F208" s="40" t="s">
        <v>178</v>
      </c>
      <c r="G208" s="188">
        <v>53451288</v>
      </c>
      <c r="H208" s="71">
        <f t="shared" ref="H208" si="335">IFERROR(G208/G213,"-")</f>
        <v>3.0403526355485096E-2</v>
      </c>
      <c r="I208" s="56">
        <v>350</v>
      </c>
      <c r="J208" s="71">
        <f t="shared" ref="J208" si="336">IFERROR(I208/I213,"-")</f>
        <v>5.5283525509398197E-2</v>
      </c>
      <c r="K208" s="120">
        <f t="shared" si="326"/>
        <v>152717.9657142857</v>
      </c>
    </row>
    <row r="209" spans="2:11">
      <c r="B209" s="300"/>
      <c r="C209" s="302"/>
      <c r="D209" s="73">
        <v>2</v>
      </c>
      <c r="E209" s="88" t="s">
        <v>169</v>
      </c>
      <c r="F209" s="41" t="s">
        <v>170</v>
      </c>
      <c r="G209" s="90">
        <v>219931010</v>
      </c>
      <c r="H209" s="74">
        <f t="shared" ref="H209" si="337">IFERROR(G209/G213,"-")</f>
        <v>0.12509854316183094</v>
      </c>
      <c r="I209" s="58">
        <v>1446</v>
      </c>
      <c r="J209" s="74">
        <f t="shared" ref="J209" si="338">IFERROR(I209/I213,"-")</f>
        <v>0.22839993681882798</v>
      </c>
      <c r="K209" s="121">
        <f t="shared" si="326"/>
        <v>152096.13416320886</v>
      </c>
    </row>
    <row r="210" spans="2:11" ht="24">
      <c r="B210" s="300"/>
      <c r="C210" s="302"/>
      <c r="D210" s="73">
        <v>3</v>
      </c>
      <c r="E210" s="88" t="s">
        <v>185</v>
      </c>
      <c r="F210" s="44" t="s">
        <v>186</v>
      </c>
      <c r="G210" s="90">
        <v>18000885</v>
      </c>
      <c r="H210" s="74">
        <f t="shared" ref="H210" si="339">IFERROR(G210/G213,"-")</f>
        <v>1.0239049459754016E-2</v>
      </c>
      <c r="I210" s="58">
        <v>153</v>
      </c>
      <c r="J210" s="74">
        <f t="shared" ref="J210" si="340">IFERROR(I210/I213,"-")</f>
        <v>2.4166798294108355E-2</v>
      </c>
      <c r="K210" s="121">
        <f t="shared" si="326"/>
        <v>117652.84313725489</v>
      </c>
    </row>
    <row r="211" spans="2:11">
      <c r="B211" s="300"/>
      <c r="C211" s="302"/>
      <c r="D211" s="73">
        <v>4</v>
      </c>
      <c r="E211" s="88" t="s">
        <v>179</v>
      </c>
      <c r="F211" s="44" t="s">
        <v>180</v>
      </c>
      <c r="G211" s="90">
        <v>65748211</v>
      </c>
      <c r="H211" s="74">
        <f t="shared" ref="H211" si="341">IFERROR(G211/G213,"-")</f>
        <v>3.7398115943707379E-2</v>
      </c>
      <c r="I211" s="58">
        <v>573</v>
      </c>
      <c r="J211" s="74">
        <f t="shared" ref="J211" si="342">IFERROR(I211/I213,"-")</f>
        <v>9.05070289053862E-2</v>
      </c>
      <c r="K211" s="121">
        <f t="shared" si="326"/>
        <v>114743.82373472949</v>
      </c>
    </row>
    <row r="212" spans="2:11">
      <c r="B212" s="300"/>
      <c r="C212" s="302"/>
      <c r="D212" s="76">
        <v>5</v>
      </c>
      <c r="E212" s="92" t="s">
        <v>183</v>
      </c>
      <c r="F212" s="45" t="s">
        <v>184</v>
      </c>
      <c r="G212" s="94">
        <v>75714928</v>
      </c>
      <c r="H212" s="119">
        <f t="shared" ref="H212" si="343">IFERROR(G212/G213,"-")</f>
        <v>4.3067265450210598E-2</v>
      </c>
      <c r="I212" s="60">
        <v>786</v>
      </c>
      <c r="J212" s="119">
        <f t="shared" ref="J212" si="344">IFERROR(I212/I213,"-")</f>
        <v>0.12415100300110567</v>
      </c>
      <c r="K212" s="122">
        <f t="shared" si="326"/>
        <v>96329.424936386771</v>
      </c>
    </row>
    <row r="213" spans="2:11" ht="12" customHeight="1">
      <c r="B213" s="276"/>
      <c r="C213" s="303"/>
      <c r="D213" s="95" t="s">
        <v>164</v>
      </c>
      <c r="E213" s="96"/>
      <c r="F213" s="97"/>
      <c r="G213" s="98">
        <v>1758062120</v>
      </c>
      <c r="H213" s="80" t="s">
        <v>145</v>
      </c>
      <c r="I213" s="63">
        <v>6331</v>
      </c>
      <c r="J213" s="80" t="s">
        <v>145</v>
      </c>
      <c r="K213" s="124">
        <f t="shared" si="326"/>
        <v>277691.06302321906</v>
      </c>
    </row>
    <row r="214" spans="2:11">
      <c r="B214" s="275">
        <v>36</v>
      </c>
      <c r="C214" s="301" t="s">
        <v>4</v>
      </c>
      <c r="D214" s="70">
        <v>1</v>
      </c>
      <c r="E214" s="100" t="s">
        <v>169</v>
      </c>
      <c r="F214" s="40" t="s">
        <v>170</v>
      </c>
      <c r="G214" s="188">
        <v>68787563</v>
      </c>
      <c r="H214" s="71">
        <f t="shared" ref="H214" si="345">IFERROR(G214/G219,"-")</f>
        <v>0.13539756221033733</v>
      </c>
      <c r="I214" s="56">
        <v>438</v>
      </c>
      <c r="J214" s="71">
        <f t="shared" ref="J214" si="346">IFERROR(I214/I219,"-")</f>
        <v>0.23016290068313189</v>
      </c>
      <c r="K214" s="120">
        <f t="shared" si="326"/>
        <v>157049.2305936073</v>
      </c>
    </row>
    <row r="215" spans="2:11" ht="24">
      <c r="B215" s="300"/>
      <c r="C215" s="302"/>
      <c r="D215" s="73">
        <v>2</v>
      </c>
      <c r="E215" s="88" t="s">
        <v>185</v>
      </c>
      <c r="F215" s="41" t="s">
        <v>186</v>
      </c>
      <c r="G215" s="90">
        <v>5609426</v>
      </c>
      <c r="H215" s="74">
        <f t="shared" ref="H215" si="347">IFERROR(G215/G219,"-")</f>
        <v>1.1041277996711174E-2</v>
      </c>
      <c r="I215" s="58">
        <v>38</v>
      </c>
      <c r="J215" s="74">
        <f t="shared" ref="J215" si="348">IFERROR(I215/I219,"-")</f>
        <v>1.9968470835522858E-2</v>
      </c>
      <c r="K215" s="121">
        <f t="shared" si="326"/>
        <v>147616.47368421053</v>
      </c>
    </row>
    <row r="216" spans="2:11">
      <c r="B216" s="300"/>
      <c r="C216" s="302"/>
      <c r="D216" s="73">
        <v>3</v>
      </c>
      <c r="E216" s="88" t="s">
        <v>177</v>
      </c>
      <c r="F216" s="44" t="s">
        <v>178</v>
      </c>
      <c r="G216" s="90">
        <v>15981664</v>
      </c>
      <c r="H216" s="74">
        <f t="shared" ref="H216" si="349">IFERROR(G216/G219,"-")</f>
        <v>3.1457406706859328E-2</v>
      </c>
      <c r="I216" s="58">
        <v>126</v>
      </c>
      <c r="J216" s="74">
        <f t="shared" ref="J216" si="350">IFERROR(I216/I219,"-")</f>
        <v>6.621124540199684E-2</v>
      </c>
      <c r="K216" s="121">
        <f t="shared" si="326"/>
        <v>126838.60317460318</v>
      </c>
    </row>
    <row r="217" spans="2:11">
      <c r="B217" s="300"/>
      <c r="C217" s="302"/>
      <c r="D217" s="73">
        <v>4</v>
      </c>
      <c r="E217" s="88" t="s">
        <v>193</v>
      </c>
      <c r="F217" s="44" t="s">
        <v>194</v>
      </c>
      <c r="G217" s="90">
        <v>3302664</v>
      </c>
      <c r="H217" s="74">
        <f t="shared" ref="H217" si="351">IFERROR(G217/G219,"-")</f>
        <v>6.5007776827308373E-3</v>
      </c>
      <c r="I217" s="58">
        <v>28</v>
      </c>
      <c r="J217" s="74">
        <f t="shared" ref="J217" si="352">IFERROR(I217/I219,"-")</f>
        <v>1.4713610089332634E-2</v>
      </c>
      <c r="K217" s="121">
        <f t="shared" si="326"/>
        <v>117952.28571428571</v>
      </c>
    </row>
    <row r="218" spans="2:11">
      <c r="B218" s="300"/>
      <c r="C218" s="302"/>
      <c r="D218" s="76">
        <v>5</v>
      </c>
      <c r="E218" s="92" t="s">
        <v>179</v>
      </c>
      <c r="F218" s="45" t="s">
        <v>180</v>
      </c>
      <c r="G218" s="94">
        <v>21446694</v>
      </c>
      <c r="H218" s="119">
        <f t="shared" ref="H218" si="353">IFERROR(G218/G219,"-")</f>
        <v>4.2214463755185921E-2</v>
      </c>
      <c r="I218" s="60">
        <v>186</v>
      </c>
      <c r="J218" s="119">
        <f t="shared" ref="J218" si="354">IFERROR(I218/I219,"-")</f>
        <v>9.7740409879138207E-2</v>
      </c>
      <c r="K218" s="122">
        <f t="shared" si="326"/>
        <v>115304.80645161291</v>
      </c>
    </row>
    <row r="219" spans="2:11" ht="12" customHeight="1">
      <c r="B219" s="276"/>
      <c r="C219" s="303"/>
      <c r="D219" s="95" t="s">
        <v>164</v>
      </c>
      <c r="E219" s="96"/>
      <c r="F219" s="97"/>
      <c r="G219" s="98">
        <v>508041370</v>
      </c>
      <c r="H219" s="80" t="s">
        <v>145</v>
      </c>
      <c r="I219" s="63">
        <v>1903</v>
      </c>
      <c r="J219" s="80" t="s">
        <v>145</v>
      </c>
      <c r="K219" s="124">
        <f t="shared" si="326"/>
        <v>266968.66526537045</v>
      </c>
    </row>
    <row r="220" spans="2:11">
      <c r="B220" s="275">
        <v>37</v>
      </c>
      <c r="C220" s="301" t="s">
        <v>5</v>
      </c>
      <c r="D220" s="70">
        <v>1</v>
      </c>
      <c r="E220" s="100" t="s">
        <v>181</v>
      </c>
      <c r="F220" s="40" t="s">
        <v>182</v>
      </c>
      <c r="G220" s="188">
        <v>1484128</v>
      </c>
      <c r="H220" s="71">
        <f t="shared" ref="H220" si="355">IFERROR(G220/G225,"-")</f>
        <v>9.8628365229902026E-4</v>
      </c>
      <c r="I220" s="56">
        <v>6</v>
      </c>
      <c r="J220" s="71">
        <f t="shared" ref="J220" si="356">IFERROR(I220/I225,"-")</f>
        <v>1.1027384671935306E-3</v>
      </c>
      <c r="K220" s="120">
        <f t="shared" si="326"/>
        <v>247354.66666666666</v>
      </c>
    </row>
    <row r="221" spans="2:11">
      <c r="B221" s="300"/>
      <c r="C221" s="302"/>
      <c r="D221" s="73">
        <v>2</v>
      </c>
      <c r="E221" s="88" t="s">
        <v>177</v>
      </c>
      <c r="F221" s="41" t="s">
        <v>178</v>
      </c>
      <c r="G221" s="90">
        <v>55328101</v>
      </c>
      <c r="H221" s="74">
        <f t="shared" ref="H221" si="357">IFERROR(G221/G225,"-")</f>
        <v>3.6768527734163815E-2</v>
      </c>
      <c r="I221" s="58">
        <v>306</v>
      </c>
      <c r="J221" s="74">
        <f t="shared" ref="J221" si="358">IFERROR(I221/I225,"-")</f>
        <v>5.6239661826870062E-2</v>
      </c>
      <c r="K221" s="121">
        <f t="shared" si="326"/>
        <v>180810.78758169935</v>
      </c>
    </row>
    <row r="222" spans="2:11">
      <c r="B222" s="300"/>
      <c r="C222" s="302"/>
      <c r="D222" s="73">
        <v>3</v>
      </c>
      <c r="E222" s="88" t="s">
        <v>169</v>
      </c>
      <c r="F222" s="44" t="s">
        <v>170</v>
      </c>
      <c r="G222" s="90">
        <v>154109372</v>
      </c>
      <c r="H222" s="74">
        <f t="shared" ref="H222" si="359">IFERROR(G222/G225,"-")</f>
        <v>0.10241404667903872</v>
      </c>
      <c r="I222" s="58">
        <v>1109</v>
      </c>
      <c r="J222" s="74">
        <f t="shared" ref="J222" si="360">IFERROR(I222/I225,"-")</f>
        <v>0.20382282668627091</v>
      </c>
      <c r="K222" s="121">
        <f t="shared" si="326"/>
        <v>138962.46348061317</v>
      </c>
    </row>
    <row r="223" spans="2:11" ht="24">
      <c r="B223" s="300"/>
      <c r="C223" s="302"/>
      <c r="D223" s="73">
        <v>4</v>
      </c>
      <c r="E223" s="88" t="s">
        <v>224</v>
      </c>
      <c r="F223" s="44" t="s">
        <v>225</v>
      </c>
      <c r="G223" s="90">
        <v>2916664</v>
      </c>
      <c r="H223" s="74">
        <f t="shared" ref="H223" si="361">IFERROR(G223/G225,"-")</f>
        <v>1.9382816188691743E-3</v>
      </c>
      <c r="I223" s="58">
        <v>26</v>
      </c>
      <c r="J223" s="74">
        <f t="shared" ref="J223" si="362">IFERROR(I223/I225,"-")</f>
        <v>4.7785333578386326E-3</v>
      </c>
      <c r="K223" s="121">
        <f t="shared" si="326"/>
        <v>112179.38461538461</v>
      </c>
    </row>
    <row r="224" spans="2:11">
      <c r="B224" s="300"/>
      <c r="C224" s="302"/>
      <c r="D224" s="76">
        <v>5</v>
      </c>
      <c r="E224" s="92" t="s">
        <v>179</v>
      </c>
      <c r="F224" s="45" t="s">
        <v>180</v>
      </c>
      <c r="G224" s="94">
        <v>46490598</v>
      </c>
      <c r="H224" s="119">
        <f t="shared" ref="H224" si="363">IFERROR(G224/G225,"-")</f>
        <v>3.0895527065728515E-2</v>
      </c>
      <c r="I224" s="60">
        <v>460</v>
      </c>
      <c r="J224" s="119">
        <f t="shared" ref="J224" si="364">IFERROR(I224/I225,"-")</f>
        <v>8.4543282484837348E-2</v>
      </c>
      <c r="K224" s="122">
        <f t="shared" si="326"/>
        <v>101066.51739130435</v>
      </c>
    </row>
    <row r="225" spans="2:11" ht="12" customHeight="1">
      <c r="B225" s="276"/>
      <c r="C225" s="303"/>
      <c r="D225" s="95" t="s">
        <v>164</v>
      </c>
      <c r="E225" s="96"/>
      <c r="F225" s="97"/>
      <c r="G225" s="98">
        <v>1504767920</v>
      </c>
      <c r="H225" s="80" t="s">
        <v>145</v>
      </c>
      <c r="I225" s="63">
        <v>5441</v>
      </c>
      <c r="J225" s="80" t="s">
        <v>145</v>
      </c>
      <c r="K225" s="124">
        <f t="shared" si="326"/>
        <v>276560.91159713286</v>
      </c>
    </row>
    <row r="226" spans="2:11">
      <c r="B226" s="275">
        <v>38</v>
      </c>
      <c r="C226" s="301" t="s">
        <v>47</v>
      </c>
      <c r="D226" s="70">
        <v>1</v>
      </c>
      <c r="E226" s="100" t="s">
        <v>177</v>
      </c>
      <c r="F226" s="40" t="s">
        <v>178</v>
      </c>
      <c r="G226" s="188">
        <v>14382158</v>
      </c>
      <c r="H226" s="71">
        <f t="shared" ref="H226" si="365">IFERROR(G226/G231,"-")</f>
        <v>5.9688513382642701E-2</v>
      </c>
      <c r="I226" s="56">
        <v>55</v>
      </c>
      <c r="J226" s="71">
        <f t="shared" ref="J226" si="366">IFERROR(I226/I231,"-")</f>
        <v>6.5243179122182679E-2</v>
      </c>
      <c r="K226" s="120">
        <f t="shared" si="326"/>
        <v>261493.78181818183</v>
      </c>
    </row>
    <row r="227" spans="2:11">
      <c r="B227" s="300"/>
      <c r="C227" s="302"/>
      <c r="D227" s="73">
        <v>2</v>
      </c>
      <c r="E227" s="88" t="s">
        <v>169</v>
      </c>
      <c r="F227" s="41" t="s">
        <v>170</v>
      </c>
      <c r="G227" s="90">
        <v>31069038</v>
      </c>
      <c r="H227" s="74">
        <f t="shared" ref="H227" si="367">IFERROR(G227/G231,"-")</f>
        <v>0.1289420329305821</v>
      </c>
      <c r="I227" s="58">
        <v>232</v>
      </c>
      <c r="J227" s="74">
        <f t="shared" ref="J227" si="368">IFERROR(I227/I231,"-")</f>
        <v>0.27520759193357058</v>
      </c>
      <c r="K227" s="121">
        <f t="shared" si="326"/>
        <v>133918.2672413793</v>
      </c>
    </row>
    <row r="228" spans="2:11">
      <c r="B228" s="300"/>
      <c r="C228" s="302"/>
      <c r="D228" s="73">
        <v>3</v>
      </c>
      <c r="E228" s="88" t="s">
        <v>193</v>
      </c>
      <c r="F228" s="44" t="s">
        <v>194</v>
      </c>
      <c r="G228" s="90">
        <v>1591966</v>
      </c>
      <c r="H228" s="74">
        <f t="shared" ref="H228" si="369">IFERROR(G228/G231,"-")</f>
        <v>6.6069420107686327E-3</v>
      </c>
      <c r="I228" s="58">
        <v>12</v>
      </c>
      <c r="J228" s="74">
        <f t="shared" ref="J228" si="370">IFERROR(I228/I231,"-")</f>
        <v>1.4234875444839857E-2</v>
      </c>
      <c r="K228" s="121">
        <f t="shared" si="326"/>
        <v>132663.83333333334</v>
      </c>
    </row>
    <row r="229" spans="2:11" ht="24">
      <c r="B229" s="300"/>
      <c r="C229" s="302"/>
      <c r="D229" s="73">
        <v>4</v>
      </c>
      <c r="E229" s="88" t="s">
        <v>195</v>
      </c>
      <c r="F229" s="44" t="s">
        <v>196</v>
      </c>
      <c r="G229" s="90">
        <v>11753866</v>
      </c>
      <c r="H229" s="74">
        <f t="shared" ref="H229" si="371">IFERROR(G229/G231,"-")</f>
        <v>4.8780634174564699E-2</v>
      </c>
      <c r="I229" s="58">
        <v>92</v>
      </c>
      <c r="J229" s="74">
        <f t="shared" ref="J229" si="372">IFERROR(I229/I231,"-")</f>
        <v>0.10913404507710557</v>
      </c>
      <c r="K229" s="121">
        <f t="shared" si="326"/>
        <v>127759.41304347826</v>
      </c>
    </row>
    <row r="230" spans="2:11">
      <c r="B230" s="300"/>
      <c r="C230" s="302"/>
      <c r="D230" s="76">
        <v>5</v>
      </c>
      <c r="E230" s="92" t="s">
        <v>179</v>
      </c>
      <c r="F230" s="45" t="s">
        <v>180</v>
      </c>
      <c r="G230" s="94">
        <v>11502446</v>
      </c>
      <c r="H230" s="119">
        <f t="shared" ref="H230" si="373">IFERROR(G230/G231,"-")</f>
        <v>4.7737196462737025E-2</v>
      </c>
      <c r="I230" s="60">
        <v>98</v>
      </c>
      <c r="J230" s="119">
        <f t="shared" ref="J230" si="374">IFERROR(I230/I231,"-")</f>
        <v>0.1162514827995255</v>
      </c>
      <c r="K230" s="122">
        <f t="shared" si="326"/>
        <v>117371.89795918367</v>
      </c>
    </row>
    <row r="231" spans="2:11" ht="12" customHeight="1">
      <c r="B231" s="276"/>
      <c r="C231" s="303"/>
      <c r="D231" s="95" t="s">
        <v>164</v>
      </c>
      <c r="E231" s="96"/>
      <c r="F231" s="97"/>
      <c r="G231" s="98">
        <v>240953530</v>
      </c>
      <c r="H231" s="80" t="s">
        <v>145</v>
      </c>
      <c r="I231" s="63">
        <v>843</v>
      </c>
      <c r="J231" s="80" t="s">
        <v>145</v>
      </c>
      <c r="K231" s="124">
        <f t="shared" si="326"/>
        <v>285828.62396204035</v>
      </c>
    </row>
    <row r="232" spans="2:11">
      <c r="B232" s="275">
        <v>39</v>
      </c>
      <c r="C232" s="301" t="s">
        <v>10</v>
      </c>
      <c r="D232" s="70">
        <v>1</v>
      </c>
      <c r="E232" s="100" t="s">
        <v>179</v>
      </c>
      <c r="F232" s="40" t="s">
        <v>180</v>
      </c>
      <c r="G232" s="188">
        <v>70651605</v>
      </c>
      <c r="H232" s="71">
        <f t="shared" ref="H232" si="375">IFERROR(G232/G237,"-")</f>
        <v>4.9342381908343981E-2</v>
      </c>
      <c r="I232" s="56">
        <v>372</v>
      </c>
      <c r="J232" s="71">
        <f t="shared" ref="J232" si="376">IFERROR(I232/I237,"-")</f>
        <v>7.6120319214241866E-2</v>
      </c>
      <c r="K232" s="120">
        <f t="shared" si="326"/>
        <v>189923.6693548387</v>
      </c>
    </row>
    <row r="233" spans="2:11">
      <c r="B233" s="300"/>
      <c r="C233" s="302"/>
      <c r="D233" s="73">
        <v>2</v>
      </c>
      <c r="E233" s="88" t="s">
        <v>169</v>
      </c>
      <c r="F233" s="41" t="s">
        <v>170</v>
      </c>
      <c r="G233" s="90">
        <v>166612248</v>
      </c>
      <c r="H233" s="74">
        <f t="shared" ref="H233" si="377">IFERROR(G233/G237,"-")</f>
        <v>0.11636034554945666</v>
      </c>
      <c r="I233" s="58">
        <v>1147</v>
      </c>
      <c r="J233" s="74">
        <f t="shared" ref="J233" si="378">IFERROR(I233/I237,"-")</f>
        <v>0.23470431757724575</v>
      </c>
      <c r="K233" s="121">
        <f t="shared" si="326"/>
        <v>145259.15257192677</v>
      </c>
    </row>
    <row r="234" spans="2:11">
      <c r="B234" s="300"/>
      <c r="C234" s="302"/>
      <c r="D234" s="73">
        <v>3</v>
      </c>
      <c r="E234" s="88" t="s">
        <v>177</v>
      </c>
      <c r="F234" s="44" t="s">
        <v>178</v>
      </c>
      <c r="G234" s="90">
        <v>40762367</v>
      </c>
      <c r="H234" s="74">
        <f t="shared" ref="H234" si="379">IFERROR(G234/G237,"-")</f>
        <v>2.8468033811858594E-2</v>
      </c>
      <c r="I234" s="58">
        <v>282</v>
      </c>
      <c r="J234" s="74">
        <f t="shared" ref="J234" si="380">IFERROR(I234/I237,"-")</f>
        <v>5.7704112952731736E-2</v>
      </c>
      <c r="K234" s="121">
        <f t="shared" si="326"/>
        <v>144547.40070921986</v>
      </c>
    </row>
    <row r="235" spans="2:11">
      <c r="B235" s="300"/>
      <c r="C235" s="302"/>
      <c r="D235" s="73">
        <v>4</v>
      </c>
      <c r="E235" s="88" t="s">
        <v>183</v>
      </c>
      <c r="F235" s="44" t="s">
        <v>184</v>
      </c>
      <c r="G235" s="90">
        <v>74358907</v>
      </c>
      <c r="H235" s="74">
        <f t="shared" ref="H235" si="381">IFERROR(G235/G237,"-")</f>
        <v>5.1931524945272409E-2</v>
      </c>
      <c r="I235" s="58">
        <v>583</v>
      </c>
      <c r="J235" s="74">
        <f t="shared" ref="J235" si="382">IFERROR(I235/I237,"-")</f>
        <v>0.11929609167178228</v>
      </c>
      <c r="K235" s="121">
        <f t="shared" si="326"/>
        <v>127545.29502572899</v>
      </c>
    </row>
    <row r="236" spans="2:11" ht="24">
      <c r="B236" s="300"/>
      <c r="C236" s="302"/>
      <c r="D236" s="76">
        <v>5</v>
      </c>
      <c r="E236" s="92" t="s">
        <v>185</v>
      </c>
      <c r="F236" s="45" t="s">
        <v>186</v>
      </c>
      <c r="G236" s="94">
        <v>12251678</v>
      </c>
      <c r="H236" s="119">
        <f t="shared" ref="H236" si="383">IFERROR(G236/G237,"-")</f>
        <v>8.5564506976742553E-3</v>
      </c>
      <c r="I236" s="60">
        <v>130</v>
      </c>
      <c r="J236" s="119">
        <f t="shared" ref="J236" si="384">IFERROR(I236/I237,"-")</f>
        <v>2.6601186822181298E-2</v>
      </c>
      <c r="K236" s="122">
        <f t="shared" si="326"/>
        <v>94243.676923076928</v>
      </c>
    </row>
    <row r="237" spans="2:11" ht="12" customHeight="1">
      <c r="B237" s="276"/>
      <c r="C237" s="303"/>
      <c r="D237" s="95" t="s">
        <v>164</v>
      </c>
      <c r="E237" s="96"/>
      <c r="F237" s="97"/>
      <c r="G237" s="98">
        <v>1431864500</v>
      </c>
      <c r="H237" s="80" t="s">
        <v>145</v>
      </c>
      <c r="I237" s="63">
        <v>4887</v>
      </c>
      <c r="J237" s="80" t="s">
        <v>145</v>
      </c>
      <c r="K237" s="124">
        <f t="shared" si="326"/>
        <v>292994.57745037857</v>
      </c>
    </row>
    <row r="238" spans="2:11">
      <c r="B238" s="275">
        <v>40</v>
      </c>
      <c r="C238" s="301" t="s">
        <v>48</v>
      </c>
      <c r="D238" s="70">
        <v>1</v>
      </c>
      <c r="E238" s="100" t="s">
        <v>177</v>
      </c>
      <c r="F238" s="40" t="s">
        <v>178</v>
      </c>
      <c r="G238" s="188">
        <v>9970852</v>
      </c>
      <c r="H238" s="71">
        <f t="shared" ref="H238" si="385">IFERROR(G238/G243,"-")</f>
        <v>3.4069725508950349E-2</v>
      </c>
      <c r="I238" s="56">
        <v>51</v>
      </c>
      <c r="J238" s="71">
        <f t="shared" ref="J238" si="386">IFERROR(I238/I243,"-")</f>
        <v>4.9227799227799227E-2</v>
      </c>
      <c r="K238" s="120">
        <f t="shared" si="326"/>
        <v>195506.90196078431</v>
      </c>
    </row>
    <row r="239" spans="2:11">
      <c r="B239" s="300"/>
      <c r="C239" s="302"/>
      <c r="D239" s="73">
        <v>2</v>
      </c>
      <c r="E239" s="88" t="s">
        <v>179</v>
      </c>
      <c r="F239" s="41" t="s">
        <v>180</v>
      </c>
      <c r="G239" s="90">
        <v>23741972</v>
      </c>
      <c r="H239" s="74">
        <f t="shared" ref="H239" si="387">IFERROR(G239/G243,"-")</f>
        <v>8.1124709210525323E-2</v>
      </c>
      <c r="I239" s="58">
        <v>129</v>
      </c>
      <c r="J239" s="74">
        <f t="shared" ref="J239" si="388">IFERROR(I239/I243,"-")</f>
        <v>0.12451737451737452</v>
      </c>
      <c r="K239" s="121">
        <f t="shared" si="326"/>
        <v>184046.29457364342</v>
      </c>
    </row>
    <row r="240" spans="2:11" ht="24">
      <c r="B240" s="300"/>
      <c r="C240" s="302"/>
      <c r="D240" s="73">
        <v>3</v>
      </c>
      <c r="E240" s="88" t="s">
        <v>185</v>
      </c>
      <c r="F240" s="44" t="s">
        <v>186</v>
      </c>
      <c r="G240" s="90">
        <v>7282314</v>
      </c>
      <c r="H240" s="74">
        <f t="shared" ref="H240" si="389">IFERROR(G240/G243,"-")</f>
        <v>2.4883173378763043E-2</v>
      </c>
      <c r="I240" s="58">
        <v>41</v>
      </c>
      <c r="J240" s="74">
        <f t="shared" ref="J240" si="390">IFERROR(I240/I243,"-")</f>
        <v>3.9575289575289573E-2</v>
      </c>
      <c r="K240" s="121">
        <f t="shared" si="326"/>
        <v>177617.41463414635</v>
      </c>
    </row>
    <row r="241" spans="2:11">
      <c r="B241" s="300"/>
      <c r="C241" s="302"/>
      <c r="D241" s="73">
        <v>4</v>
      </c>
      <c r="E241" s="88" t="s">
        <v>169</v>
      </c>
      <c r="F241" s="44" t="s">
        <v>170</v>
      </c>
      <c r="G241" s="90">
        <v>27363844</v>
      </c>
      <c r="H241" s="74">
        <f t="shared" ref="H241" si="391">IFERROR(G241/G243,"-")</f>
        <v>9.3500400361948802E-2</v>
      </c>
      <c r="I241" s="58">
        <v>226</v>
      </c>
      <c r="J241" s="74">
        <f t="shared" ref="J241" si="392">IFERROR(I241/I243,"-")</f>
        <v>0.21814671814671815</v>
      </c>
      <c r="K241" s="121">
        <f t="shared" si="326"/>
        <v>121078.95575221239</v>
      </c>
    </row>
    <row r="242" spans="2:11">
      <c r="B242" s="300"/>
      <c r="C242" s="302"/>
      <c r="D242" s="76">
        <v>5</v>
      </c>
      <c r="E242" s="92" t="s">
        <v>183</v>
      </c>
      <c r="F242" s="45" t="s">
        <v>184</v>
      </c>
      <c r="G242" s="94">
        <v>14855013</v>
      </c>
      <c r="H242" s="119">
        <f t="shared" ref="H242" si="393">IFERROR(G242/G243,"-")</f>
        <v>5.0758572621666533E-2</v>
      </c>
      <c r="I242" s="60">
        <v>129</v>
      </c>
      <c r="J242" s="119">
        <f t="shared" ref="J242" si="394">IFERROR(I242/I243,"-")</f>
        <v>0.12451737451737452</v>
      </c>
      <c r="K242" s="122">
        <f t="shared" si="326"/>
        <v>115155.13953488372</v>
      </c>
    </row>
    <row r="243" spans="2:11" ht="12" customHeight="1">
      <c r="B243" s="276"/>
      <c r="C243" s="303"/>
      <c r="D243" s="95" t="s">
        <v>164</v>
      </c>
      <c r="E243" s="96"/>
      <c r="F243" s="97"/>
      <c r="G243" s="98">
        <v>292660180</v>
      </c>
      <c r="H243" s="80" t="s">
        <v>145</v>
      </c>
      <c r="I243" s="63">
        <v>1036</v>
      </c>
      <c r="J243" s="80" t="s">
        <v>145</v>
      </c>
      <c r="K243" s="124">
        <f t="shared" si="326"/>
        <v>282490.52123552124</v>
      </c>
    </row>
    <row r="244" spans="2:11">
      <c r="B244" s="275">
        <v>41</v>
      </c>
      <c r="C244" s="301" t="s">
        <v>15</v>
      </c>
      <c r="D244" s="70">
        <v>1</v>
      </c>
      <c r="E244" s="100" t="s">
        <v>181</v>
      </c>
      <c r="F244" s="40" t="s">
        <v>182</v>
      </c>
      <c r="G244" s="188">
        <v>1079061</v>
      </c>
      <c r="H244" s="71">
        <f t="shared" ref="H244" si="395">IFERROR(G244/G249,"-")</f>
        <v>1.6482380193655339E-3</v>
      </c>
      <c r="I244" s="56">
        <v>4</v>
      </c>
      <c r="J244" s="71">
        <f t="shared" ref="J244" si="396">IFERROR(I244/I249,"-")</f>
        <v>1.6771488469601676E-3</v>
      </c>
      <c r="K244" s="120">
        <f t="shared" si="326"/>
        <v>269765.25</v>
      </c>
    </row>
    <row r="245" spans="2:11">
      <c r="B245" s="300"/>
      <c r="C245" s="302"/>
      <c r="D245" s="73">
        <v>2</v>
      </c>
      <c r="E245" s="88" t="s">
        <v>177</v>
      </c>
      <c r="F245" s="41" t="s">
        <v>178</v>
      </c>
      <c r="G245" s="90">
        <v>17862060</v>
      </c>
      <c r="H245" s="74">
        <f t="shared" ref="H245" si="397">IFERROR(G245/G249,"-")</f>
        <v>2.7283838815589042E-2</v>
      </c>
      <c r="I245" s="58">
        <v>112</v>
      </c>
      <c r="J245" s="74">
        <f t="shared" ref="J245" si="398">IFERROR(I245/I249,"-")</f>
        <v>4.6960167714884697E-2</v>
      </c>
      <c r="K245" s="121">
        <f t="shared" si="326"/>
        <v>159482.67857142858</v>
      </c>
    </row>
    <row r="246" spans="2:11">
      <c r="B246" s="300"/>
      <c r="C246" s="302"/>
      <c r="D246" s="73">
        <v>3</v>
      </c>
      <c r="E246" s="88" t="s">
        <v>169</v>
      </c>
      <c r="F246" s="44" t="s">
        <v>170</v>
      </c>
      <c r="G246" s="90">
        <v>66173582</v>
      </c>
      <c r="H246" s="74">
        <f t="shared" ref="H246" si="399">IFERROR(G246/G249,"-")</f>
        <v>0.10107845036564453</v>
      </c>
      <c r="I246" s="58">
        <v>540</v>
      </c>
      <c r="J246" s="74">
        <f t="shared" ref="J246" si="400">IFERROR(I246/I249,"-")</f>
        <v>0.22641509433962265</v>
      </c>
      <c r="K246" s="121">
        <f t="shared" si="326"/>
        <v>122543.67037037037</v>
      </c>
    </row>
    <row r="247" spans="2:11">
      <c r="B247" s="300"/>
      <c r="C247" s="302"/>
      <c r="D247" s="73">
        <v>4</v>
      </c>
      <c r="E247" s="88" t="s">
        <v>179</v>
      </c>
      <c r="F247" s="44" t="s">
        <v>180</v>
      </c>
      <c r="G247" s="90">
        <v>25485557</v>
      </c>
      <c r="H247" s="74">
        <f t="shared" ref="H247" si="401">IFERROR(G247/G249,"-")</f>
        <v>3.8928535080136731E-2</v>
      </c>
      <c r="I247" s="58">
        <v>221</v>
      </c>
      <c r="J247" s="74">
        <f t="shared" ref="J247" si="402">IFERROR(I247/I249,"-")</f>
        <v>9.2662473794549269E-2</v>
      </c>
      <c r="K247" s="121">
        <f t="shared" si="326"/>
        <v>115319.26244343891</v>
      </c>
    </row>
    <row r="248" spans="2:11">
      <c r="B248" s="300"/>
      <c r="C248" s="302"/>
      <c r="D248" s="76">
        <v>5</v>
      </c>
      <c r="E248" s="92" t="s">
        <v>183</v>
      </c>
      <c r="F248" s="45" t="s">
        <v>184</v>
      </c>
      <c r="G248" s="94">
        <v>27174548</v>
      </c>
      <c r="H248" s="119">
        <f t="shared" ref="H248" si="403">IFERROR(G248/G249,"-")</f>
        <v>4.150842554097834E-2</v>
      </c>
      <c r="I248" s="60">
        <v>269</v>
      </c>
      <c r="J248" s="119">
        <f t="shared" ref="J248" si="404">IFERROR(I248/I249,"-")</f>
        <v>0.11278825995807128</v>
      </c>
      <c r="K248" s="122">
        <f t="shared" si="326"/>
        <v>101020.62453531599</v>
      </c>
    </row>
    <row r="249" spans="2:11" ht="12" customHeight="1">
      <c r="B249" s="276"/>
      <c r="C249" s="303"/>
      <c r="D249" s="95" t="s">
        <v>164</v>
      </c>
      <c r="E249" s="96"/>
      <c r="F249" s="97"/>
      <c r="G249" s="98">
        <v>654675470</v>
      </c>
      <c r="H249" s="80" t="s">
        <v>145</v>
      </c>
      <c r="I249" s="63">
        <v>2385</v>
      </c>
      <c r="J249" s="80" t="s">
        <v>145</v>
      </c>
      <c r="K249" s="124">
        <f t="shared" si="326"/>
        <v>274497.05241090147</v>
      </c>
    </row>
    <row r="250" spans="2:11">
      <c r="B250" s="275">
        <v>42</v>
      </c>
      <c r="C250" s="301" t="s">
        <v>16</v>
      </c>
      <c r="D250" s="70">
        <v>1</v>
      </c>
      <c r="E250" s="100" t="s">
        <v>169</v>
      </c>
      <c r="F250" s="40" t="s">
        <v>170</v>
      </c>
      <c r="G250" s="188">
        <v>162251404</v>
      </c>
      <c r="H250" s="71">
        <f t="shared" ref="H250" si="405">IFERROR(G250/G255,"-")</f>
        <v>0.12146134891897901</v>
      </c>
      <c r="I250" s="56">
        <v>1232</v>
      </c>
      <c r="J250" s="71">
        <f t="shared" ref="J250" si="406">IFERROR(I250/I255,"-")</f>
        <v>0.23377609108159392</v>
      </c>
      <c r="K250" s="120">
        <f t="shared" si="326"/>
        <v>131697.56818181818</v>
      </c>
    </row>
    <row r="251" spans="2:11">
      <c r="B251" s="300"/>
      <c r="C251" s="302"/>
      <c r="D251" s="73">
        <v>2</v>
      </c>
      <c r="E251" s="88" t="s">
        <v>177</v>
      </c>
      <c r="F251" s="41" t="s">
        <v>178</v>
      </c>
      <c r="G251" s="90">
        <v>37619155</v>
      </c>
      <c r="H251" s="74">
        <f t="shared" ref="H251" si="407">IFERROR(G251/G255,"-")</f>
        <v>2.8161687349664809E-2</v>
      </c>
      <c r="I251" s="58">
        <v>304</v>
      </c>
      <c r="J251" s="74">
        <f t="shared" ref="J251" si="408">IFERROR(I251/I255,"-")</f>
        <v>5.7685009487666035E-2</v>
      </c>
      <c r="K251" s="121">
        <f t="shared" si="326"/>
        <v>123747.22039473684</v>
      </c>
    </row>
    <row r="252" spans="2:11">
      <c r="B252" s="300"/>
      <c r="C252" s="302"/>
      <c r="D252" s="73">
        <v>3</v>
      </c>
      <c r="E252" s="88" t="s">
        <v>183</v>
      </c>
      <c r="F252" s="44" t="s">
        <v>184</v>
      </c>
      <c r="G252" s="90">
        <v>53766489</v>
      </c>
      <c r="H252" s="74">
        <f t="shared" ref="H252" si="409">IFERROR(G252/G255,"-")</f>
        <v>4.0249576395514255E-2</v>
      </c>
      <c r="I252" s="58">
        <v>623</v>
      </c>
      <c r="J252" s="74">
        <f t="shared" ref="J252" si="410">IFERROR(I252/I255,"-")</f>
        <v>0.11821631878557874</v>
      </c>
      <c r="K252" s="121">
        <f t="shared" si="326"/>
        <v>86302.550561797747</v>
      </c>
    </row>
    <row r="253" spans="2:11">
      <c r="B253" s="300"/>
      <c r="C253" s="302"/>
      <c r="D253" s="73">
        <v>4</v>
      </c>
      <c r="E253" s="88" t="s">
        <v>193</v>
      </c>
      <c r="F253" s="44" t="s">
        <v>194</v>
      </c>
      <c r="G253" s="90">
        <v>3671338</v>
      </c>
      <c r="H253" s="74">
        <f t="shared" ref="H253" si="411">IFERROR(G253/G255,"-")</f>
        <v>2.7483624475601247E-3</v>
      </c>
      <c r="I253" s="58">
        <v>51</v>
      </c>
      <c r="J253" s="74">
        <f t="shared" ref="J253" si="412">IFERROR(I253/I255,"-")</f>
        <v>9.6774193548387101E-3</v>
      </c>
      <c r="K253" s="121">
        <f t="shared" si="326"/>
        <v>71987.019607843133</v>
      </c>
    </row>
    <row r="254" spans="2:11">
      <c r="B254" s="300"/>
      <c r="C254" s="302"/>
      <c r="D254" s="76">
        <v>5</v>
      </c>
      <c r="E254" s="92" t="s">
        <v>206</v>
      </c>
      <c r="F254" s="45" t="s">
        <v>207</v>
      </c>
      <c r="G254" s="94">
        <v>32315816</v>
      </c>
      <c r="H254" s="119">
        <f t="shared" ref="H254" si="413">IFERROR(G254/G255,"-")</f>
        <v>2.4191609477706121E-2</v>
      </c>
      <c r="I254" s="60">
        <v>459</v>
      </c>
      <c r="J254" s="119">
        <f t="shared" ref="J254" si="414">IFERROR(I254/I255,"-")</f>
        <v>8.7096774193548387E-2</v>
      </c>
      <c r="K254" s="122">
        <f t="shared" si="326"/>
        <v>70404.827886710234</v>
      </c>
    </row>
    <row r="255" spans="2:11" ht="12" customHeight="1">
      <c r="B255" s="276"/>
      <c r="C255" s="303"/>
      <c r="D255" s="95" t="s">
        <v>164</v>
      </c>
      <c r="E255" s="96"/>
      <c r="F255" s="97"/>
      <c r="G255" s="98">
        <v>1335827450</v>
      </c>
      <c r="H255" s="80" t="s">
        <v>145</v>
      </c>
      <c r="I255" s="63">
        <v>5270</v>
      </c>
      <c r="J255" s="80" t="s">
        <v>145</v>
      </c>
      <c r="K255" s="124">
        <f t="shared" si="326"/>
        <v>253477.69449715369</v>
      </c>
    </row>
    <row r="256" spans="2:11">
      <c r="B256" s="275">
        <v>43</v>
      </c>
      <c r="C256" s="301" t="s">
        <v>11</v>
      </c>
      <c r="D256" s="70">
        <v>1</v>
      </c>
      <c r="E256" s="100" t="s">
        <v>226</v>
      </c>
      <c r="F256" s="40" t="s">
        <v>227</v>
      </c>
      <c r="G256" s="188">
        <v>340709</v>
      </c>
      <c r="H256" s="71">
        <f t="shared" ref="H256" si="415">IFERROR(G256/G261,"-")</f>
        <v>3.394394387942051E-4</v>
      </c>
      <c r="I256" s="56">
        <v>2</v>
      </c>
      <c r="J256" s="71">
        <f t="shared" ref="J256" si="416">IFERROR(I256/I261,"-")</f>
        <v>5.5710306406685239E-4</v>
      </c>
      <c r="K256" s="120">
        <f t="shared" si="326"/>
        <v>170354.5</v>
      </c>
    </row>
    <row r="257" spans="2:11">
      <c r="B257" s="300"/>
      <c r="C257" s="302"/>
      <c r="D257" s="73">
        <v>2</v>
      </c>
      <c r="E257" s="88" t="s">
        <v>169</v>
      </c>
      <c r="F257" s="41" t="s">
        <v>170</v>
      </c>
      <c r="G257" s="90">
        <v>129367260</v>
      </c>
      <c r="H257" s="74">
        <f t="shared" ref="H257" si="417">IFERROR(G257/G261,"-")</f>
        <v>0.12888520741378717</v>
      </c>
      <c r="I257" s="58">
        <v>830</v>
      </c>
      <c r="J257" s="74">
        <f t="shared" ref="J257" si="418">IFERROR(I257/I261,"-")</f>
        <v>0.23119777158774374</v>
      </c>
      <c r="K257" s="121">
        <f t="shared" si="326"/>
        <v>155864.1686746988</v>
      </c>
    </row>
    <row r="258" spans="2:11">
      <c r="B258" s="300"/>
      <c r="C258" s="302"/>
      <c r="D258" s="73">
        <v>3</v>
      </c>
      <c r="E258" s="88" t="s">
        <v>177</v>
      </c>
      <c r="F258" s="44" t="s">
        <v>178</v>
      </c>
      <c r="G258" s="90">
        <v>37182449</v>
      </c>
      <c r="H258" s="74">
        <f t="shared" ref="H258" si="419">IFERROR(G258/G261,"-")</f>
        <v>3.704389852206473E-2</v>
      </c>
      <c r="I258" s="58">
        <v>239</v>
      </c>
      <c r="J258" s="74">
        <f t="shared" ref="J258" si="420">IFERROR(I258/I261,"-")</f>
        <v>6.6573816155988855E-2</v>
      </c>
      <c r="K258" s="121">
        <f t="shared" si="326"/>
        <v>155575.10041841003</v>
      </c>
    </row>
    <row r="259" spans="2:11" ht="24">
      <c r="B259" s="300"/>
      <c r="C259" s="302"/>
      <c r="D259" s="73">
        <v>4</v>
      </c>
      <c r="E259" s="88" t="s">
        <v>185</v>
      </c>
      <c r="F259" s="44" t="s">
        <v>186</v>
      </c>
      <c r="G259" s="90">
        <v>12916098</v>
      </c>
      <c r="H259" s="74">
        <f t="shared" ref="H259" si="421">IFERROR(G259/G261,"-")</f>
        <v>1.2867969606118284E-2</v>
      </c>
      <c r="I259" s="58">
        <v>90</v>
      </c>
      <c r="J259" s="74">
        <f t="shared" ref="J259" si="422">IFERROR(I259/I261,"-")</f>
        <v>2.5069637883008356E-2</v>
      </c>
      <c r="K259" s="121">
        <f t="shared" si="326"/>
        <v>143512.20000000001</v>
      </c>
    </row>
    <row r="260" spans="2:11">
      <c r="B260" s="300"/>
      <c r="C260" s="302"/>
      <c r="D260" s="76">
        <v>5</v>
      </c>
      <c r="E260" s="92" t="s">
        <v>183</v>
      </c>
      <c r="F260" s="45" t="s">
        <v>184</v>
      </c>
      <c r="G260" s="94">
        <v>48397197</v>
      </c>
      <c r="H260" s="119">
        <f t="shared" ref="H260" si="423">IFERROR(G260/G261,"-")</f>
        <v>4.8216857755129995E-2</v>
      </c>
      <c r="I260" s="60">
        <v>430</v>
      </c>
      <c r="J260" s="119">
        <f t="shared" ref="J260" si="424">IFERROR(I260/I261,"-")</f>
        <v>0.11977715877437325</v>
      </c>
      <c r="K260" s="122">
        <f t="shared" si="326"/>
        <v>112551.62093023256</v>
      </c>
    </row>
    <row r="261" spans="2:11" ht="12" customHeight="1">
      <c r="B261" s="276"/>
      <c r="C261" s="303"/>
      <c r="D261" s="95" t="s">
        <v>164</v>
      </c>
      <c r="E261" s="96"/>
      <c r="F261" s="97"/>
      <c r="G261" s="98">
        <v>1003740170</v>
      </c>
      <c r="H261" s="80" t="s">
        <v>145</v>
      </c>
      <c r="I261" s="63">
        <v>3590</v>
      </c>
      <c r="J261" s="80" t="s">
        <v>145</v>
      </c>
      <c r="K261" s="124">
        <f t="shared" si="326"/>
        <v>279593.36211699166</v>
      </c>
    </row>
    <row r="262" spans="2:11">
      <c r="B262" s="275">
        <v>44</v>
      </c>
      <c r="C262" s="301" t="s">
        <v>23</v>
      </c>
      <c r="D262" s="70">
        <v>1</v>
      </c>
      <c r="E262" s="100" t="s">
        <v>189</v>
      </c>
      <c r="F262" s="40" t="s">
        <v>190</v>
      </c>
      <c r="G262" s="188">
        <v>5797343</v>
      </c>
      <c r="H262" s="71">
        <f t="shared" ref="H262" si="425">IFERROR(G262/G267,"-")</f>
        <v>3.6227764408258011E-3</v>
      </c>
      <c r="I262" s="56">
        <v>15</v>
      </c>
      <c r="J262" s="71">
        <f t="shared" ref="J262" si="426">IFERROR(I262/I267,"-")</f>
        <v>3.290195218249616E-3</v>
      </c>
      <c r="K262" s="120">
        <f t="shared" si="326"/>
        <v>386489.53333333333</v>
      </c>
    </row>
    <row r="263" spans="2:11">
      <c r="B263" s="300"/>
      <c r="C263" s="302"/>
      <c r="D263" s="73">
        <v>2</v>
      </c>
      <c r="E263" s="88" t="s">
        <v>177</v>
      </c>
      <c r="F263" s="41" t="s">
        <v>178</v>
      </c>
      <c r="G263" s="90">
        <v>39233524</v>
      </c>
      <c r="H263" s="74">
        <f t="shared" ref="H263" si="427">IFERROR(G263/G267,"-")</f>
        <v>2.4517142842466567E-2</v>
      </c>
      <c r="I263" s="58">
        <v>225</v>
      </c>
      <c r="J263" s="74">
        <f t="shared" ref="J263" si="428">IFERROR(I263/I267,"-")</f>
        <v>4.935292827374424E-2</v>
      </c>
      <c r="K263" s="121">
        <f t="shared" si="326"/>
        <v>174371.21777777778</v>
      </c>
    </row>
    <row r="264" spans="2:11">
      <c r="B264" s="300"/>
      <c r="C264" s="302"/>
      <c r="D264" s="73">
        <v>3</v>
      </c>
      <c r="E264" s="88" t="s">
        <v>169</v>
      </c>
      <c r="F264" s="44" t="s">
        <v>170</v>
      </c>
      <c r="G264" s="90">
        <v>181230323</v>
      </c>
      <c r="H264" s="74">
        <f t="shared" ref="H264" si="429">IFERROR(G264/G267,"-")</f>
        <v>0.11325135403022563</v>
      </c>
      <c r="I264" s="58">
        <v>1128</v>
      </c>
      <c r="J264" s="74">
        <f t="shared" ref="J264" si="430">IFERROR(I264/I267,"-")</f>
        <v>0.24742268041237114</v>
      </c>
      <c r="K264" s="121">
        <f t="shared" si="326"/>
        <v>160665.17996453901</v>
      </c>
    </row>
    <row r="265" spans="2:11" ht="24">
      <c r="B265" s="300"/>
      <c r="C265" s="302"/>
      <c r="D265" s="73">
        <v>4</v>
      </c>
      <c r="E265" s="88" t="s">
        <v>195</v>
      </c>
      <c r="F265" s="44" t="s">
        <v>196</v>
      </c>
      <c r="G265" s="90">
        <v>75038951</v>
      </c>
      <c r="H265" s="74">
        <f t="shared" ref="H265" si="431">IFERROR(G265/G267,"-")</f>
        <v>4.6892057935347571E-2</v>
      </c>
      <c r="I265" s="58">
        <v>485</v>
      </c>
      <c r="J265" s="74">
        <f t="shared" ref="J265" si="432">IFERROR(I265/I267,"-")</f>
        <v>0.10638297872340426</v>
      </c>
      <c r="K265" s="121">
        <f t="shared" si="326"/>
        <v>154719.48659793814</v>
      </c>
    </row>
    <row r="266" spans="2:11">
      <c r="B266" s="300"/>
      <c r="C266" s="302"/>
      <c r="D266" s="76">
        <v>5</v>
      </c>
      <c r="E266" s="92" t="s">
        <v>179</v>
      </c>
      <c r="F266" s="45" t="s">
        <v>180</v>
      </c>
      <c r="G266" s="94">
        <v>66565074</v>
      </c>
      <c r="H266" s="119">
        <f t="shared" ref="H266" si="433">IFERROR(G266/G267,"-")</f>
        <v>4.1596707641591339E-2</v>
      </c>
      <c r="I266" s="60">
        <v>475</v>
      </c>
      <c r="J266" s="119">
        <f t="shared" ref="J266" si="434">IFERROR(I266/I267,"-")</f>
        <v>0.10418951524457118</v>
      </c>
      <c r="K266" s="122">
        <f t="shared" ref="K266:K329" si="435">IFERROR(G266/I266,"-")</f>
        <v>140136.99789473685</v>
      </c>
    </row>
    <row r="267" spans="2:11" ht="12" customHeight="1">
      <c r="B267" s="276"/>
      <c r="C267" s="303"/>
      <c r="D267" s="95" t="s">
        <v>164</v>
      </c>
      <c r="E267" s="96"/>
      <c r="F267" s="97"/>
      <c r="G267" s="98">
        <v>1600248620</v>
      </c>
      <c r="H267" s="80" t="s">
        <v>145</v>
      </c>
      <c r="I267" s="63">
        <v>4559</v>
      </c>
      <c r="J267" s="80" t="s">
        <v>145</v>
      </c>
      <c r="K267" s="124">
        <f t="shared" si="435"/>
        <v>351008.69050230313</v>
      </c>
    </row>
    <row r="268" spans="2:11">
      <c r="B268" s="275">
        <v>45</v>
      </c>
      <c r="C268" s="301" t="s">
        <v>49</v>
      </c>
      <c r="D268" s="70">
        <v>1</v>
      </c>
      <c r="E268" s="100" t="s">
        <v>219</v>
      </c>
      <c r="F268" s="40" t="s">
        <v>220</v>
      </c>
      <c r="G268" s="188">
        <v>14512726</v>
      </c>
      <c r="H268" s="71">
        <f t="shared" ref="H268" si="436">IFERROR(G268/G273,"-")</f>
        <v>3.3513824453799558E-2</v>
      </c>
      <c r="I268" s="56">
        <v>33</v>
      </c>
      <c r="J268" s="71">
        <f t="shared" ref="J268" si="437">IFERROR(I268/I273,"-")</f>
        <v>2.6169706582077717E-2</v>
      </c>
      <c r="K268" s="120">
        <f t="shared" si="435"/>
        <v>439779.57575757575</v>
      </c>
    </row>
    <row r="269" spans="2:11">
      <c r="B269" s="300"/>
      <c r="C269" s="302"/>
      <c r="D269" s="73">
        <v>2</v>
      </c>
      <c r="E269" s="88" t="s">
        <v>183</v>
      </c>
      <c r="F269" s="41" t="s">
        <v>184</v>
      </c>
      <c r="G269" s="90">
        <v>24970093</v>
      </c>
      <c r="H269" s="74">
        <f t="shared" ref="H269" si="438">IFERROR(G269/G273,"-")</f>
        <v>5.7662723970469038E-2</v>
      </c>
      <c r="I269" s="58">
        <v>178</v>
      </c>
      <c r="J269" s="74">
        <f t="shared" ref="J269" si="439">IFERROR(I269/I273,"-")</f>
        <v>0.14115781126090404</v>
      </c>
      <c r="K269" s="121">
        <f t="shared" si="435"/>
        <v>140281.42134831462</v>
      </c>
    </row>
    <row r="270" spans="2:11">
      <c r="B270" s="300"/>
      <c r="C270" s="302"/>
      <c r="D270" s="73">
        <v>3</v>
      </c>
      <c r="E270" s="88" t="s">
        <v>179</v>
      </c>
      <c r="F270" s="44" t="s">
        <v>180</v>
      </c>
      <c r="G270" s="90">
        <v>20678215</v>
      </c>
      <c r="H270" s="74">
        <f t="shared" ref="H270" si="440">IFERROR(G270/G273,"-")</f>
        <v>4.7751612448820771E-2</v>
      </c>
      <c r="I270" s="58">
        <v>160</v>
      </c>
      <c r="J270" s="74">
        <f t="shared" ref="J270" si="441">IFERROR(I270/I273,"-")</f>
        <v>0.12688342585249801</v>
      </c>
      <c r="K270" s="121">
        <f t="shared" si="435"/>
        <v>129238.84375</v>
      </c>
    </row>
    <row r="271" spans="2:11">
      <c r="B271" s="300"/>
      <c r="C271" s="302"/>
      <c r="D271" s="73">
        <v>4</v>
      </c>
      <c r="E271" s="88" t="s">
        <v>169</v>
      </c>
      <c r="F271" s="44" t="s">
        <v>170</v>
      </c>
      <c r="G271" s="90">
        <v>32781286</v>
      </c>
      <c r="H271" s="74">
        <f t="shared" ref="H271" si="442">IFERROR(G271/G273,"-")</f>
        <v>7.5700889300452393E-2</v>
      </c>
      <c r="I271" s="58">
        <v>271</v>
      </c>
      <c r="J271" s="74">
        <f t="shared" ref="J271" si="443">IFERROR(I271/I273,"-")</f>
        <v>0.21490880253766853</v>
      </c>
      <c r="K271" s="121">
        <f t="shared" si="435"/>
        <v>120964.15498154981</v>
      </c>
    </row>
    <row r="272" spans="2:11">
      <c r="B272" s="300"/>
      <c r="C272" s="302"/>
      <c r="D272" s="76">
        <v>5</v>
      </c>
      <c r="E272" s="92" t="s">
        <v>202</v>
      </c>
      <c r="F272" s="45" t="s">
        <v>203</v>
      </c>
      <c r="G272" s="94">
        <v>7649794</v>
      </c>
      <c r="H272" s="119">
        <f t="shared" ref="H272" si="444">IFERROR(G272/G273,"-")</f>
        <v>1.7665451220103594E-2</v>
      </c>
      <c r="I272" s="60">
        <v>68</v>
      </c>
      <c r="J272" s="119">
        <f t="shared" ref="J272" si="445">IFERROR(I272/I273,"-")</f>
        <v>5.392545598731166E-2</v>
      </c>
      <c r="K272" s="122">
        <f t="shared" si="435"/>
        <v>112496.9705882353</v>
      </c>
    </row>
    <row r="273" spans="2:11" ht="12" customHeight="1">
      <c r="B273" s="276"/>
      <c r="C273" s="303"/>
      <c r="D273" s="95" t="s">
        <v>164</v>
      </c>
      <c r="E273" s="96"/>
      <c r="F273" s="97"/>
      <c r="G273" s="98">
        <v>433037000</v>
      </c>
      <c r="H273" s="80" t="s">
        <v>145</v>
      </c>
      <c r="I273" s="63">
        <v>1261</v>
      </c>
      <c r="J273" s="80" t="s">
        <v>145</v>
      </c>
      <c r="K273" s="124">
        <f t="shared" si="435"/>
        <v>343407.61300555116</v>
      </c>
    </row>
    <row r="274" spans="2:11">
      <c r="B274" s="275">
        <v>46</v>
      </c>
      <c r="C274" s="301" t="s">
        <v>27</v>
      </c>
      <c r="D274" s="70">
        <v>1</v>
      </c>
      <c r="E274" s="100" t="s">
        <v>191</v>
      </c>
      <c r="F274" s="40" t="s">
        <v>192</v>
      </c>
      <c r="G274" s="188">
        <v>7006968</v>
      </c>
      <c r="H274" s="71">
        <f t="shared" ref="H274" si="446">IFERROR(G274/G279,"-")</f>
        <v>1.3853345798963091E-2</v>
      </c>
      <c r="I274" s="56">
        <v>13</v>
      </c>
      <c r="J274" s="71">
        <f t="shared" ref="J274" si="447">IFERROR(I274/I279,"-")</f>
        <v>7.0422535211267607E-3</v>
      </c>
      <c r="K274" s="120">
        <f t="shared" si="435"/>
        <v>538997.5384615385</v>
      </c>
    </row>
    <row r="275" spans="2:11">
      <c r="B275" s="300"/>
      <c r="C275" s="302"/>
      <c r="D275" s="73">
        <v>2</v>
      </c>
      <c r="E275" s="88" t="s">
        <v>228</v>
      </c>
      <c r="F275" s="41" t="s">
        <v>229</v>
      </c>
      <c r="G275" s="90">
        <v>348290</v>
      </c>
      <c r="H275" s="74">
        <f t="shared" ref="H275" si="448">IFERROR(G275/G279,"-")</f>
        <v>6.8859766568376722E-4</v>
      </c>
      <c r="I275" s="58">
        <v>1</v>
      </c>
      <c r="J275" s="74">
        <f t="shared" ref="J275" si="449">IFERROR(I275/I279,"-")</f>
        <v>5.4171180931744309E-4</v>
      </c>
      <c r="K275" s="121">
        <f t="shared" si="435"/>
        <v>348290</v>
      </c>
    </row>
    <row r="276" spans="2:11">
      <c r="B276" s="300"/>
      <c r="C276" s="302"/>
      <c r="D276" s="73">
        <v>3</v>
      </c>
      <c r="E276" s="88" t="s">
        <v>177</v>
      </c>
      <c r="F276" s="44" t="s">
        <v>178</v>
      </c>
      <c r="G276" s="90">
        <v>17295003</v>
      </c>
      <c r="H276" s="74">
        <f t="shared" ref="H276" si="450">IFERROR(G276/G279,"-")</f>
        <v>3.4193627993320944E-2</v>
      </c>
      <c r="I276" s="58">
        <v>93</v>
      </c>
      <c r="J276" s="74">
        <f t="shared" ref="J276" si="451">IFERROR(I276/I279,"-")</f>
        <v>5.0379198266522207E-2</v>
      </c>
      <c r="K276" s="121">
        <f t="shared" si="435"/>
        <v>185967.77419354839</v>
      </c>
    </row>
    <row r="277" spans="2:11" ht="24">
      <c r="B277" s="300"/>
      <c r="C277" s="302"/>
      <c r="D277" s="73">
        <v>4</v>
      </c>
      <c r="E277" s="88" t="s">
        <v>187</v>
      </c>
      <c r="F277" s="44" t="s">
        <v>188</v>
      </c>
      <c r="G277" s="90">
        <v>2935209</v>
      </c>
      <c r="H277" s="74">
        <f t="shared" ref="H277" si="452">IFERROR(G277/G279,"-")</f>
        <v>5.8031469915701996E-3</v>
      </c>
      <c r="I277" s="58">
        <v>20</v>
      </c>
      <c r="J277" s="74">
        <f t="shared" ref="J277" si="453">IFERROR(I277/I279,"-")</f>
        <v>1.0834236186348862E-2</v>
      </c>
      <c r="K277" s="121">
        <f t="shared" si="435"/>
        <v>146760.45000000001</v>
      </c>
    </row>
    <row r="278" spans="2:11">
      <c r="B278" s="300"/>
      <c r="C278" s="302"/>
      <c r="D278" s="76">
        <v>5</v>
      </c>
      <c r="E278" s="92" t="s">
        <v>179</v>
      </c>
      <c r="F278" s="45" t="s">
        <v>180</v>
      </c>
      <c r="G278" s="94">
        <v>20520255</v>
      </c>
      <c r="H278" s="119">
        <f t="shared" ref="H278" si="454">IFERROR(G278/G279,"-")</f>
        <v>4.057021359279811E-2</v>
      </c>
      <c r="I278" s="60">
        <v>140</v>
      </c>
      <c r="J278" s="119">
        <f t="shared" ref="J278" si="455">IFERROR(I278/I279,"-")</f>
        <v>7.5839653304442034E-2</v>
      </c>
      <c r="K278" s="122">
        <f t="shared" si="435"/>
        <v>146573.25</v>
      </c>
    </row>
    <row r="279" spans="2:11" ht="12" customHeight="1">
      <c r="B279" s="276"/>
      <c r="C279" s="303"/>
      <c r="D279" s="95" t="s">
        <v>164</v>
      </c>
      <c r="E279" s="96"/>
      <c r="F279" s="97"/>
      <c r="G279" s="98">
        <v>505796080</v>
      </c>
      <c r="H279" s="80" t="s">
        <v>145</v>
      </c>
      <c r="I279" s="63">
        <v>1846</v>
      </c>
      <c r="J279" s="80" t="s">
        <v>145</v>
      </c>
      <c r="K279" s="124">
        <f t="shared" si="435"/>
        <v>273995.70964247023</v>
      </c>
    </row>
    <row r="280" spans="2:11">
      <c r="B280" s="275">
        <v>47</v>
      </c>
      <c r="C280" s="301" t="s">
        <v>17</v>
      </c>
      <c r="D280" s="70">
        <v>1</v>
      </c>
      <c r="E280" s="100" t="s">
        <v>177</v>
      </c>
      <c r="F280" s="40" t="s">
        <v>178</v>
      </c>
      <c r="G280" s="188">
        <v>24416488</v>
      </c>
      <c r="H280" s="71">
        <f t="shared" ref="H280" si="456">IFERROR(G280/G285,"-")</f>
        <v>2.8504293256618594E-2</v>
      </c>
      <c r="I280" s="56">
        <v>169</v>
      </c>
      <c r="J280" s="71">
        <f t="shared" ref="J280" si="457">IFERROR(I280/I285,"-")</f>
        <v>5.2994669175290061E-2</v>
      </c>
      <c r="K280" s="120">
        <f t="shared" si="435"/>
        <v>144476.26035502958</v>
      </c>
    </row>
    <row r="281" spans="2:11">
      <c r="B281" s="300"/>
      <c r="C281" s="302"/>
      <c r="D281" s="73">
        <v>2</v>
      </c>
      <c r="E281" s="88" t="s">
        <v>179</v>
      </c>
      <c r="F281" s="41" t="s">
        <v>180</v>
      </c>
      <c r="G281" s="90">
        <v>42724619</v>
      </c>
      <c r="H281" s="74">
        <f t="shared" ref="H281" si="458">IFERROR(G281/G285,"-")</f>
        <v>4.9877569175931391E-2</v>
      </c>
      <c r="I281" s="58">
        <v>318</v>
      </c>
      <c r="J281" s="74">
        <f t="shared" ref="J281" si="459">IFERROR(I281/I285,"-")</f>
        <v>9.9717779868297274E-2</v>
      </c>
      <c r="K281" s="121">
        <f t="shared" si="435"/>
        <v>134354.14779874214</v>
      </c>
    </row>
    <row r="282" spans="2:11">
      <c r="B282" s="300"/>
      <c r="C282" s="302"/>
      <c r="D282" s="73">
        <v>3</v>
      </c>
      <c r="E282" s="88" t="s">
        <v>169</v>
      </c>
      <c r="F282" s="44" t="s">
        <v>170</v>
      </c>
      <c r="G282" s="90">
        <v>86078404</v>
      </c>
      <c r="H282" s="74">
        <f t="shared" ref="H282" si="460">IFERROR(G282/G285,"-")</f>
        <v>0.10048963924204378</v>
      </c>
      <c r="I282" s="58">
        <v>691</v>
      </c>
      <c r="J282" s="74">
        <f t="shared" ref="J282" si="461">IFERROR(I282/I285,"-")</f>
        <v>0.21668234556287239</v>
      </c>
      <c r="K282" s="121">
        <f t="shared" si="435"/>
        <v>124570.77279305355</v>
      </c>
    </row>
    <row r="283" spans="2:11">
      <c r="B283" s="300"/>
      <c r="C283" s="302"/>
      <c r="D283" s="73">
        <v>4</v>
      </c>
      <c r="E283" s="88" t="s">
        <v>183</v>
      </c>
      <c r="F283" s="44" t="s">
        <v>184</v>
      </c>
      <c r="G283" s="90">
        <v>42499762</v>
      </c>
      <c r="H283" s="74">
        <f t="shared" ref="H283" si="462">IFERROR(G283/G285,"-")</f>
        <v>4.9615066646132529E-2</v>
      </c>
      <c r="I283" s="58">
        <v>434</v>
      </c>
      <c r="J283" s="74">
        <f t="shared" ref="J283" si="463">IFERROR(I283/I285,"-")</f>
        <v>0.13609281906553777</v>
      </c>
      <c r="K283" s="121">
        <f t="shared" si="435"/>
        <v>97925.718894009216</v>
      </c>
    </row>
    <row r="284" spans="2:11">
      <c r="B284" s="300"/>
      <c r="C284" s="302"/>
      <c r="D284" s="76">
        <v>5</v>
      </c>
      <c r="E284" s="92" t="s">
        <v>206</v>
      </c>
      <c r="F284" s="45" t="s">
        <v>207</v>
      </c>
      <c r="G284" s="94">
        <v>24505123</v>
      </c>
      <c r="H284" s="119">
        <f t="shared" ref="H284" si="464">IFERROR(G284/G285,"-")</f>
        <v>2.8607767516831625E-2</v>
      </c>
      <c r="I284" s="60">
        <v>311</v>
      </c>
      <c r="J284" s="119">
        <f t="shared" ref="J284" si="465">IFERROR(I284/I285,"-")</f>
        <v>9.7522734399498281E-2</v>
      </c>
      <c r="K284" s="122">
        <f t="shared" si="435"/>
        <v>78794.607717041799</v>
      </c>
    </row>
    <row r="285" spans="2:11" ht="12" customHeight="1">
      <c r="B285" s="276"/>
      <c r="C285" s="303"/>
      <c r="D285" s="95" t="s">
        <v>164</v>
      </c>
      <c r="E285" s="96"/>
      <c r="F285" s="97"/>
      <c r="G285" s="98">
        <v>856589840</v>
      </c>
      <c r="H285" s="80" t="s">
        <v>145</v>
      </c>
      <c r="I285" s="63">
        <v>3189</v>
      </c>
      <c r="J285" s="80" t="s">
        <v>145</v>
      </c>
      <c r="K285" s="124">
        <f t="shared" si="435"/>
        <v>268607.66384446534</v>
      </c>
    </row>
    <row r="286" spans="2:11" ht="24">
      <c r="B286" s="275">
        <v>48</v>
      </c>
      <c r="C286" s="301" t="s">
        <v>28</v>
      </c>
      <c r="D286" s="70">
        <v>1</v>
      </c>
      <c r="E286" s="100" t="s">
        <v>195</v>
      </c>
      <c r="F286" s="40" t="s">
        <v>196</v>
      </c>
      <c r="G286" s="188">
        <v>27570675</v>
      </c>
      <c r="H286" s="71">
        <f t="shared" ref="H286" si="466">IFERROR(G286/G291,"-")</f>
        <v>6.8262361609930239E-2</v>
      </c>
      <c r="I286" s="56">
        <v>174</v>
      </c>
      <c r="J286" s="71">
        <f t="shared" ref="J286" si="467">IFERROR(I286/I291,"-")</f>
        <v>0.10437912417516497</v>
      </c>
      <c r="K286" s="120">
        <f t="shared" si="435"/>
        <v>158452.1551724138</v>
      </c>
    </row>
    <row r="287" spans="2:11" ht="24">
      <c r="B287" s="300"/>
      <c r="C287" s="302"/>
      <c r="D287" s="73">
        <v>2</v>
      </c>
      <c r="E287" s="88" t="s">
        <v>185</v>
      </c>
      <c r="F287" s="41" t="s">
        <v>186</v>
      </c>
      <c r="G287" s="90">
        <v>9389865</v>
      </c>
      <c r="H287" s="74">
        <f t="shared" ref="H287" si="468">IFERROR(G287/G291,"-")</f>
        <v>2.3248410134986814E-2</v>
      </c>
      <c r="I287" s="58">
        <v>67</v>
      </c>
      <c r="J287" s="74">
        <f t="shared" ref="J287" si="469">IFERROR(I287/I291,"-")</f>
        <v>4.0191961607678461E-2</v>
      </c>
      <c r="K287" s="121">
        <f t="shared" si="435"/>
        <v>140147.23880597015</v>
      </c>
    </row>
    <row r="288" spans="2:11">
      <c r="B288" s="300"/>
      <c r="C288" s="302"/>
      <c r="D288" s="73">
        <v>3</v>
      </c>
      <c r="E288" s="88" t="s">
        <v>177</v>
      </c>
      <c r="F288" s="44" t="s">
        <v>178</v>
      </c>
      <c r="G288" s="90">
        <v>11186626</v>
      </c>
      <c r="H288" s="74">
        <f t="shared" ref="H288" si="470">IFERROR(G288/G291,"-")</f>
        <v>2.7697018995982054E-2</v>
      </c>
      <c r="I288" s="58">
        <v>81</v>
      </c>
      <c r="J288" s="74">
        <f t="shared" ref="J288" si="471">IFERROR(I288/I291,"-")</f>
        <v>4.8590281943611278E-2</v>
      </c>
      <c r="K288" s="121">
        <f t="shared" si="435"/>
        <v>138106.49382716051</v>
      </c>
    </row>
    <row r="289" spans="2:11">
      <c r="B289" s="300"/>
      <c r="C289" s="302"/>
      <c r="D289" s="73">
        <v>4</v>
      </c>
      <c r="E289" s="88" t="s">
        <v>169</v>
      </c>
      <c r="F289" s="44" t="s">
        <v>170</v>
      </c>
      <c r="G289" s="90">
        <v>37356215</v>
      </c>
      <c r="H289" s="74">
        <f t="shared" ref="H289" si="472">IFERROR(G289/G291,"-")</f>
        <v>9.249042530544864E-2</v>
      </c>
      <c r="I289" s="58">
        <v>298</v>
      </c>
      <c r="J289" s="74">
        <f t="shared" ref="J289" si="473">IFERROR(I289/I291,"-")</f>
        <v>0.17876424715056988</v>
      </c>
      <c r="K289" s="121">
        <f t="shared" si="435"/>
        <v>125356.42617449665</v>
      </c>
    </row>
    <row r="290" spans="2:11">
      <c r="B290" s="300"/>
      <c r="C290" s="302"/>
      <c r="D290" s="76">
        <v>5</v>
      </c>
      <c r="E290" s="92" t="s">
        <v>202</v>
      </c>
      <c r="F290" s="45" t="s">
        <v>203</v>
      </c>
      <c r="G290" s="94">
        <v>7485955</v>
      </c>
      <c r="H290" s="119">
        <f t="shared" ref="H290" si="474">IFERROR(G290/G291,"-")</f>
        <v>1.8534510569859653E-2</v>
      </c>
      <c r="I290" s="60">
        <v>69</v>
      </c>
      <c r="J290" s="119">
        <f t="shared" ref="J290" si="475">IFERROR(I290/I291,"-")</f>
        <v>4.1391721655668866E-2</v>
      </c>
      <c r="K290" s="122">
        <f t="shared" si="435"/>
        <v>108492.10144927536</v>
      </c>
    </row>
    <row r="291" spans="2:11" ht="12" customHeight="1">
      <c r="B291" s="276"/>
      <c r="C291" s="303"/>
      <c r="D291" s="95" t="s">
        <v>164</v>
      </c>
      <c r="E291" s="96"/>
      <c r="F291" s="97"/>
      <c r="G291" s="98">
        <v>403892780</v>
      </c>
      <c r="H291" s="80" t="s">
        <v>145</v>
      </c>
      <c r="I291" s="63">
        <v>1667</v>
      </c>
      <c r="J291" s="80" t="s">
        <v>145</v>
      </c>
      <c r="K291" s="124">
        <f t="shared" si="435"/>
        <v>242287.21055788844</v>
      </c>
    </row>
    <row r="292" spans="2:11">
      <c r="B292" s="275">
        <v>49</v>
      </c>
      <c r="C292" s="301" t="s">
        <v>29</v>
      </c>
      <c r="D292" s="70">
        <v>1</v>
      </c>
      <c r="E292" s="100" t="s">
        <v>177</v>
      </c>
      <c r="F292" s="40" t="s">
        <v>178</v>
      </c>
      <c r="G292" s="188">
        <v>14403823</v>
      </c>
      <c r="H292" s="71">
        <f t="shared" ref="H292" si="476">IFERROR(G292/G297,"-")</f>
        <v>2.9838852884609808E-2</v>
      </c>
      <c r="I292" s="56">
        <v>90</v>
      </c>
      <c r="J292" s="71">
        <f t="shared" ref="J292" si="477">IFERROR(I292/I297,"-")</f>
        <v>4.9668874172185427E-2</v>
      </c>
      <c r="K292" s="120">
        <f t="shared" si="435"/>
        <v>160042.47777777776</v>
      </c>
    </row>
    <row r="293" spans="2:11">
      <c r="B293" s="300"/>
      <c r="C293" s="302"/>
      <c r="D293" s="73">
        <v>2</v>
      </c>
      <c r="E293" s="88" t="s">
        <v>169</v>
      </c>
      <c r="F293" s="41" t="s">
        <v>170</v>
      </c>
      <c r="G293" s="90">
        <v>48595889</v>
      </c>
      <c r="H293" s="74">
        <f t="shared" ref="H293" si="478">IFERROR(G293/G297,"-")</f>
        <v>0.10067088318620883</v>
      </c>
      <c r="I293" s="58">
        <v>375</v>
      </c>
      <c r="J293" s="74">
        <f t="shared" ref="J293" si="479">IFERROR(I293/I297,"-")</f>
        <v>0.20695364238410596</v>
      </c>
      <c r="K293" s="121">
        <f t="shared" si="435"/>
        <v>129589.03733333333</v>
      </c>
    </row>
    <row r="294" spans="2:11">
      <c r="B294" s="300"/>
      <c r="C294" s="302"/>
      <c r="D294" s="73">
        <v>3</v>
      </c>
      <c r="E294" s="88" t="s">
        <v>179</v>
      </c>
      <c r="F294" s="44" t="s">
        <v>180</v>
      </c>
      <c r="G294" s="90">
        <v>15681129</v>
      </c>
      <c r="H294" s="74">
        <f t="shared" ref="H294" si="480">IFERROR(G294/G297,"-")</f>
        <v>3.2484910519629998E-2</v>
      </c>
      <c r="I294" s="58">
        <v>123</v>
      </c>
      <c r="J294" s="74">
        <f t="shared" ref="J294" si="481">IFERROR(I294/I297,"-")</f>
        <v>6.7880794701986755E-2</v>
      </c>
      <c r="K294" s="121">
        <f t="shared" si="435"/>
        <v>127488.85365853658</v>
      </c>
    </row>
    <row r="295" spans="2:11">
      <c r="B295" s="300"/>
      <c r="C295" s="302"/>
      <c r="D295" s="73">
        <v>4</v>
      </c>
      <c r="E295" s="88" t="s">
        <v>181</v>
      </c>
      <c r="F295" s="44" t="s">
        <v>182</v>
      </c>
      <c r="G295" s="90">
        <v>353356</v>
      </c>
      <c r="H295" s="74">
        <f t="shared" ref="H295" si="482">IFERROR(G295/G297,"-")</f>
        <v>7.3200966853690047E-4</v>
      </c>
      <c r="I295" s="58">
        <v>3</v>
      </c>
      <c r="J295" s="74">
        <f t="shared" ref="J295" si="483">IFERROR(I295/I297,"-")</f>
        <v>1.6556291390728477E-3</v>
      </c>
      <c r="K295" s="121">
        <f t="shared" si="435"/>
        <v>117785.33333333333</v>
      </c>
    </row>
    <row r="296" spans="2:11" ht="24">
      <c r="B296" s="300"/>
      <c r="C296" s="302"/>
      <c r="D296" s="76">
        <v>5</v>
      </c>
      <c r="E296" s="92" t="s">
        <v>195</v>
      </c>
      <c r="F296" s="45" t="s">
        <v>196</v>
      </c>
      <c r="G296" s="94">
        <v>24452901</v>
      </c>
      <c r="H296" s="119">
        <f t="shared" ref="H296" si="484">IFERROR(G296/G297,"-")</f>
        <v>5.0656448329094855E-2</v>
      </c>
      <c r="I296" s="60">
        <v>220</v>
      </c>
      <c r="J296" s="119">
        <f t="shared" ref="J296" si="485">IFERROR(I296/I297,"-")</f>
        <v>0.12141280353200883</v>
      </c>
      <c r="K296" s="122">
        <f t="shared" si="435"/>
        <v>111149.55</v>
      </c>
    </row>
    <row r="297" spans="2:11" ht="12" customHeight="1">
      <c r="B297" s="276"/>
      <c r="C297" s="303"/>
      <c r="D297" s="95" t="s">
        <v>164</v>
      </c>
      <c r="E297" s="96"/>
      <c r="F297" s="97"/>
      <c r="G297" s="98">
        <v>482720400</v>
      </c>
      <c r="H297" s="80" t="s">
        <v>145</v>
      </c>
      <c r="I297" s="63">
        <v>1812</v>
      </c>
      <c r="J297" s="80" t="s">
        <v>145</v>
      </c>
      <c r="K297" s="124">
        <f t="shared" si="435"/>
        <v>266401.9867549669</v>
      </c>
    </row>
    <row r="298" spans="2:11">
      <c r="B298" s="275">
        <v>50</v>
      </c>
      <c r="C298" s="301" t="s">
        <v>18</v>
      </c>
      <c r="D298" s="70">
        <v>1</v>
      </c>
      <c r="E298" s="100" t="s">
        <v>193</v>
      </c>
      <c r="F298" s="40" t="s">
        <v>194</v>
      </c>
      <c r="G298" s="188">
        <v>5816813</v>
      </c>
      <c r="H298" s="71">
        <f t="shared" ref="H298" si="486">IFERROR(G298/G303,"-")</f>
        <v>1.3237545525865032E-2</v>
      </c>
      <c r="I298" s="56">
        <v>18</v>
      </c>
      <c r="J298" s="71">
        <f t="shared" ref="J298" si="487">IFERROR(I298/I303,"-")</f>
        <v>1.1553273427471117E-2</v>
      </c>
      <c r="K298" s="120">
        <f t="shared" si="435"/>
        <v>323156.27777777775</v>
      </c>
    </row>
    <row r="299" spans="2:11">
      <c r="B299" s="300"/>
      <c r="C299" s="302"/>
      <c r="D299" s="73">
        <v>2</v>
      </c>
      <c r="E299" s="88" t="s">
        <v>191</v>
      </c>
      <c r="F299" s="41" t="s">
        <v>192</v>
      </c>
      <c r="G299" s="90">
        <v>1649474</v>
      </c>
      <c r="H299" s="74">
        <f t="shared" ref="H299" si="488">IFERROR(G299/G303,"-")</f>
        <v>3.7537715530361207E-3</v>
      </c>
      <c r="I299" s="58">
        <v>6</v>
      </c>
      <c r="J299" s="74">
        <f t="shared" ref="J299" si="489">IFERROR(I299/I303,"-")</f>
        <v>3.8510911424903724E-3</v>
      </c>
      <c r="K299" s="121">
        <f t="shared" si="435"/>
        <v>274912.33333333331</v>
      </c>
    </row>
    <row r="300" spans="2:11" ht="24">
      <c r="B300" s="300"/>
      <c r="C300" s="302"/>
      <c r="D300" s="73">
        <v>3</v>
      </c>
      <c r="E300" s="88" t="s">
        <v>185</v>
      </c>
      <c r="F300" s="44" t="s">
        <v>186</v>
      </c>
      <c r="G300" s="90">
        <v>5773155</v>
      </c>
      <c r="H300" s="74">
        <f t="shared" ref="H300" si="490">IFERROR(G300/G303,"-")</f>
        <v>1.3138191332672262E-2</v>
      </c>
      <c r="I300" s="58">
        <v>38</v>
      </c>
      <c r="J300" s="74">
        <f t="shared" ref="J300" si="491">IFERROR(I300/I303,"-")</f>
        <v>2.4390243902439025E-2</v>
      </c>
      <c r="K300" s="121">
        <f t="shared" si="435"/>
        <v>151925.13157894736</v>
      </c>
    </row>
    <row r="301" spans="2:11">
      <c r="B301" s="300"/>
      <c r="C301" s="302"/>
      <c r="D301" s="73">
        <v>4</v>
      </c>
      <c r="E301" s="88" t="s">
        <v>179</v>
      </c>
      <c r="F301" s="44" t="s">
        <v>180</v>
      </c>
      <c r="G301" s="90">
        <v>19073522</v>
      </c>
      <c r="H301" s="74">
        <f t="shared" ref="H301" si="492">IFERROR(G301/G303,"-")</f>
        <v>4.3406349114813947E-2</v>
      </c>
      <c r="I301" s="58">
        <v>131</v>
      </c>
      <c r="J301" s="74">
        <f t="shared" ref="J301" si="493">IFERROR(I301/I303,"-")</f>
        <v>8.4082156611039793E-2</v>
      </c>
      <c r="K301" s="121">
        <f t="shared" si="435"/>
        <v>145599.40458015268</v>
      </c>
    </row>
    <row r="302" spans="2:11">
      <c r="B302" s="300"/>
      <c r="C302" s="302"/>
      <c r="D302" s="76">
        <v>5</v>
      </c>
      <c r="E302" s="92" t="s">
        <v>169</v>
      </c>
      <c r="F302" s="45" t="s">
        <v>170</v>
      </c>
      <c r="G302" s="94">
        <v>44760009</v>
      </c>
      <c r="H302" s="119">
        <f t="shared" ref="H302" si="494">IFERROR(G302/G303,"-")</f>
        <v>0.10186207754583627</v>
      </c>
      <c r="I302" s="60">
        <v>321</v>
      </c>
      <c r="J302" s="119">
        <f t="shared" ref="J302" si="495">IFERROR(I302/I303,"-")</f>
        <v>0.20603337612323491</v>
      </c>
      <c r="K302" s="122">
        <f t="shared" si="435"/>
        <v>139439.28037383177</v>
      </c>
    </row>
    <row r="303" spans="2:11" ht="12" customHeight="1">
      <c r="B303" s="276"/>
      <c r="C303" s="303"/>
      <c r="D303" s="95" t="s">
        <v>164</v>
      </c>
      <c r="E303" s="96"/>
      <c r="F303" s="97"/>
      <c r="G303" s="98">
        <v>439417790</v>
      </c>
      <c r="H303" s="80" t="s">
        <v>145</v>
      </c>
      <c r="I303" s="63">
        <v>1558</v>
      </c>
      <c r="J303" s="80" t="s">
        <v>145</v>
      </c>
      <c r="K303" s="124">
        <f t="shared" si="435"/>
        <v>282039.65982028242</v>
      </c>
    </row>
    <row r="304" spans="2:11">
      <c r="B304" s="275">
        <v>51</v>
      </c>
      <c r="C304" s="301" t="s">
        <v>50</v>
      </c>
      <c r="D304" s="70">
        <v>1</v>
      </c>
      <c r="E304" s="100" t="s">
        <v>177</v>
      </c>
      <c r="F304" s="40" t="s">
        <v>178</v>
      </c>
      <c r="G304" s="188">
        <v>17303839</v>
      </c>
      <c r="H304" s="71">
        <f t="shared" ref="H304" si="496">IFERROR(G304/G309,"-")</f>
        <v>2.8933797854641927E-2</v>
      </c>
      <c r="I304" s="56">
        <v>105</v>
      </c>
      <c r="J304" s="71">
        <f t="shared" ref="J304" si="497">IFERROR(I304/I309,"-")</f>
        <v>5.3626149131767109E-2</v>
      </c>
      <c r="K304" s="120">
        <f t="shared" si="435"/>
        <v>164798.46666666667</v>
      </c>
    </row>
    <row r="305" spans="2:11">
      <c r="B305" s="300"/>
      <c r="C305" s="302"/>
      <c r="D305" s="73">
        <v>2</v>
      </c>
      <c r="E305" s="88" t="s">
        <v>179</v>
      </c>
      <c r="F305" s="41" t="s">
        <v>180</v>
      </c>
      <c r="G305" s="90">
        <v>25380233</v>
      </c>
      <c r="H305" s="74">
        <f t="shared" ref="H305" si="498">IFERROR(G305/G309,"-")</f>
        <v>4.2438358974890615E-2</v>
      </c>
      <c r="I305" s="58">
        <v>168</v>
      </c>
      <c r="J305" s="74">
        <f t="shared" ref="J305" si="499">IFERROR(I305/I309,"-")</f>
        <v>8.580183861082738E-2</v>
      </c>
      <c r="K305" s="121">
        <f t="shared" si="435"/>
        <v>151072.81547619047</v>
      </c>
    </row>
    <row r="306" spans="2:11">
      <c r="B306" s="300"/>
      <c r="C306" s="302"/>
      <c r="D306" s="73">
        <v>3</v>
      </c>
      <c r="E306" s="88" t="s">
        <v>169</v>
      </c>
      <c r="F306" s="44" t="s">
        <v>170</v>
      </c>
      <c r="G306" s="90">
        <v>60701767</v>
      </c>
      <c r="H306" s="74">
        <f t="shared" ref="H306" si="500">IFERROR(G306/G309,"-")</f>
        <v>0.10149959530931686</v>
      </c>
      <c r="I306" s="58">
        <v>412</v>
      </c>
      <c r="J306" s="74">
        <f t="shared" ref="J306" si="501">IFERROR(I306/I309,"-")</f>
        <v>0.21041879468845762</v>
      </c>
      <c r="K306" s="121">
        <f t="shared" si="435"/>
        <v>147334.38592233011</v>
      </c>
    </row>
    <row r="307" spans="2:11" ht="24">
      <c r="B307" s="300"/>
      <c r="C307" s="302"/>
      <c r="D307" s="73">
        <v>4</v>
      </c>
      <c r="E307" s="88" t="s">
        <v>187</v>
      </c>
      <c r="F307" s="44" t="s">
        <v>188</v>
      </c>
      <c r="G307" s="90">
        <v>1866701</v>
      </c>
      <c r="H307" s="74">
        <f t="shared" ref="H307" si="502">IFERROR(G307/G309,"-")</f>
        <v>3.1213159917321204E-3</v>
      </c>
      <c r="I307" s="58">
        <v>15</v>
      </c>
      <c r="J307" s="74">
        <f t="shared" ref="J307" si="503">IFERROR(I307/I309,"-")</f>
        <v>7.6608784473953017E-3</v>
      </c>
      <c r="K307" s="121">
        <f t="shared" si="435"/>
        <v>124446.73333333334</v>
      </c>
    </row>
    <row r="308" spans="2:11">
      <c r="B308" s="300"/>
      <c r="C308" s="302"/>
      <c r="D308" s="76">
        <v>5</v>
      </c>
      <c r="E308" s="92" t="s">
        <v>183</v>
      </c>
      <c r="F308" s="45" t="s">
        <v>184</v>
      </c>
      <c r="G308" s="94">
        <v>29108588</v>
      </c>
      <c r="H308" s="119">
        <f t="shared" ref="H308" si="504">IFERROR(G308/G309,"-")</f>
        <v>4.8672551855461425E-2</v>
      </c>
      <c r="I308" s="60">
        <v>259</v>
      </c>
      <c r="J308" s="119">
        <f t="shared" ref="J308" si="505">IFERROR(I308/I309,"-")</f>
        <v>0.13227783452502553</v>
      </c>
      <c r="K308" s="122">
        <f t="shared" si="435"/>
        <v>112388.37065637065</v>
      </c>
    </row>
    <row r="309" spans="2:11" ht="12" customHeight="1">
      <c r="B309" s="276"/>
      <c r="C309" s="303"/>
      <c r="D309" s="95" t="s">
        <v>164</v>
      </c>
      <c r="E309" s="96"/>
      <c r="F309" s="97"/>
      <c r="G309" s="98">
        <v>598049350</v>
      </c>
      <c r="H309" s="80" t="s">
        <v>145</v>
      </c>
      <c r="I309" s="63">
        <v>1958</v>
      </c>
      <c r="J309" s="80" t="s">
        <v>145</v>
      </c>
      <c r="K309" s="124">
        <f t="shared" si="435"/>
        <v>305438.89172625128</v>
      </c>
    </row>
    <row r="310" spans="2:11">
      <c r="B310" s="275">
        <v>52</v>
      </c>
      <c r="C310" s="301" t="s">
        <v>6</v>
      </c>
      <c r="D310" s="70">
        <v>1</v>
      </c>
      <c r="E310" s="100" t="s">
        <v>177</v>
      </c>
      <c r="F310" s="40" t="s">
        <v>178</v>
      </c>
      <c r="G310" s="188">
        <v>23843715</v>
      </c>
      <c r="H310" s="71">
        <f t="shared" ref="H310" si="506">IFERROR(G310/G315,"-")</f>
        <v>3.6461183330929473E-2</v>
      </c>
      <c r="I310" s="56">
        <v>137</v>
      </c>
      <c r="J310" s="71">
        <f t="shared" ref="J310" si="507">IFERROR(I310/I315,"-")</f>
        <v>6.107891217119929E-2</v>
      </c>
      <c r="K310" s="120">
        <f t="shared" si="435"/>
        <v>174041.71532846717</v>
      </c>
    </row>
    <row r="311" spans="2:11">
      <c r="B311" s="300"/>
      <c r="C311" s="302"/>
      <c r="D311" s="73">
        <v>2</v>
      </c>
      <c r="E311" s="88" t="s">
        <v>169</v>
      </c>
      <c r="F311" s="41" t="s">
        <v>170</v>
      </c>
      <c r="G311" s="90">
        <v>76245435</v>
      </c>
      <c r="H311" s="74">
        <f t="shared" ref="H311" si="508">IFERROR(G311/G315,"-")</f>
        <v>0.11659251856019361</v>
      </c>
      <c r="I311" s="58">
        <v>526</v>
      </c>
      <c r="J311" s="74">
        <f t="shared" ref="J311" si="509">IFERROR(I311/I315,"-")</f>
        <v>0.23450735621934909</v>
      </c>
      <c r="K311" s="121">
        <f t="shared" si="435"/>
        <v>144953.29847908745</v>
      </c>
    </row>
    <row r="312" spans="2:11" ht="24">
      <c r="B312" s="300"/>
      <c r="C312" s="302"/>
      <c r="D312" s="73">
        <v>3</v>
      </c>
      <c r="E312" s="88" t="s">
        <v>195</v>
      </c>
      <c r="F312" s="44" t="s">
        <v>196</v>
      </c>
      <c r="G312" s="90">
        <v>28251319</v>
      </c>
      <c r="H312" s="74">
        <f t="shared" ref="H312" si="510">IFERROR(G312/G315,"-")</f>
        <v>4.3201175714420809E-2</v>
      </c>
      <c r="I312" s="58">
        <v>197</v>
      </c>
      <c r="J312" s="74">
        <f t="shared" ref="J312" si="511">IFERROR(I312/I315,"-")</f>
        <v>8.7828800713330366E-2</v>
      </c>
      <c r="K312" s="121">
        <f t="shared" si="435"/>
        <v>143407.71065989847</v>
      </c>
    </row>
    <row r="313" spans="2:11">
      <c r="B313" s="300"/>
      <c r="C313" s="302"/>
      <c r="D313" s="73">
        <v>4</v>
      </c>
      <c r="E313" s="88" t="s">
        <v>183</v>
      </c>
      <c r="F313" s="44" t="s">
        <v>184</v>
      </c>
      <c r="G313" s="90">
        <v>27950960</v>
      </c>
      <c r="H313" s="74">
        <f t="shared" ref="H313" si="512">IFERROR(G313/G315,"-")</f>
        <v>4.2741874612889662E-2</v>
      </c>
      <c r="I313" s="58">
        <v>221</v>
      </c>
      <c r="J313" s="74">
        <f t="shared" ref="J313" si="513">IFERROR(I313/I315,"-")</f>
        <v>9.852875613018279E-2</v>
      </c>
      <c r="K313" s="121">
        <f t="shared" si="435"/>
        <v>126474.93212669683</v>
      </c>
    </row>
    <row r="314" spans="2:11" ht="24">
      <c r="B314" s="300"/>
      <c r="C314" s="302"/>
      <c r="D314" s="76">
        <v>5</v>
      </c>
      <c r="E314" s="92" t="s">
        <v>224</v>
      </c>
      <c r="F314" s="45" t="s">
        <v>225</v>
      </c>
      <c r="G314" s="94">
        <v>1152568</v>
      </c>
      <c r="H314" s="119">
        <f t="shared" ref="H314" si="514">IFERROR(G314/G315,"-")</f>
        <v>1.7624767427962765E-3</v>
      </c>
      <c r="I314" s="60">
        <v>10</v>
      </c>
      <c r="J314" s="119">
        <f t="shared" ref="J314" si="515">IFERROR(I314/I315,"-")</f>
        <v>4.4583147570218459E-3</v>
      </c>
      <c r="K314" s="122">
        <f t="shared" si="435"/>
        <v>115256.8</v>
      </c>
    </row>
    <row r="315" spans="2:11" ht="12" customHeight="1">
      <c r="B315" s="276"/>
      <c r="C315" s="303"/>
      <c r="D315" s="95" t="s">
        <v>164</v>
      </c>
      <c r="E315" s="96"/>
      <c r="F315" s="97"/>
      <c r="G315" s="98">
        <v>653947920</v>
      </c>
      <c r="H315" s="80" t="s">
        <v>145</v>
      </c>
      <c r="I315" s="63">
        <v>2243</v>
      </c>
      <c r="J315" s="80" t="s">
        <v>145</v>
      </c>
      <c r="K315" s="124">
        <f t="shared" si="435"/>
        <v>291550.56620597414</v>
      </c>
    </row>
    <row r="316" spans="2:11">
      <c r="B316" s="275">
        <v>53</v>
      </c>
      <c r="C316" s="301" t="s">
        <v>24</v>
      </c>
      <c r="D316" s="70">
        <v>1</v>
      </c>
      <c r="E316" s="100" t="s">
        <v>177</v>
      </c>
      <c r="F316" s="40" t="s">
        <v>178</v>
      </c>
      <c r="G316" s="188">
        <v>6999130</v>
      </c>
      <c r="H316" s="71">
        <f t="shared" ref="H316" si="516">IFERROR(G316/G321,"-")</f>
        <v>2.5735848101969574E-2</v>
      </c>
      <c r="I316" s="56">
        <v>47</v>
      </c>
      <c r="J316" s="71">
        <f t="shared" ref="J316" si="517">IFERROR(I316/I321,"-")</f>
        <v>4.8503611971104234E-2</v>
      </c>
      <c r="K316" s="120">
        <f t="shared" si="435"/>
        <v>148917.6595744681</v>
      </c>
    </row>
    <row r="317" spans="2:11">
      <c r="B317" s="300"/>
      <c r="C317" s="302"/>
      <c r="D317" s="73">
        <v>2</v>
      </c>
      <c r="E317" s="88" t="s">
        <v>169</v>
      </c>
      <c r="F317" s="41" t="s">
        <v>170</v>
      </c>
      <c r="G317" s="90">
        <v>32883957</v>
      </c>
      <c r="H317" s="74">
        <f t="shared" ref="H317" si="518">IFERROR(G317/G321,"-")</f>
        <v>0.12091453114082737</v>
      </c>
      <c r="I317" s="58">
        <v>222</v>
      </c>
      <c r="J317" s="74">
        <f t="shared" ref="J317" si="519">IFERROR(I317/I321,"-")</f>
        <v>0.22910216718266255</v>
      </c>
      <c r="K317" s="121">
        <f t="shared" si="435"/>
        <v>148125.93243243243</v>
      </c>
    </row>
    <row r="318" spans="2:11" ht="24">
      <c r="B318" s="300"/>
      <c r="C318" s="302"/>
      <c r="D318" s="73">
        <v>3</v>
      </c>
      <c r="E318" s="88" t="s">
        <v>230</v>
      </c>
      <c r="F318" s="44" t="s">
        <v>231</v>
      </c>
      <c r="G318" s="90">
        <v>3773680</v>
      </c>
      <c r="H318" s="74">
        <f t="shared" ref="H318" si="520">IFERROR(G318/G321,"-")</f>
        <v>1.3875846750301901E-2</v>
      </c>
      <c r="I318" s="58">
        <v>29</v>
      </c>
      <c r="J318" s="74">
        <f t="shared" ref="J318" si="521">IFERROR(I318/I321,"-")</f>
        <v>2.9927760577915376E-2</v>
      </c>
      <c r="K318" s="121">
        <f t="shared" si="435"/>
        <v>130126.89655172414</v>
      </c>
    </row>
    <row r="319" spans="2:11">
      <c r="B319" s="300"/>
      <c r="C319" s="302"/>
      <c r="D319" s="73">
        <v>4</v>
      </c>
      <c r="E319" s="88" t="s">
        <v>183</v>
      </c>
      <c r="F319" s="44" t="s">
        <v>184</v>
      </c>
      <c r="G319" s="90">
        <v>14736823</v>
      </c>
      <c r="H319" s="74">
        <f t="shared" ref="H319" si="522">IFERROR(G319/G321,"-")</f>
        <v>5.4187397324183373E-2</v>
      </c>
      <c r="I319" s="58">
        <v>149</v>
      </c>
      <c r="J319" s="74">
        <f t="shared" ref="J319" si="523">IFERROR(I319/I321,"-")</f>
        <v>0.15376676986584106</v>
      </c>
      <c r="K319" s="121">
        <f t="shared" si="435"/>
        <v>98904.852348993285</v>
      </c>
    </row>
    <row r="320" spans="2:11">
      <c r="B320" s="300"/>
      <c r="C320" s="302"/>
      <c r="D320" s="76">
        <v>5</v>
      </c>
      <c r="E320" s="92" t="s">
        <v>179</v>
      </c>
      <c r="F320" s="45" t="s">
        <v>180</v>
      </c>
      <c r="G320" s="94">
        <v>9931352</v>
      </c>
      <c r="H320" s="119">
        <f t="shared" ref="H320" si="524">IFERROR(G320/G321,"-")</f>
        <v>3.6517648124722892E-2</v>
      </c>
      <c r="I320" s="60">
        <v>106</v>
      </c>
      <c r="J320" s="119">
        <f t="shared" ref="J320" si="525">IFERROR(I320/I321,"-")</f>
        <v>0.10939112487100103</v>
      </c>
      <c r="K320" s="122">
        <f t="shared" si="435"/>
        <v>93692</v>
      </c>
    </row>
    <row r="321" spans="2:11" ht="12" customHeight="1">
      <c r="B321" s="276"/>
      <c r="C321" s="303"/>
      <c r="D321" s="95" t="s">
        <v>164</v>
      </c>
      <c r="E321" s="96"/>
      <c r="F321" s="97"/>
      <c r="G321" s="98">
        <v>271960340</v>
      </c>
      <c r="H321" s="80" t="s">
        <v>145</v>
      </c>
      <c r="I321" s="63">
        <v>969</v>
      </c>
      <c r="J321" s="80" t="s">
        <v>145</v>
      </c>
      <c r="K321" s="124">
        <f t="shared" si="435"/>
        <v>280660.82559339528</v>
      </c>
    </row>
    <row r="322" spans="2:11">
      <c r="B322" s="275">
        <v>54</v>
      </c>
      <c r="C322" s="301" t="s">
        <v>30</v>
      </c>
      <c r="D322" s="70">
        <v>1</v>
      </c>
      <c r="E322" s="100" t="s">
        <v>181</v>
      </c>
      <c r="F322" s="40" t="s">
        <v>182</v>
      </c>
      <c r="G322" s="188">
        <v>3453755</v>
      </c>
      <c r="H322" s="71">
        <f t="shared" ref="H322" si="526">IFERROR(G322/G327,"-")</f>
        <v>7.1221440733371397E-3</v>
      </c>
      <c r="I322" s="56">
        <v>4</v>
      </c>
      <c r="J322" s="71">
        <f t="shared" ref="J322" si="527">IFERROR(I322/I327,"-")</f>
        <v>2.1774632553075669E-3</v>
      </c>
      <c r="K322" s="120">
        <f t="shared" si="435"/>
        <v>863438.75</v>
      </c>
    </row>
    <row r="323" spans="2:11">
      <c r="B323" s="300"/>
      <c r="C323" s="302"/>
      <c r="D323" s="73">
        <v>2</v>
      </c>
      <c r="E323" s="88" t="s">
        <v>177</v>
      </c>
      <c r="F323" s="41" t="s">
        <v>178</v>
      </c>
      <c r="G323" s="90">
        <v>24277349</v>
      </c>
      <c r="H323" s="74">
        <f t="shared" ref="H323" si="528">IFERROR(G323/G327,"-")</f>
        <v>5.006341714935985E-2</v>
      </c>
      <c r="I323" s="58">
        <v>108</v>
      </c>
      <c r="J323" s="74">
        <f t="shared" ref="J323" si="529">IFERROR(I323/I327,"-")</f>
        <v>5.8791507893304298E-2</v>
      </c>
      <c r="K323" s="121">
        <f t="shared" si="435"/>
        <v>224790.26851851851</v>
      </c>
    </row>
    <row r="324" spans="2:11">
      <c r="B324" s="300"/>
      <c r="C324" s="302"/>
      <c r="D324" s="73">
        <v>3</v>
      </c>
      <c r="E324" s="88" t="s">
        <v>208</v>
      </c>
      <c r="F324" s="44" t="s">
        <v>209</v>
      </c>
      <c r="G324" s="90">
        <v>1891305</v>
      </c>
      <c r="H324" s="74">
        <f t="shared" ref="H324" si="530">IFERROR(G324/G327,"-")</f>
        <v>3.9001454059778124E-3</v>
      </c>
      <c r="I324" s="58">
        <v>13</v>
      </c>
      <c r="J324" s="74">
        <f t="shared" ref="J324" si="531">IFERROR(I324/I327,"-")</f>
        <v>7.0767555797495918E-3</v>
      </c>
      <c r="K324" s="121">
        <f t="shared" si="435"/>
        <v>145485</v>
      </c>
    </row>
    <row r="325" spans="2:11">
      <c r="B325" s="300"/>
      <c r="C325" s="302"/>
      <c r="D325" s="73">
        <v>4</v>
      </c>
      <c r="E325" s="88" t="s">
        <v>169</v>
      </c>
      <c r="F325" s="44" t="s">
        <v>170</v>
      </c>
      <c r="G325" s="90">
        <v>61130002</v>
      </c>
      <c r="H325" s="74">
        <f t="shared" ref="H325" si="532">IFERROR(G325/G327,"-")</f>
        <v>0.12605893627295148</v>
      </c>
      <c r="I325" s="58">
        <v>434</v>
      </c>
      <c r="J325" s="74">
        <f t="shared" ref="J325" si="533">IFERROR(I325/I327,"-")</f>
        <v>0.23625476320087099</v>
      </c>
      <c r="K325" s="121">
        <f t="shared" si="435"/>
        <v>140852.53917050691</v>
      </c>
    </row>
    <row r="326" spans="2:11">
      <c r="B326" s="300"/>
      <c r="C326" s="302"/>
      <c r="D326" s="76">
        <v>5</v>
      </c>
      <c r="E326" s="92" t="s">
        <v>193</v>
      </c>
      <c r="F326" s="45" t="s">
        <v>194</v>
      </c>
      <c r="G326" s="94">
        <v>2056956</v>
      </c>
      <c r="H326" s="119">
        <f t="shared" ref="H326" si="534">IFERROR(G326/G327,"-")</f>
        <v>4.2417418098606502E-3</v>
      </c>
      <c r="I326" s="60">
        <v>15</v>
      </c>
      <c r="J326" s="119">
        <f t="shared" ref="J326" si="535">IFERROR(I326/I327,"-")</f>
        <v>8.1654872074033748E-3</v>
      </c>
      <c r="K326" s="122">
        <f t="shared" si="435"/>
        <v>137130.4</v>
      </c>
    </row>
    <row r="327" spans="2:11" ht="12" customHeight="1">
      <c r="B327" s="276"/>
      <c r="C327" s="303"/>
      <c r="D327" s="95" t="s">
        <v>164</v>
      </c>
      <c r="E327" s="96"/>
      <c r="F327" s="97"/>
      <c r="G327" s="98">
        <v>484931920</v>
      </c>
      <c r="H327" s="80" t="s">
        <v>145</v>
      </c>
      <c r="I327" s="63">
        <v>1837</v>
      </c>
      <c r="J327" s="80" t="s">
        <v>145</v>
      </c>
      <c r="K327" s="124">
        <f t="shared" si="435"/>
        <v>263980.35928143712</v>
      </c>
    </row>
    <row r="328" spans="2:11">
      <c r="B328" s="275">
        <v>55</v>
      </c>
      <c r="C328" s="301" t="s">
        <v>19</v>
      </c>
      <c r="D328" s="70">
        <v>1</v>
      </c>
      <c r="E328" s="100" t="s">
        <v>181</v>
      </c>
      <c r="F328" s="40" t="s">
        <v>182</v>
      </c>
      <c r="G328" s="188">
        <v>1389732</v>
      </c>
      <c r="H328" s="71">
        <f t="shared" ref="H328" si="536">IFERROR(G328/G333,"-")</f>
        <v>3.8502522678618973E-3</v>
      </c>
      <c r="I328" s="56">
        <v>1</v>
      </c>
      <c r="J328" s="71">
        <f t="shared" ref="J328" si="537">IFERROR(I328/I333,"-")</f>
        <v>7.3099415204678359E-4</v>
      </c>
      <c r="K328" s="120">
        <f t="shared" si="435"/>
        <v>1389732</v>
      </c>
    </row>
    <row r="329" spans="2:11">
      <c r="B329" s="300"/>
      <c r="C329" s="302"/>
      <c r="D329" s="73">
        <v>2</v>
      </c>
      <c r="E329" s="88" t="s">
        <v>179</v>
      </c>
      <c r="F329" s="41" t="s">
        <v>180</v>
      </c>
      <c r="G329" s="90">
        <v>23406215</v>
      </c>
      <c r="H329" s="74">
        <f t="shared" ref="H329" si="538">IFERROR(G329/G333,"-")</f>
        <v>6.4846914646718323E-2</v>
      </c>
      <c r="I329" s="58">
        <v>128</v>
      </c>
      <c r="J329" s="74">
        <f t="shared" ref="J329" si="539">IFERROR(I329/I333,"-")</f>
        <v>9.3567251461988299E-2</v>
      </c>
      <c r="K329" s="121">
        <f t="shared" si="435"/>
        <v>182861.0546875</v>
      </c>
    </row>
    <row r="330" spans="2:11">
      <c r="B330" s="300"/>
      <c r="C330" s="302"/>
      <c r="D330" s="73">
        <v>3</v>
      </c>
      <c r="E330" s="88" t="s">
        <v>177</v>
      </c>
      <c r="F330" s="44" t="s">
        <v>178</v>
      </c>
      <c r="G330" s="90">
        <v>11480409</v>
      </c>
      <c r="H330" s="74">
        <f t="shared" ref="H330" si="540">IFERROR(G330/G333,"-")</f>
        <v>3.1806471167269756E-2</v>
      </c>
      <c r="I330" s="58">
        <v>79</v>
      </c>
      <c r="J330" s="74">
        <f t="shared" ref="J330" si="541">IFERROR(I330/I333,"-")</f>
        <v>5.7748538011695903E-2</v>
      </c>
      <c r="K330" s="121">
        <f t="shared" ref="K330:K393" si="542">IFERROR(G330/I330,"-")</f>
        <v>145321.6329113924</v>
      </c>
    </row>
    <row r="331" spans="2:11">
      <c r="B331" s="300"/>
      <c r="C331" s="302"/>
      <c r="D331" s="73">
        <v>4</v>
      </c>
      <c r="E331" s="88" t="s">
        <v>169</v>
      </c>
      <c r="F331" s="44" t="s">
        <v>170</v>
      </c>
      <c r="G331" s="90">
        <v>36915512</v>
      </c>
      <c r="H331" s="74">
        <f t="shared" ref="H331" si="543">IFERROR(G331/G333,"-")</f>
        <v>0.10227441967032715</v>
      </c>
      <c r="I331" s="58">
        <v>316</v>
      </c>
      <c r="J331" s="74">
        <f t="shared" ref="J331" si="544">IFERROR(I331/I333,"-")</f>
        <v>0.23099415204678361</v>
      </c>
      <c r="K331" s="121">
        <f t="shared" si="542"/>
        <v>116821.24050632911</v>
      </c>
    </row>
    <row r="332" spans="2:11">
      <c r="B332" s="300"/>
      <c r="C332" s="302"/>
      <c r="D332" s="76">
        <v>5</v>
      </c>
      <c r="E332" s="92" t="s">
        <v>183</v>
      </c>
      <c r="F332" s="45" t="s">
        <v>184</v>
      </c>
      <c r="G332" s="94">
        <v>17041929</v>
      </c>
      <c r="H332" s="119">
        <f t="shared" ref="H332" si="545">IFERROR(G332/G333,"-")</f>
        <v>4.7214661374273194E-2</v>
      </c>
      <c r="I332" s="60">
        <v>178</v>
      </c>
      <c r="J332" s="119">
        <f t="shared" ref="J332" si="546">IFERROR(I332/I333,"-")</f>
        <v>0.13011695906432749</v>
      </c>
      <c r="K332" s="122">
        <f t="shared" si="542"/>
        <v>95741.174157303365</v>
      </c>
    </row>
    <row r="333" spans="2:11" ht="12" customHeight="1">
      <c r="B333" s="276"/>
      <c r="C333" s="303"/>
      <c r="D333" s="95" t="s">
        <v>164</v>
      </c>
      <c r="E333" s="96"/>
      <c r="F333" s="97"/>
      <c r="G333" s="98">
        <v>360945700</v>
      </c>
      <c r="H333" s="80" t="s">
        <v>145</v>
      </c>
      <c r="I333" s="63">
        <v>1368</v>
      </c>
      <c r="J333" s="80" t="s">
        <v>145</v>
      </c>
      <c r="K333" s="124">
        <f t="shared" si="542"/>
        <v>263849.19590643275</v>
      </c>
    </row>
    <row r="334" spans="2:11">
      <c r="B334" s="275">
        <v>56</v>
      </c>
      <c r="C334" s="301" t="s">
        <v>12</v>
      </c>
      <c r="D334" s="70">
        <v>1</v>
      </c>
      <c r="E334" s="100" t="s">
        <v>193</v>
      </c>
      <c r="F334" s="40" t="s">
        <v>194</v>
      </c>
      <c r="G334" s="188">
        <v>3765311</v>
      </c>
      <c r="H334" s="71">
        <f t="shared" ref="H334" si="547">IFERROR(G334/G339,"-")</f>
        <v>1.3989976127603904E-2</v>
      </c>
      <c r="I334" s="56">
        <v>10</v>
      </c>
      <c r="J334" s="71">
        <f t="shared" ref="J334" si="548">IFERROR(I334/I339,"-")</f>
        <v>9.5510983763132766E-3</v>
      </c>
      <c r="K334" s="120">
        <f t="shared" si="542"/>
        <v>376531.1</v>
      </c>
    </row>
    <row r="335" spans="2:11" ht="24">
      <c r="B335" s="300"/>
      <c r="C335" s="302"/>
      <c r="D335" s="73">
        <v>2</v>
      </c>
      <c r="E335" s="88" t="s">
        <v>215</v>
      </c>
      <c r="F335" s="41" t="s">
        <v>216</v>
      </c>
      <c r="G335" s="90">
        <v>449828</v>
      </c>
      <c r="H335" s="74">
        <f t="shared" ref="H335" si="549">IFERROR(G335/G339,"-")</f>
        <v>1.6713315265399881E-3</v>
      </c>
      <c r="I335" s="58">
        <v>2</v>
      </c>
      <c r="J335" s="74">
        <f t="shared" ref="J335" si="550">IFERROR(I335/I339,"-")</f>
        <v>1.9102196752626551E-3</v>
      </c>
      <c r="K335" s="121">
        <f t="shared" si="542"/>
        <v>224914</v>
      </c>
    </row>
    <row r="336" spans="2:11">
      <c r="B336" s="300"/>
      <c r="C336" s="302"/>
      <c r="D336" s="73">
        <v>3</v>
      </c>
      <c r="E336" s="88" t="s">
        <v>177</v>
      </c>
      <c r="F336" s="44" t="s">
        <v>178</v>
      </c>
      <c r="G336" s="90">
        <v>8399289</v>
      </c>
      <c r="H336" s="74">
        <f t="shared" ref="H336" si="551">IFERROR(G336/G339,"-")</f>
        <v>3.1207475982421125E-2</v>
      </c>
      <c r="I336" s="58">
        <v>64</v>
      </c>
      <c r="J336" s="74">
        <f t="shared" ref="J336" si="552">IFERROR(I336/I339,"-")</f>
        <v>6.1127029608404965E-2</v>
      </c>
      <c r="K336" s="121">
        <f t="shared" si="542"/>
        <v>131238.890625</v>
      </c>
    </row>
    <row r="337" spans="2:11">
      <c r="B337" s="300"/>
      <c r="C337" s="302"/>
      <c r="D337" s="73">
        <v>4</v>
      </c>
      <c r="E337" s="88" t="s">
        <v>179</v>
      </c>
      <c r="F337" s="44" t="s">
        <v>180</v>
      </c>
      <c r="G337" s="90">
        <v>11843886</v>
      </c>
      <c r="H337" s="74">
        <f t="shared" ref="H337" si="553">IFERROR(G337/G339,"-")</f>
        <v>4.4005842385413073E-2</v>
      </c>
      <c r="I337" s="58">
        <v>94</v>
      </c>
      <c r="J337" s="74">
        <f t="shared" ref="J337" si="554">IFERROR(I337/I339,"-")</f>
        <v>8.9780324737344791E-2</v>
      </c>
      <c r="K337" s="121">
        <f t="shared" si="542"/>
        <v>125998.78723404255</v>
      </c>
    </row>
    <row r="338" spans="2:11">
      <c r="B338" s="300"/>
      <c r="C338" s="302"/>
      <c r="D338" s="76">
        <v>5</v>
      </c>
      <c r="E338" s="92" t="s">
        <v>169</v>
      </c>
      <c r="F338" s="45" t="s">
        <v>170</v>
      </c>
      <c r="G338" s="94">
        <v>27304278</v>
      </c>
      <c r="H338" s="119">
        <f t="shared" ref="H338" si="555">IFERROR(G338/G339,"-")</f>
        <v>0.10144877737893641</v>
      </c>
      <c r="I338" s="60">
        <v>223</v>
      </c>
      <c r="J338" s="119">
        <f t="shared" ref="J338" si="556">IFERROR(I338/I339,"-")</f>
        <v>0.21298949379178606</v>
      </c>
      <c r="K338" s="122">
        <f t="shared" si="542"/>
        <v>122440.70852017937</v>
      </c>
    </row>
    <row r="339" spans="2:11" ht="12" customHeight="1">
      <c r="B339" s="276"/>
      <c r="C339" s="303"/>
      <c r="D339" s="95" t="s">
        <v>164</v>
      </c>
      <c r="E339" s="96"/>
      <c r="F339" s="97"/>
      <c r="G339" s="98">
        <v>269143490</v>
      </c>
      <c r="H339" s="80" t="s">
        <v>145</v>
      </c>
      <c r="I339" s="63">
        <v>1047</v>
      </c>
      <c r="J339" s="80" t="s">
        <v>145</v>
      </c>
      <c r="K339" s="124">
        <f t="shared" si="542"/>
        <v>257061.59503342884</v>
      </c>
    </row>
    <row r="340" spans="2:11">
      <c r="B340" s="275">
        <v>57</v>
      </c>
      <c r="C340" s="301" t="s">
        <v>51</v>
      </c>
      <c r="D340" s="70">
        <v>1</v>
      </c>
      <c r="E340" s="100" t="s">
        <v>181</v>
      </c>
      <c r="F340" s="40" t="s">
        <v>182</v>
      </c>
      <c r="G340" s="188">
        <v>1591618</v>
      </c>
      <c r="H340" s="71">
        <f t="shared" ref="H340" si="557">IFERROR(G340/G345,"-")</f>
        <v>4.8221058148800091E-3</v>
      </c>
      <c r="I340" s="56">
        <v>2</v>
      </c>
      <c r="J340" s="71">
        <f t="shared" ref="J340" si="558">IFERROR(I340/I345,"-")</f>
        <v>2.008032128514056E-3</v>
      </c>
      <c r="K340" s="120">
        <f t="shared" si="542"/>
        <v>795809</v>
      </c>
    </row>
    <row r="341" spans="2:11">
      <c r="B341" s="300"/>
      <c r="C341" s="302"/>
      <c r="D341" s="73">
        <v>2</v>
      </c>
      <c r="E341" s="88" t="s">
        <v>177</v>
      </c>
      <c r="F341" s="41" t="s">
        <v>178</v>
      </c>
      <c r="G341" s="90">
        <v>11517264</v>
      </c>
      <c r="H341" s="74">
        <f t="shared" ref="H341" si="559">IFERROR(G341/G345,"-")</f>
        <v>3.4893715518364454E-2</v>
      </c>
      <c r="I341" s="58">
        <v>45</v>
      </c>
      <c r="J341" s="74">
        <f t="shared" ref="J341" si="560">IFERROR(I341/I345,"-")</f>
        <v>4.5180722891566265E-2</v>
      </c>
      <c r="K341" s="121">
        <f t="shared" si="542"/>
        <v>255939.20000000001</v>
      </c>
    </row>
    <row r="342" spans="2:11">
      <c r="B342" s="300"/>
      <c r="C342" s="302"/>
      <c r="D342" s="73">
        <v>3</v>
      </c>
      <c r="E342" s="88" t="s">
        <v>179</v>
      </c>
      <c r="F342" s="44" t="s">
        <v>180</v>
      </c>
      <c r="G342" s="90">
        <v>22159397</v>
      </c>
      <c r="H342" s="74">
        <f t="shared" ref="H342" si="561">IFERROR(G342/G345,"-")</f>
        <v>6.7136057224745277E-2</v>
      </c>
      <c r="I342" s="58">
        <v>98</v>
      </c>
      <c r="J342" s="74">
        <f t="shared" ref="J342" si="562">IFERROR(I342/I345,"-")</f>
        <v>9.8393574297188757E-2</v>
      </c>
      <c r="K342" s="121">
        <f t="shared" si="542"/>
        <v>226116.29591836734</v>
      </c>
    </row>
    <row r="343" spans="2:11">
      <c r="B343" s="300"/>
      <c r="C343" s="302"/>
      <c r="D343" s="73">
        <v>4</v>
      </c>
      <c r="E343" s="88" t="s">
        <v>169</v>
      </c>
      <c r="F343" s="44" t="s">
        <v>170</v>
      </c>
      <c r="G343" s="90">
        <v>42580237</v>
      </c>
      <c r="H343" s="74">
        <f t="shared" ref="H343" si="563">IFERROR(G343/G345,"-")</f>
        <v>0.12900482932253149</v>
      </c>
      <c r="I343" s="58">
        <v>254</v>
      </c>
      <c r="J343" s="74">
        <f t="shared" ref="J343" si="564">IFERROR(I343/I345,"-")</f>
        <v>0.25502008032128515</v>
      </c>
      <c r="K343" s="121">
        <f t="shared" si="542"/>
        <v>167638.72834645669</v>
      </c>
    </row>
    <row r="344" spans="2:11">
      <c r="B344" s="300"/>
      <c r="C344" s="302"/>
      <c r="D344" s="76">
        <v>5</v>
      </c>
      <c r="E344" s="92" t="s">
        <v>202</v>
      </c>
      <c r="F344" s="45" t="s">
        <v>203</v>
      </c>
      <c r="G344" s="94">
        <v>3758398</v>
      </c>
      <c r="H344" s="119">
        <f t="shared" ref="H344" si="565">IFERROR(G344/G345,"-")</f>
        <v>1.1386772988514452E-2</v>
      </c>
      <c r="I344" s="60">
        <v>33</v>
      </c>
      <c r="J344" s="119">
        <f t="shared" ref="J344" si="566">IFERROR(I344/I345,"-")</f>
        <v>3.313253012048193E-2</v>
      </c>
      <c r="K344" s="122">
        <f t="shared" si="542"/>
        <v>113890.84848484848</v>
      </c>
    </row>
    <row r="345" spans="2:11" ht="12" customHeight="1">
      <c r="B345" s="276"/>
      <c r="C345" s="303"/>
      <c r="D345" s="95" t="s">
        <v>164</v>
      </c>
      <c r="E345" s="96"/>
      <c r="F345" s="97"/>
      <c r="G345" s="98">
        <v>330067000</v>
      </c>
      <c r="H345" s="80" t="s">
        <v>145</v>
      </c>
      <c r="I345" s="63">
        <v>996</v>
      </c>
      <c r="J345" s="80" t="s">
        <v>145</v>
      </c>
      <c r="K345" s="124">
        <f t="shared" si="542"/>
        <v>331392.5702811245</v>
      </c>
    </row>
    <row r="346" spans="2:11">
      <c r="B346" s="275">
        <v>58</v>
      </c>
      <c r="C346" s="301" t="s">
        <v>31</v>
      </c>
      <c r="D346" s="70">
        <v>1</v>
      </c>
      <c r="E346" s="100" t="s">
        <v>179</v>
      </c>
      <c r="F346" s="40" t="s">
        <v>180</v>
      </c>
      <c r="G346" s="188">
        <v>17889115</v>
      </c>
      <c r="H346" s="71">
        <f t="shared" ref="H346" si="567">IFERROR(G346/G351,"-")</f>
        <v>5.3015854895687407E-2</v>
      </c>
      <c r="I346" s="56">
        <v>88</v>
      </c>
      <c r="J346" s="71">
        <f t="shared" ref="J346" si="568">IFERROR(I346/I351,"-")</f>
        <v>7.5666380051590709E-2</v>
      </c>
      <c r="K346" s="120">
        <f t="shared" si="542"/>
        <v>203285.39772727274</v>
      </c>
    </row>
    <row r="347" spans="2:11">
      <c r="B347" s="300"/>
      <c r="C347" s="302"/>
      <c r="D347" s="73">
        <v>2</v>
      </c>
      <c r="E347" s="88" t="s">
        <v>189</v>
      </c>
      <c r="F347" s="41" t="s">
        <v>190</v>
      </c>
      <c r="G347" s="90">
        <v>1304497</v>
      </c>
      <c r="H347" s="74">
        <f t="shared" ref="H347" si="569">IFERROR(G347/G351,"-")</f>
        <v>3.8659835136539474E-3</v>
      </c>
      <c r="I347" s="58">
        <v>8</v>
      </c>
      <c r="J347" s="74">
        <f t="shared" ref="J347" si="570">IFERROR(I347/I351,"-")</f>
        <v>6.8787618228718832E-3</v>
      </c>
      <c r="K347" s="121">
        <f t="shared" si="542"/>
        <v>163062.125</v>
      </c>
    </row>
    <row r="348" spans="2:11">
      <c r="B348" s="300"/>
      <c r="C348" s="302"/>
      <c r="D348" s="73">
        <v>3</v>
      </c>
      <c r="E348" s="88" t="s">
        <v>169</v>
      </c>
      <c r="F348" s="44" t="s">
        <v>170</v>
      </c>
      <c r="G348" s="90">
        <v>46851507</v>
      </c>
      <c r="H348" s="74">
        <f t="shared" ref="H348" si="571">IFERROR(G348/G351,"-")</f>
        <v>0.13884827151909318</v>
      </c>
      <c r="I348" s="58">
        <v>293</v>
      </c>
      <c r="J348" s="74">
        <f t="shared" ref="J348" si="572">IFERROR(I348/I351,"-")</f>
        <v>0.2519346517626827</v>
      </c>
      <c r="K348" s="121">
        <f t="shared" si="542"/>
        <v>159902.75426621162</v>
      </c>
    </row>
    <row r="349" spans="2:11">
      <c r="B349" s="300"/>
      <c r="C349" s="302"/>
      <c r="D349" s="73">
        <v>4</v>
      </c>
      <c r="E349" s="88" t="s">
        <v>181</v>
      </c>
      <c r="F349" s="44" t="s">
        <v>182</v>
      </c>
      <c r="G349" s="90">
        <v>479457</v>
      </c>
      <c r="H349" s="74">
        <f t="shared" ref="H349" si="573">IFERROR(G349/G351,"-")</f>
        <v>1.4209100193453726E-3</v>
      </c>
      <c r="I349" s="58">
        <v>3</v>
      </c>
      <c r="J349" s="74">
        <f t="shared" ref="J349" si="574">IFERROR(I349/I351,"-")</f>
        <v>2.5795356835769563E-3</v>
      </c>
      <c r="K349" s="121">
        <f t="shared" si="542"/>
        <v>159819</v>
      </c>
    </row>
    <row r="350" spans="2:11">
      <c r="B350" s="300"/>
      <c r="C350" s="302"/>
      <c r="D350" s="76">
        <v>5</v>
      </c>
      <c r="E350" s="92" t="s">
        <v>177</v>
      </c>
      <c r="F350" s="45" t="s">
        <v>178</v>
      </c>
      <c r="G350" s="94">
        <v>6605355</v>
      </c>
      <c r="H350" s="119">
        <f t="shared" ref="H350" si="575">IFERROR(G350/G351,"-")</f>
        <v>1.9575509588624328E-2</v>
      </c>
      <c r="I350" s="60">
        <v>53</v>
      </c>
      <c r="J350" s="119">
        <f t="shared" ref="J350" si="576">IFERROR(I350/I351,"-")</f>
        <v>4.5571797076526227E-2</v>
      </c>
      <c r="K350" s="122">
        <f t="shared" si="542"/>
        <v>124629.33962264151</v>
      </c>
    </row>
    <row r="351" spans="2:11" ht="12" customHeight="1">
      <c r="B351" s="276"/>
      <c r="C351" s="303"/>
      <c r="D351" s="95" t="s">
        <v>164</v>
      </c>
      <c r="E351" s="96"/>
      <c r="F351" s="97"/>
      <c r="G351" s="98">
        <v>337429530</v>
      </c>
      <c r="H351" s="80" t="s">
        <v>145</v>
      </c>
      <c r="I351" s="63">
        <v>1163</v>
      </c>
      <c r="J351" s="80" t="s">
        <v>145</v>
      </c>
      <c r="K351" s="124">
        <f t="shared" si="542"/>
        <v>290137.17110920034</v>
      </c>
    </row>
    <row r="352" spans="2:11">
      <c r="B352" s="275">
        <v>59</v>
      </c>
      <c r="C352" s="301" t="s">
        <v>25</v>
      </c>
      <c r="D352" s="70">
        <v>1</v>
      </c>
      <c r="E352" s="100" t="s">
        <v>177</v>
      </c>
      <c r="F352" s="40" t="s">
        <v>178</v>
      </c>
      <c r="G352" s="188">
        <v>66043882</v>
      </c>
      <c r="H352" s="71">
        <f t="shared" ref="H352" si="577">IFERROR(G352/G357,"-")</f>
        <v>3.015805903327768E-2</v>
      </c>
      <c r="I352" s="56">
        <v>348</v>
      </c>
      <c r="J352" s="71">
        <f t="shared" ref="J352" si="578">IFERROR(I352/I357,"-")</f>
        <v>4.7180043383947941E-2</v>
      </c>
      <c r="K352" s="120">
        <f t="shared" si="542"/>
        <v>189781.27011494254</v>
      </c>
    </row>
    <row r="353" spans="2:11">
      <c r="B353" s="300"/>
      <c r="C353" s="302"/>
      <c r="D353" s="73">
        <v>2</v>
      </c>
      <c r="E353" s="88" t="s">
        <v>189</v>
      </c>
      <c r="F353" s="41" t="s">
        <v>190</v>
      </c>
      <c r="G353" s="90">
        <v>6369662</v>
      </c>
      <c r="H353" s="74">
        <f t="shared" ref="H353" si="579">IFERROR(G353/G357,"-")</f>
        <v>2.9086213105708352E-3</v>
      </c>
      <c r="I353" s="58">
        <v>40</v>
      </c>
      <c r="J353" s="74">
        <f t="shared" ref="J353" si="580">IFERROR(I353/I357,"-")</f>
        <v>5.4229934924078091E-3</v>
      </c>
      <c r="K353" s="121">
        <f t="shared" si="542"/>
        <v>159241.54999999999</v>
      </c>
    </row>
    <row r="354" spans="2:11">
      <c r="B354" s="300"/>
      <c r="C354" s="302"/>
      <c r="D354" s="73">
        <v>3</v>
      </c>
      <c r="E354" s="88" t="s">
        <v>169</v>
      </c>
      <c r="F354" s="44" t="s">
        <v>170</v>
      </c>
      <c r="G354" s="90">
        <v>248902771</v>
      </c>
      <c r="H354" s="74">
        <f t="shared" ref="H354" si="581">IFERROR(G354/G357,"-")</f>
        <v>0.11365813507698405</v>
      </c>
      <c r="I354" s="58">
        <v>1698</v>
      </c>
      <c r="J354" s="74">
        <f t="shared" ref="J354" si="582">IFERROR(I354/I357,"-")</f>
        <v>0.23020607375271149</v>
      </c>
      <c r="K354" s="121">
        <f t="shared" si="542"/>
        <v>146585.84864546524</v>
      </c>
    </row>
    <row r="355" spans="2:11">
      <c r="B355" s="300"/>
      <c r="C355" s="302"/>
      <c r="D355" s="73">
        <v>4</v>
      </c>
      <c r="E355" s="88" t="s">
        <v>183</v>
      </c>
      <c r="F355" s="44" t="s">
        <v>184</v>
      </c>
      <c r="G355" s="90">
        <v>109544943</v>
      </c>
      <c r="H355" s="74">
        <f t="shared" ref="H355" si="583">IFERROR(G355/G357,"-")</f>
        <v>5.0022239119605939E-2</v>
      </c>
      <c r="I355" s="58">
        <v>942</v>
      </c>
      <c r="J355" s="74">
        <f t="shared" ref="J355" si="584">IFERROR(I355/I357,"-")</f>
        <v>0.12771149674620391</v>
      </c>
      <c r="K355" s="121">
        <f t="shared" si="542"/>
        <v>116289.74840764332</v>
      </c>
    </row>
    <row r="356" spans="2:11">
      <c r="B356" s="300"/>
      <c r="C356" s="302"/>
      <c r="D356" s="76">
        <v>5</v>
      </c>
      <c r="E356" s="92" t="s">
        <v>179</v>
      </c>
      <c r="F356" s="45" t="s">
        <v>180</v>
      </c>
      <c r="G356" s="94">
        <v>68661494</v>
      </c>
      <c r="H356" s="119">
        <f t="shared" ref="H356" si="585">IFERROR(G356/G357,"-")</f>
        <v>3.1353356687377057E-2</v>
      </c>
      <c r="I356" s="60">
        <v>647</v>
      </c>
      <c r="J356" s="119">
        <f t="shared" ref="J356" si="586">IFERROR(I356/I357,"-")</f>
        <v>8.7716919739696309E-2</v>
      </c>
      <c r="K356" s="122">
        <f t="shared" si="542"/>
        <v>106122.86553323029</v>
      </c>
    </row>
    <row r="357" spans="2:11" ht="12" customHeight="1">
      <c r="B357" s="276"/>
      <c r="C357" s="303"/>
      <c r="D357" s="95" t="s">
        <v>164</v>
      </c>
      <c r="E357" s="96"/>
      <c r="F357" s="97"/>
      <c r="G357" s="98">
        <v>2189924820</v>
      </c>
      <c r="H357" s="80" t="s">
        <v>145</v>
      </c>
      <c r="I357" s="63">
        <v>7376</v>
      </c>
      <c r="J357" s="80" t="s">
        <v>145</v>
      </c>
      <c r="K357" s="124">
        <f t="shared" si="542"/>
        <v>296898.70119305857</v>
      </c>
    </row>
    <row r="358" spans="2:11">
      <c r="B358" s="275">
        <v>60</v>
      </c>
      <c r="C358" s="301" t="s">
        <v>52</v>
      </c>
      <c r="D358" s="70">
        <v>1</v>
      </c>
      <c r="E358" s="100" t="s">
        <v>99</v>
      </c>
      <c r="F358" s="40" t="s">
        <v>100</v>
      </c>
      <c r="G358" s="188">
        <v>179993</v>
      </c>
      <c r="H358" s="71">
        <f t="shared" ref="H358" si="587">IFERROR(G358/G363,"-")</f>
        <v>1.2771292310630911E-3</v>
      </c>
      <c r="I358" s="56">
        <v>1</v>
      </c>
      <c r="J358" s="71">
        <f t="shared" ref="J358" si="588">IFERROR(I358/I363,"-")</f>
        <v>1.8181818181818182E-3</v>
      </c>
      <c r="K358" s="120">
        <f t="shared" si="542"/>
        <v>179993</v>
      </c>
    </row>
    <row r="359" spans="2:11">
      <c r="B359" s="300"/>
      <c r="C359" s="302"/>
      <c r="D359" s="73">
        <v>2</v>
      </c>
      <c r="E359" s="88" t="s">
        <v>232</v>
      </c>
      <c r="F359" s="41" t="s">
        <v>233</v>
      </c>
      <c r="G359" s="90">
        <v>5258188</v>
      </c>
      <c r="H359" s="74">
        <f t="shared" ref="H359" si="589">IFERROR(G359/G363,"-")</f>
        <v>3.7309148673699381E-2</v>
      </c>
      <c r="I359" s="58">
        <v>36</v>
      </c>
      <c r="J359" s="74">
        <f t="shared" ref="J359" si="590">IFERROR(I359/I363,"-")</f>
        <v>6.545454545454546E-2</v>
      </c>
      <c r="K359" s="121">
        <f t="shared" si="542"/>
        <v>146060.77777777778</v>
      </c>
    </row>
    <row r="360" spans="2:11">
      <c r="B360" s="300"/>
      <c r="C360" s="302"/>
      <c r="D360" s="73">
        <v>3</v>
      </c>
      <c r="E360" s="88" t="s">
        <v>177</v>
      </c>
      <c r="F360" s="44" t="s">
        <v>178</v>
      </c>
      <c r="G360" s="90">
        <v>4756072</v>
      </c>
      <c r="H360" s="74">
        <f t="shared" ref="H360" si="591">IFERROR(G360/G363,"-")</f>
        <v>3.3746415561942397E-2</v>
      </c>
      <c r="I360" s="58">
        <v>36</v>
      </c>
      <c r="J360" s="74">
        <f t="shared" ref="J360" si="592">IFERROR(I360/I363,"-")</f>
        <v>6.545454545454546E-2</v>
      </c>
      <c r="K360" s="121">
        <f t="shared" si="542"/>
        <v>132113.11111111112</v>
      </c>
    </row>
    <row r="361" spans="2:11" ht="24">
      <c r="B361" s="300"/>
      <c r="C361" s="302"/>
      <c r="D361" s="73">
        <v>4</v>
      </c>
      <c r="E361" s="88" t="s">
        <v>234</v>
      </c>
      <c r="F361" s="44" t="s">
        <v>235</v>
      </c>
      <c r="G361" s="90">
        <v>260579</v>
      </c>
      <c r="H361" s="74">
        <f t="shared" ref="H361" si="593">IFERROR(G361/G363,"-")</f>
        <v>1.8489222242042147E-3</v>
      </c>
      <c r="I361" s="58">
        <v>2</v>
      </c>
      <c r="J361" s="74">
        <f t="shared" ref="J361" si="594">IFERROR(I361/I363,"-")</f>
        <v>3.6363636363636364E-3</v>
      </c>
      <c r="K361" s="121">
        <f t="shared" si="542"/>
        <v>130289.5</v>
      </c>
    </row>
    <row r="362" spans="2:11">
      <c r="B362" s="300"/>
      <c r="C362" s="302"/>
      <c r="D362" s="76">
        <v>5</v>
      </c>
      <c r="E362" s="92" t="s">
        <v>179</v>
      </c>
      <c r="F362" s="45" t="s">
        <v>180</v>
      </c>
      <c r="G362" s="94">
        <v>5841873</v>
      </c>
      <c r="H362" s="119">
        <f t="shared" ref="H362" si="595">IFERROR(G362/G363,"-")</f>
        <v>4.1450649594474413E-2</v>
      </c>
      <c r="I362" s="60">
        <v>49</v>
      </c>
      <c r="J362" s="119">
        <f t="shared" ref="J362" si="596">IFERROR(I362/I363,"-")</f>
        <v>8.9090909090909096E-2</v>
      </c>
      <c r="K362" s="122">
        <f t="shared" si="542"/>
        <v>119221.89795918367</v>
      </c>
    </row>
    <row r="363" spans="2:11" ht="12" customHeight="1">
      <c r="B363" s="276"/>
      <c r="C363" s="303"/>
      <c r="D363" s="95" t="s">
        <v>164</v>
      </c>
      <c r="E363" s="96"/>
      <c r="F363" s="97"/>
      <c r="G363" s="98">
        <v>140935620</v>
      </c>
      <c r="H363" s="80" t="s">
        <v>145</v>
      </c>
      <c r="I363" s="63">
        <v>550</v>
      </c>
      <c r="J363" s="80" t="s">
        <v>145</v>
      </c>
      <c r="K363" s="124">
        <f t="shared" si="542"/>
        <v>256246.58181818182</v>
      </c>
    </row>
    <row r="364" spans="2:11" ht="24">
      <c r="B364" s="275">
        <v>61</v>
      </c>
      <c r="C364" s="301" t="s">
        <v>20</v>
      </c>
      <c r="D364" s="70">
        <v>1</v>
      </c>
      <c r="E364" s="100" t="s">
        <v>230</v>
      </c>
      <c r="F364" s="40" t="s">
        <v>231</v>
      </c>
      <c r="G364" s="188">
        <v>4102673</v>
      </c>
      <c r="H364" s="71">
        <f t="shared" ref="H364" si="597">IFERROR(G364/G369,"-")</f>
        <v>2.2926903006385172E-2</v>
      </c>
      <c r="I364" s="56">
        <v>11</v>
      </c>
      <c r="J364" s="71">
        <f t="shared" ref="J364" si="598">IFERROR(I364/I369,"-")</f>
        <v>1.6417910447761194E-2</v>
      </c>
      <c r="K364" s="120">
        <f t="shared" si="542"/>
        <v>372970.27272727271</v>
      </c>
    </row>
    <row r="365" spans="2:11">
      <c r="B365" s="300"/>
      <c r="C365" s="302"/>
      <c r="D365" s="73">
        <v>2</v>
      </c>
      <c r="E365" s="88" t="s">
        <v>179</v>
      </c>
      <c r="F365" s="41" t="s">
        <v>180</v>
      </c>
      <c r="G365" s="90">
        <v>21147979</v>
      </c>
      <c r="H365" s="74">
        <f t="shared" ref="H365" si="599">IFERROR(G365/G369,"-")</f>
        <v>0.11818091846805011</v>
      </c>
      <c r="I365" s="58">
        <v>64</v>
      </c>
      <c r="J365" s="74">
        <f t="shared" ref="J365" si="600">IFERROR(I365/I369,"-")</f>
        <v>9.5522388059701493E-2</v>
      </c>
      <c r="K365" s="121">
        <f t="shared" si="542"/>
        <v>330437.171875</v>
      </c>
    </row>
    <row r="366" spans="2:11">
      <c r="B366" s="300"/>
      <c r="C366" s="302"/>
      <c r="D366" s="73">
        <v>3</v>
      </c>
      <c r="E366" s="88" t="s">
        <v>219</v>
      </c>
      <c r="F366" s="44" t="s">
        <v>220</v>
      </c>
      <c r="G366" s="90">
        <v>6706980</v>
      </c>
      <c r="H366" s="74">
        <f t="shared" ref="H366" si="601">IFERROR(G366/G369,"-")</f>
        <v>3.7480510858595176E-2</v>
      </c>
      <c r="I366" s="58">
        <v>22</v>
      </c>
      <c r="J366" s="74">
        <f t="shared" ref="J366" si="602">IFERROR(I366/I369,"-")</f>
        <v>3.2835820895522387E-2</v>
      </c>
      <c r="K366" s="121">
        <f t="shared" si="542"/>
        <v>304862.72727272729</v>
      </c>
    </row>
    <row r="367" spans="2:11" ht="24">
      <c r="B367" s="300"/>
      <c r="C367" s="302"/>
      <c r="D367" s="73">
        <v>4</v>
      </c>
      <c r="E367" s="88" t="s">
        <v>195</v>
      </c>
      <c r="F367" s="44" t="s">
        <v>196</v>
      </c>
      <c r="G367" s="90">
        <v>8964693</v>
      </c>
      <c r="H367" s="74">
        <f t="shared" ref="H367" si="603">IFERROR(G367/G369,"-")</f>
        <v>5.0097252911216694E-2</v>
      </c>
      <c r="I367" s="58">
        <v>61</v>
      </c>
      <c r="J367" s="74">
        <f t="shared" ref="J367" si="604">IFERROR(I367/I369,"-")</f>
        <v>9.1044776119402981E-2</v>
      </c>
      <c r="K367" s="121">
        <f t="shared" si="542"/>
        <v>146962.18032786885</v>
      </c>
    </row>
    <row r="368" spans="2:11">
      <c r="B368" s="300"/>
      <c r="C368" s="302"/>
      <c r="D368" s="76">
        <v>5</v>
      </c>
      <c r="E368" s="92" t="s">
        <v>169</v>
      </c>
      <c r="F368" s="45" t="s">
        <v>170</v>
      </c>
      <c r="G368" s="94">
        <v>17516111</v>
      </c>
      <c r="H368" s="119">
        <f t="shared" ref="H368" si="605">IFERROR(G368/G369,"-")</f>
        <v>9.7885007639184604E-2</v>
      </c>
      <c r="I368" s="60">
        <v>140</v>
      </c>
      <c r="J368" s="119">
        <f t="shared" ref="J368" si="606">IFERROR(I368/I369,"-")</f>
        <v>0.20895522388059701</v>
      </c>
      <c r="K368" s="122">
        <f t="shared" si="542"/>
        <v>125115.07857142857</v>
      </c>
    </row>
    <row r="369" spans="2:11" ht="12" customHeight="1">
      <c r="B369" s="276"/>
      <c r="C369" s="303"/>
      <c r="D369" s="95" t="s">
        <v>164</v>
      </c>
      <c r="E369" s="96"/>
      <c r="F369" s="97"/>
      <c r="G369" s="98">
        <v>178945800</v>
      </c>
      <c r="H369" s="80" t="s">
        <v>145</v>
      </c>
      <c r="I369" s="63">
        <v>670</v>
      </c>
      <c r="J369" s="80" t="s">
        <v>145</v>
      </c>
      <c r="K369" s="124">
        <f t="shared" si="542"/>
        <v>267083.28358208953</v>
      </c>
    </row>
    <row r="370" spans="2:11" ht="24">
      <c r="B370" s="275">
        <v>62</v>
      </c>
      <c r="C370" s="301" t="s">
        <v>21</v>
      </c>
      <c r="D370" s="70">
        <v>1</v>
      </c>
      <c r="E370" s="100" t="s">
        <v>187</v>
      </c>
      <c r="F370" s="40" t="s">
        <v>188</v>
      </c>
      <c r="G370" s="188">
        <v>8710859</v>
      </c>
      <c r="H370" s="71">
        <f t="shared" ref="H370" si="607">IFERROR(G370/G375,"-")</f>
        <v>3.4903574859482887E-2</v>
      </c>
      <c r="I370" s="56">
        <v>6</v>
      </c>
      <c r="J370" s="71">
        <f t="shared" ref="J370" si="608">IFERROR(I370/I375,"-")</f>
        <v>5.9464816650148661E-3</v>
      </c>
      <c r="K370" s="120">
        <f t="shared" si="542"/>
        <v>1451809.8333333333</v>
      </c>
    </row>
    <row r="371" spans="2:11">
      <c r="B371" s="300"/>
      <c r="C371" s="302"/>
      <c r="D371" s="73">
        <v>2</v>
      </c>
      <c r="E371" s="88" t="s">
        <v>189</v>
      </c>
      <c r="F371" s="41" t="s">
        <v>190</v>
      </c>
      <c r="G371" s="90">
        <v>2250372</v>
      </c>
      <c r="H371" s="74">
        <f t="shared" ref="H371" si="609">IFERROR(G371/G375,"-")</f>
        <v>9.0170243329256317E-3</v>
      </c>
      <c r="I371" s="58">
        <v>5</v>
      </c>
      <c r="J371" s="74">
        <f t="shared" ref="J371" si="610">IFERROR(I371/I375,"-")</f>
        <v>4.9554013875123884E-3</v>
      </c>
      <c r="K371" s="121">
        <f t="shared" si="542"/>
        <v>450074.4</v>
      </c>
    </row>
    <row r="372" spans="2:11">
      <c r="B372" s="300"/>
      <c r="C372" s="302"/>
      <c r="D372" s="73">
        <v>3</v>
      </c>
      <c r="E372" s="88" t="s">
        <v>177</v>
      </c>
      <c r="F372" s="44" t="s">
        <v>178</v>
      </c>
      <c r="G372" s="90">
        <v>10264604</v>
      </c>
      <c r="H372" s="74">
        <f t="shared" ref="H372" si="611">IFERROR(G372/G375,"-")</f>
        <v>4.1129281752459487E-2</v>
      </c>
      <c r="I372" s="58">
        <v>54</v>
      </c>
      <c r="J372" s="74">
        <f t="shared" ref="J372" si="612">IFERROR(I372/I375,"-")</f>
        <v>5.3518334985133795E-2</v>
      </c>
      <c r="K372" s="121">
        <f t="shared" si="542"/>
        <v>190085.25925925927</v>
      </c>
    </row>
    <row r="373" spans="2:11">
      <c r="B373" s="300"/>
      <c r="C373" s="302"/>
      <c r="D373" s="73">
        <v>4</v>
      </c>
      <c r="E373" s="88" t="s">
        <v>169</v>
      </c>
      <c r="F373" s="44" t="s">
        <v>170</v>
      </c>
      <c r="G373" s="90">
        <v>23806619</v>
      </c>
      <c r="H373" s="74">
        <f t="shared" ref="H373" si="613">IFERROR(G373/G375,"-")</f>
        <v>9.5390834407684436E-2</v>
      </c>
      <c r="I373" s="58">
        <v>215</v>
      </c>
      <c r="J373" s="74">
        <f t="shared" ref="J373" si="614">IFERROR(I373/I375,"-")</f>
        <v>0.21308225966303271</v>
      </c>
      <c r="K373" s="121">
        <f t="shared" si="542"/>
        <v>110728.46046511628</v>
      </c>
    </row>
    <row r="374" spans="2:11">
      <c r="B374" s="300"/>
      <c r="C374" s="302"/>
      <c r="D374" s="76">
        <v>5</v>
      </c>
      <c r="E374" s="92" t="s">
        <v>206</v>
      </c>
      <c r="F374" s="45" t="s">
        <v>207</v>
      </c>
      <c r="G374" s="94">
        <v>11417176</v>
      </c>
      <c r="H374" s="119">
        <f t="shared" ref="H374" si="615">IFERROR(G374/G375,"-")</f>
        <v>4.5747526989002051E-2</v>
      </c>
      <c r="I374" s="60">
        <v>130</v>
      </c>
      <c r="J374" s="119">
        <f t="shared" ref="J374" si="616">IFERROR(I374/I375,"-")</f>
        <v>0.12884043607532211</v>
      </c>
      <c r="K374" s="122">
        <f t="shared" si="542"/>
        <v>87824.430769230763</v>
      </c>
    </row>
    <row r="375" spans="2:11" ht="12" customHeight="1">
      <c r="B375" s="276"/>
      <c r="C375" s="303"/>
      <c r="D375" s="95" t="s">
        <v>164</v>
      </c>
      <c r="E375" s="96"/>
      <c r="F375" s="97"/>
      <c r="G375" s="98">
        <v>249569250</v>
      </c>
      <c r="H375" s="80" t="s">
        <v>145</v>
      </c>
      <c r="I375" s="63">
        <v>1009</v>
      </c>
      <c r="J375" s="80" t="s">
        <v>145</v>
      </c>
      <c r="K375" s="124">
        <f t="shared" si="542"/>
        <v>247343.16154608523</v>
      </c>
    </row>
    <row r="376" spans="2:11">
      <c r="B376" s="275">
        <v>63</v>
      </c>
      <c r="C376" s="301" t="s">
        <v>32</v>
      </c>
      <c r="D376" s="70">
        <v>1</v>
      </c>
      <c r="E376" s="100" t="s">
        <v>181</v>
      </c>
      <c r="F376" s="40" t="s">
        <v>182</v>
      </c>
      <c r="G376" s="188">
        <v>1182365</v>
      </c>
      <c r="H376" s="71">
        <f t="shared" ref="H376" si="617">IFERROR(G376/G381,"-")</f>
        <v>5.6345405271224858E-3</v>
      </c>
      <c r="I376" s="56">
        <v>2</v>
      </c>
      <c r="J376" s="71">
        <f t="shared" ref="J376" si="618">IFERROR(I376/I381,"-")</f>
        <v>2.2026431718061676E-3</v>
      </c>
      <c r="K376" s="120">
        <f t="shared" si="542"/>
        <v>591182.5</v>
      </c>
    </row>
    <row r="377" spans="2:11">
      <c r="B377" s="300"/>
      <c r="C377" s="302"/>
      <c r="D377" s="73">
        <v>2</v>
      </c>
      <c r="E377" s="88" t="s">
        <v>177</v>
      </c>
      <c r="F377" s="41" t="s">
        <v>178</v>
      </c>
      <c r="G377" s="90">
        <v>10402555</v>
      </c>
      <c r="H377" s="74">
        <f t="shared" ref="H377" si="619">IFERROR(G377/G381,"-")</f>
        <v>4.9573200943127248E-2</v>
      </c>
      <c r="I377" s="58">
        <v>42</v>
      </c>
      <c r="J377" s="74">
        <f t="shared" ref="J377" si="620">IFERROR(I377/I381,"-")</f>
        <v>4.6255506607929514E-2</v>
      </c>
      <c r="K377" s="121">
        <f t="shared" si="542"/>
        <v>247679.88095238095</v>
      </c>
    </row>
    <row r="378" spans="2:11">
      <c r="B378" s="300"/>
      <c r="C378" s="302"/>
      <c r="D378" s="73">
        <v>3</v>
      </c>
      <c r="E378" s="88" t="s">
        <v>169</v>
      </c>
      <c r="F378" s="44" t="s">
        <v>170</v>
      </c>
      <c r="G378" s="90">
        <v>26782297</v>
      </c>
      <c r="H378" s="74">
        <f t="shared" ref="H378" si="621">IFERROR(G378/G381,"-")</f>
        <v>0.12763058603386515</v>
      </c>
      <c r="I378" s="58">
        <v>181</v>
      </c>
      <c r="J378" s="74">
        <f t="shared" ref="J378" si="622">IFERROR(I378/I381,"-")</f>
        <v>0.19933920704845814</v>
      </c>
      <c r="K378" s="121">
        <f t="shared" si="542"/>
        <v>147968.49171270718</v>
      </c>
    </row>
    <row r="379" spans="2:11" ht="24">
      <c r="B379" s="300"/>
      <c r="C379" s="302"/>
      <c r="D379" s="73">
        <v>4</v>
      </c>
      <c r="E379" s="88" t="s">
        <v>185</v>
      </c>
      <c r="F379" s="44" t="s">
        <v>186</v>
      </c>
      <c r="G379" s="90">
        <v>3464733</v>
      </c>
      <c r="H379" s="74">
        <f t="shared" ref="H379" si="623">IFERROR(G379/G381,"-")</f>
        <v>1.6511126855208561E-2</v>
      </c>
      <c r="I379" s="58">
        <v>32</v>
      </c>
      <c r="J379" s="74">
        <f t="shared" ref="J379" si="624">IFERROR(I379/I381,"-")</f>
        <v>3.5242290748898682E-2</v>
      </c>
      <c r="K379" s="121">
        <f t="shared" si="542"/>
        <v>108272.90625</v>
      </c>
    </row>
    <row r="380" spans="2:11">
      <c r="B380" s="300"/>
      <c r="C380" s="302"/>
      <c r="D380" s="76">
        <v>5</v>
      </c>
      <c r="E380" s="92" t="s">
        <v>202</v>
      </c>
      <c r="F380" s="45" t="s">
        <v>203</v>
      </c>
      <c r="G380" s="94">
        <v>3304336</v>
      </c>
      <c r="H380" s="119">
        <f t="shared" ref="H380" si="625">IFERROR(G380/G381,"-")</f>
        <v>1.5746757648636256E-2</v>
      </c>
      <c r="I380" s="60">
        <v>34</v>
      </c>
      <c r="J380" s="119">
        <f t="shared" ref="J380" si="626">IFERROR(I380/I381,"-")</f>
        <v>3.7444933920704845E-2</v>
      </c>
      <c r="K380" s="122">
        <f t="shared" si="542"/>
        <v>97186.352941176476</v>
      </c>
    </row>
    <row r="381" spans="2:11" ht="12" customHeight="1">
      <c r="B381" s="276"/>
      <c r="C381" s="303"/>
      <c r="D381" s="95" t="s">
        <v>164</v>
      </c>
      <c r="E381" s="96"/>
      <c r="F381" s="97"/>
      <c r="G381" s="98">
        <v>209842310</v>
      </c>
      <c r="H381" s="80" t="s">
        <v>145</v>
      </c>
      <c r="I381" s="63">
        <v>908</v>
      </c>
      <c r="J381" s="80" t="s">
        <v>145</v>
      </c>
      <c r="K381" s="124">
        <f t="shared" si="542"/>
        <v>231103.86563876653</v>
      </c>
    </row>
    <row r="382" spans="2:11" ht="24">
      <c r="B382" s="275">
        <v>64</v>
      </c>
      <c r="C382" s="301" t="s">
        <v>53</v>
      </c>
      <c r="D382" s="70">
        <v>1</v>
      </c>
      <c r="E382" s="100" t="s">
        <v>187</v>
      </c>
      <c r="F382" s="40" t="s">
        <v>188</v>
      </c>
      <c r="G382" s="188">
        <v>573004</v>
      </c>
      <c r="H382" s="71">
        <f t="shared" ref="H382" si="627">IFERROR(G382/G387,"-")</f>
        <v>2.4624518466175665E-3</v>
      </c>
      <c r="I382" s="56">
        <v>4</v>
      </c>
      <c r="J382" s="71">
        <f t="shared" ref="J382" si="628">IFERROR(I382/I387,"-")</f>
        <v>5.235602094240838E-3</v>
      </c>
      <c r="K382" s="120">
        <f t="shared" si="542"/>
        <v>143251</v>
      </c>
    </row>
    <row r="383" spans="2:11">
      <c r="B383" s="300"/>
      <c r="C383" s="302"/>
      <c r="D383" s="73">
        <v>2</v>
      </c>
      <c r="E383" s="88" t="s">
        <v>177</v>
      </c>
      <c r="F383" s="41" t="s">
        <v>178</v>
      </c>
      <c r="G383" s="90">
        <v>6342560</v>
      </c>
      <c r="H383" s="74">
        <f t="shared" ref="H383" si="629">IFERROR(G383/G387,"-")</f>
        <v>2.725678805781934E-2</v>
      </c>
      <c r="I383" s="58">
        <v>46</v>
      </c>
      <c r="J383" s="74">
        <f t="shared" ref="J383" si="630">IFERROR(I383/I387,"-")</f>
        <v>6.0209424083769635E-2</v>
      </c>
      <c r="K383" s="121">
        <f t="shared" si="542"/>
        <v>137881.73913043478</v>
      </c>
    </row>
    <row r="384" spans="2:11">
      <c r="B384" s="300"/>
      <c r="C384" s="302"/>
      <c r="D384" s="73">
        <v>3</v>
      </c>
      <c r="E384" s="88" t="s">
        <v>169</v>
      </c>
      <c r="F384" s="44" t="s">
        <v>170</v>
      </c>
      <c r="G384" s="90">
        <v>25938043</v>
      </c>
      <c r="H384" s="74">
        <f t="shared" ref="H384" si="631">IFERROR(G384/G387,"-")</f>
        <v>0.1114672530785053</v>
      </c>
      <c r="I384" s="58">
        <v>200</v>
      </c>
      <c r="J384" s="74">
        <f t="shared" ref="J384" si="632">IFERROR(I384/I387,"-")</f>
        <v>0.26178010471204188</v>
      </c>
      <c r="K384" s="121">
        <f t="shared" si="542"/>
        <v>129690.215</v>
      </c>
    </row>
    <row r="385" spans="2:11" ht="24">
      <c r="B385" s="300"/>
      <c r="C385" s="302"/>
      <c r="D385" s="73">
        <v>4</v>
      </c>
      <c r="E385" s="88" t="s">
        <v>215</v>
      </c>
      <c r="F385" s="44" t="s">
        <v>216</v>
      </c>
      <c r="G385" s="90">
        <v>246127</v>
      </c>
      <c r="H385" s="74">
        <f t="shared" ref="H385" si="633">IFERROR(G385/G387,"-")</f>
        <v>1.0577166750187466E-3</v>
      </c>
      <c r="I385" s="58">
        <v>2</v>
      </c>
      <c r="J385" s="74">
        <f t="shared" ref="J385" si="634">IFERROR(I385/I387,"-")</f>
        <v>2.617801047120419E-3</v>
      </c>
      <c r="K385" s="121">
        <f t="shared" si="542"/>
        <v>123063.5</v>
      </c>
    </row>
    <row r="386" spans="2:11">
      <c r="B386" s="300"/>
      <c r="C386" s="302"/>
      <c r="D386" s="76">
        <v>5</v>
      </c>
      <c r="E386" s="92" t="s">
        <v>208</v>
      </c>
      <c r="F386" s="45" t="s">
        <v>209</v>
      </c>
      <c r="G386" s="94">
        <v>1127442</v>
      </c>
      <c r="H386" s="119">
        <f t="shared" ref="H386" si="635">IFERROR(G386/G387,"-")</f>
        <v>4.8451173723991501E-3</v>
      </c>
      <c r="I386" s="60">
        <v>10</v>
      </c>
      <c r="J386" s="119">
        <f t="shared" ref="J386" si="636">IFERROR(I386/I387,"-")</f>
        <v>1.3089005235602094E-2</v>
      </c>
      <c r="K386" s="122">
        <f t="shared" si="542"/>
        <v>112744.2</v>
      </c>
    </row>
    <row r="387" spans="2:11" ht="12" customHeight="1">
      <c r="B387" s="276"/>
      <c r="C387" s="303"/>
      <c r="D387" s="95" t="s">
        <v>164</v>
      </c>
      <c r="E387" s="96"/>
      <c r="F387" s="97"/>
      <c r="G387" s="98">
        <v>232696530</v>
      </c>
      <c r="H387" s="80" t="s">
        <v>145</v>
      </c>
      <c r="I387" s="63">
        <v>764</v>
      </c>
      <c r="J387" s="80" t="s">
        <v>145</v>
      </c>
      <c r="K387" s="124">
        <f t="shared" si="542"/>
        <v>304576.609947644</v>
      </c>
    </row>
    <row r="388" spans="2:11">
      <c r="B388" s="275">
        <v>65</v>
      </c>
      <c r="C388" s="301" t="s">
        <v>13</v>
      </c>
      <c r="D388" s="70">
        <v>1</v>
      </c>
      <c r="E388" s="100" t="s">
        <v>208</v>
      </c>
      <c r="F388" s="40" t="s">
        <v>209</v>
      </c>
      <c r="G388" s="188">
        <v>237820</v>
      </c>
      <c r="H388" s="71">
        <f t="shared" ref="H388" si="637">IFERROR(G388/G393,"-")</f>
        <v>2.2676357499231232E-3</v>
      </c>
      <c r="I388" s="56">
        <v>1</v>
      </c>
      <c r="J388" s="71">
        <f t="shared" ref="J388" si="638">IFERROR(I388/I393,"-")</f>
        <v>2.7777777777777779E-3</v>
      </c>
      <c r="K388" s="120">
        <f t="shared" si="542"/>
        <v>237820</v>
      </c>
    </row>
    <row r="389" spans="2:11">
      <c r="B389" s="300"/>
      <c r="C389" s="302"/>
      <c r="D389" s="73">
        <v>2</v>
      </c>
      <c r="E389" s="88" t="s">
        <v>191</v>
      </c>
      <c r="F389" s="41" t="s">
        <v>192</v>
      </c>
      <c r="G389" s="90">
        <v>417755</v>
      </c>
      <c r="H389" s="74">
        <f t="shared" ref="H389" si="639">IFERROR(G389/G393,"-")</f>
        <v>3.9833326579309328E-3</v>
      </c>
      <c r="I389" s="58">
        <v>2</v>
      </c>
      <c r="J389" s="74">
        <f t="shared" ref="J389" si="640">IFERROR(I389/I393,"-")</f>
        <v>5.5555555555555558E-3</v>
      </c>
      <c r="K389" s="121">
        <f t="shared" si="542"/>
        <v>208877.5</v>
      </c>
    </row>
    <row r="390" spans="2:11" ht="24">
      <c r="B390" s="300"/>
      <c r="C390" s="302"/>
      <c r="D390" s="73">
        <v>3</v>
      </c>
      <c r="E390" s="88" t="s">
        <v>236</v>
      </c>
      <c r="F390" s="44" t="s">
        <v>283</v>
      </c>
      <c r="G390" s="90">
        <v>565999</v>
      </c>
      <c r="H390" s="74">
        <f t="shared" ref="H390" si="641">IFERROR(G390/G393,"-")</f>
        <v>5.3968529426488008E-3</v>
      </c>
      <c r="I390" s="58">
        <v>3</v>
      </c>
      <c r="J390" s="74">
        <f t="shared" ref="J390" si="642">IFERROR(I390/I393,"-")</f>
        <v>8.3333333333333332E-3</v>
      </c>
      <c r="K390" s="121">
        <f t="shared" si="542"/>
        <v>188666.33333333334</v>
      </c>
    </row>
    <row r="391" spans="2:11">
      <c r="B391" s="300"/>
      <c r="C391" s="302"/>
      <c r="D391" s="73">
        <v>4</v>
      </c>
      <c r="E391" s="88" t="s">
        <v>169</v>
      </c>
      <c r="F391" s="44" t="s">
        <v>170</v>
      </c>
      <c r="G391" s="90">
        <v>10273678</v>
      </c>
      <c r="H391" s="74">
        <f t="shared" ref="H391" si="643">IFERROR(G391/G393,"-")</f>
        <v>9.7960472273142266E-2</v>
      </c>
      <c r="I391" s="58">
        <v>70</v>
      </c>
      <c r="J391" s="74">
        <f t="shared" ref="J391" si="644">IFERROR(I391/I393,"-")</f>
        <v>0.19444444444444445</v>
      </c>
      <c r="K391" s="121">
        <f t="shared" si="542"/>
        <v>146766.82857142857</v>
      </c>
    </row>
    <row r="392" spans="2:11">
      <c r="B392" s="300"/>
      <c r="C392" s="302"/>
      <c r="D392" s="76">
        <v>5</v>
      </c>
      <c r="E392" s="92" t="s">
        <v>179</v>
      </c>
      <c r="F392" s="45" t="s">
        <v>180</v>
      </c>
      <c r="G392" s="94">
        <v>4365383</v>
      </c>
      <c r="H392" s="119">
        <f t="shared" ref="H392" si="645">IFERROR(G392/G393,"-")</f>
        <v>4.1624331649594878E-2</v>
      </c>
      <c r="I392" s="60">
        <v>31</v>
      </c>
      <c r="J392" s="119">
        <f t="shared" ref="J392" si="646">IFERROR(I392/I393,"-")</f>
        <v>8.611111111111111E-2</v>
      </c>
      <c r="K392" s="122">
        <f t="shared" si="542"/>
        <v>140818.80645161291</v>
      </c>
    </row>
    <row r="393" spans="2:11" ht="12" customHeight="1">
      <c r="B393" s="276"/>
      <c r="C393" s="303"/>
      <c r="D393" s="95" t="s">
        <v>164</v>
      </c>
      <c r="E393" s="96"/>
      <c r="F393" s="97"/>
      <c r="G393" s="98">
        <v>104875750</v>
      </c>
      <c r="H393" s="80" t="s">
        <v>145</v>
      </c>
      <c r="I393" s="63">
        <v>360</v>
      </c>
      <c r="J393" s="80" t="s">
        <v>145</v>
      </c>
      <c r="K393" s="124">
        <f t="shared" si="542"/>
        <v>291321.52777777775</v>
      </c>
    </row>
    <row r="394" spans="2:11" ht="24">
      <c r="B394" s="275">
        <v>66</v>
      </c>
      <c r="C394" s="301" t="s">
        <v>7</v>
      </c>
      <c r="D394" s="70">
        <v>1</v>
      </c>
      <c r="E394" s="100" t="s">
        <v>230</v>
      </c>
      <c r="F394" s="40" t="s">
        <v>231</v>
      </c>
      <c r="G394" s="188">
        <v>715675</v>
      </c>
      <c r="H394" s="71">
        <f t="shared" ref="H394" si="647">IFERROR(G394/G399,"-")</f>
        <v>8.9232145341886886E-3</v>
      </c>
      <c r="I394" s="56">
        <v>5</v>
      </c>
      <c r="J394" s="71">
        <f t="shared" ref="J394" si="648">IFERROR(I394/I399,"-")</f>
        <v>1.4204545454545454E-2</v>
      </c>
      <c r="K394" s="120">
        <f t="shared" ref="K394:K453" si="649">IFERROR(G394/I394,"-")</f>
        <v>143135</v>
      </c>
    </row>
    <row r="395" spans="2:11">
      <c r="B395" s="300"/>
      <c r="C395" s="302"/>
      <c r="D395" s="73">
        <v>2</v>
      </c>
      <c r="E395" s="88" t="s">
        <v>177</v>
      </c>
      <c r="F395" s="41" t="s">
        <v>178</v>
      </c>
      <c r="G395" s="90">
        <v>2707035</v>
      </c>
      <c r="H395" s="74">
        <f t="shared" ref="H395" si="650">IFERROR(G395/G399,"-")</f>
        <v>3.3751988062399103E-2</v>
      </c>
      <c r="I395" s="58">
        <v>19</v>
      </c>
      <c r="J395" s="74">
        <f t="shared" ref="J395" si="651">IFERROR(I395/I399,"-")</f>
        <v>5.3977272727272728E-2</v>
      </c>
      <c r="K395" s="121">
        <f t="shared" si="649"/>
        <v>142475.52631578947</v>
      </c>
    </row>
    <row r="396" spans="2:11">
      <c r="B396" s="300"/>
      <c r="C396" s="302"/>
      <c r="D396" s="73">
        <v>3</v>
      </c>
      <c r="E396" s="88" t="s">
        <v>169</v>
      </c>
      <c r="F396" s="44" t="s">
        <v>170</v>
      </c>
      <c r="G396" s="90">
        <v>7535180</v>
      </c>
      <c r="H396" s="74">
        <f t="shared" ref="H396" si="652">IFERROR(G396/G399,"-")</f>
        <v>9.39505050389184E-2</v>
      </c>
      <c r="I396" s="58">
        <v>63</v>
      </c>
      <c r="J396" s="74">
        <f t="shared" ref="J396" si="653">IFERROR(I396/I399,"-")</f>
        <v>0.17897727272727273</v>
      </c>
      <c r="K396" s="121">
        <f t="shared" si="649"/>
        <v>119606.03174603175</v>
      </c>
    </row>
    <row r="397" spans="2:11">
      <c r="B397" s="300"/>
      <c r="C397" s="302"/>
      <c r="D397" s="73">
        <v>4</v>
      </c>
      <c r="E397" s="88" t="s">
        <v>206</v>
      </c>
      <c r="F397" s="44" t="s">
        <v>207</v>
      </c>
      <c r="G397" s="90">
        <v>2628402</v>
      </c>
      <c r="H397" s="74">
        <f t="shared" ref="H397" si="654">IFERROR(G397/G399,"-")</f>
        <v>3.2771572191414564E-2</v>
      </c>
      <c r="I397" s="58">
        <v>29</v>
      </c>
      <c r="J397" s="74">
        <f t="shared" ref="J397" si="655">IFERROR(I397/I399,"-")</f>
        <v>8.2386363636363633E-2</v>
      </c>
      <c r="K397" s="121">
        <f t="shared" si="649"/>
        <v>90634.551724137928</v>
      </c>
    </row>
    <row r="398" spans="2:11">
      <c r="B398" s="300"/>
      <c r="C398" s="302"/>
      <c r="D398" s="76">
        <v>5</v>
      </c>
      <c r="E398" s="92" t="s">
        <v>202</v>
      </c>
      <c r="F398" s="45" t="s">
        <v>203</v>
      </c>
      <c r="G398" s="94">
        <v>1044199</v>
      </c>
      <c r="H398" s="119">
        <f t="shared" ref="H398" si="656">IFERROR(G398/G399,"-")</f>
        <v>1.3019333766563446E-2</v>
      </c>
      <c r="I398" s="60">
        <v>12</v>
      </c>
      <c r="J398" s="119">
        <f t="shared" ref="J398" si="657">IFERROR(I398/I399,"-")</f>
        <v>3.4090909090909088E-2</v>
      </c>
      <c r="K398" s="122">
        <f t="shared" si="649"/>
        <v>87016.583333333328</v>
      </c>
    </row>
    <row r="399" spans="2:11">
      <c r="B399" s="276"/>
      <c r="C399" s="303"/>
      <c r="D399" s="95" t="s">
        <v>164</v>
      </c>
      <c r="E399" s="96"/>
      <c r="F399" s="97"/>
      <c r="G399" s="98">
        <v>80203720</v>
      </c>
      <c r="H399" s="80" t="s">
        <v>145</v>
      </c>
      <c r="I399" s="63">
        <v>352</v>
      </c>
      <c r="J399" s="80" t="s">
        <v>145</v>
      </c>
      <c r="K399" s="124">
        <f t="shared" si="649"/>
        <v>227851.47727272726</v>
      </c>
    </row>
    <row r="400" spans="2:11">
      <c r="B400" s="275">
        <v>67</v>
      </c>
      <c r="C400" s="301" t="s">
        <v>8</v>
      </c>
      <c r="D400" s="70">
        <v>1</v>
      </c>
      <c r="E400" s="100" t="s">
        <v>177</v>
      </c>
      <c r="F400" s="40" t="s">
        <v>178</v>
      </c>
      <c r="G400" s="188">
        <v>1653362</v>
      </c>
      <c r="H400" s="71">
        <f t="shared" ref="H400" si="658">IFERROR(G400/G405,"-")</f>
        <v>4.5604576560573505E-2</v>
      </c>
      <c r="I400" s="56">
        <v>8</v>
      </c>
      <c r="J400" s="71">
        <f t="shared" ref="J400" si="659">IFERROR(I400/I405,"-")</f>
        <v>5.5555555555555552E-2</v>
      </c>
      <c r="K400" s="120">
        <f t="shared" si="649"/>
        <v>206670.25</v>
      </c>
    </row>
    <row r="401" spans="2:11" ht="24">
      <c r="B401" s="300"/>
      <c r="C401" s="302"/>
      <c r="D401" s="73">
        <v>2</v>
      </c>
      <c r="E401" s="88" t="s">
        <v>237</v>
      </c>
      <c r="F401" s="41" t="s">
        <v>238</v>
      </c>
      <c r="G401" s="90">
        <v>904226</v>
      </c>
      <c r="H401" s="74">
        <f t="shared" ref="H401" si="660">IFERROR(G401/G405,"-")</f>
        <v>2.4941206974069284E-2</v>
      </c>
      <c r="I401" s="58">
        <v>5</v>
      </c>
      <c r="J401" s="74">
        <f t="shared" ref="J401" si="661">IFERROR(I401/I405,"-")</f>
        <v>3.4722222222222224E-2</v>
      </c>
      <c r="K401" s="121">
        <f t="shared" si="649"/>
        <v>180845.2</v>
      </c>
    </row>
    <row r="402" spans="2:11">
      <c r="B402" s="300"/>
      <c r="C402" s="302"/>
      <c r="D402" s="73">
        <v>3</v>
      </c>
      <c r="E402" s="88" t="s">
        <v>239</v>
      </c>
      <c r="F402" s="44" t="s">
        <v>240</v>
      </c>
      <c r="G402" s="90">
        <v>777108</v>
      </c>
      <c r="H402" s="74">
        <f t="shared" ref="H402" si="662">IFERROR(G402/G405,"-")</f>
        <v>2.1434919444038362E-2</v>
      </c>
      <c r="I402" s="58">
        <v>6</v>
      </c>
      <c r="J402" s="74">
        <f t="shared" ref="J402" si="663">IFERROR(I402/I405,"-")</f>
        <v>4.1666666666666664E-2</v>
      </c>
      <c r="K402" s="121">
        <f t="shared" si="649"/>
        <v>129518</v>
      </c>
    </row>
    <row r="403" spans="2:11">
      <c r="B403" s="300"/>
      <c r="C403" s="302"/>
      <c r="D403" s="73">
        <v>4</v>
      </c>
      <c r="E403" s="88" t="s">
        <v>183</v>
      </c>
      <c r="F403" s="44" t="s">
        <v>184</v>
      </c>
      <c r="G403" s="90">
        <v>2651941</v>
      </c>
      <c r="H403" s="74">
        <f t="shared" ref="H403" si="664">IFERROR(G403/G405,"-")</f>
        <v>7.3148316199733554E-2</v>
      </c>
      <c r="I403" s="58">
        <v>23</v>
      </c>
      <c r="J403" s="74">
        <f t="shared" ref="J403" si="665">IFERROR(I403/I405,"-")</f>
        <v>0.15972222222222221</v>
      </c>
      <c r="K403" s="121">
        <f t="shared" si="649"/>
        <v>115301.78260869565</v>
      </c>
    </row>
    <row r="404" spans="2:11">
      <c r="B404" s="300"/>
      <c r="C404" s="302"/>
      <c r="D404" s="76">
        <v>5</v>
      </c>
      <c r="E404" s="92" t="s">
        <v>169</v>
      </c>
      <c r="F404" s="45" t="s">
        <v>170</v>
      </c>
      <c r="G404" s="94">
        <v>2178609</v>
      </c>
      <c r="H404" s="119">
        <f t="shared" ref="H404" si="666">IFERROR(G404/G405,"-")</f>
        <v>6.0092430415150756E-2</v>
      </c>
      <c r="I404" s="60">
        <v>22</v>
      </c>
      <c r="J404" s="119">
        <f t="shared" ref="J404" si="667">IFERROR(I404/I405,"-")</f>
        <v>0.15277777777777779</v>
      </c>
      <c r="K404" s="122">
        <f t="shared" si="649"/>
        <v>99027.681818181823</v>
      </c>
    </row>
    <row r="405" spans="2:11">
      <c r="B405" s="276"/>
      <c r="C405" s="303"/>
      <c r="D405" s="95" t="s">
        <v>164</v>
      </c>
      <c r="E405" s="96"/>
      <c r="F405" s="97"/>
      <c r="G405" s="98">
        <v>36254300</v>
      </c>
      <c r="H405" s="80" t="s">
        <v>145</v>
      </c>
      <c r="I405" s="63">
        <v>144</v>
      </c>
      <c r="J405" s="80" t="s">
        <v>145</v>
      </c>
      <c r="K405" s="124">
        <f t="shared" si="649"/>
        <v>251765.97222222222</v>
      </c>
    </row>
    <row r="406" spans="2:11">
      <c r="B406" s="275">
        <v>68</v>
      </c>
      <c r="C406" s="301" t="s">
        <v>54</v>
      </c>
      <c r="D406" s="70">
        <v>1</v>
      </c>
      <c r="E406" s="100" t="s">
        <v>189</v>
      </c>
      <c r="F406" s="40" t="s">
        <v>190</v>
      </c>
      <c r="G406" s="188">
        <v>1165032</v>
      </c>
      <c r="H406" s="71">
        <f t="shared" ref="H406" si="668">IFERROR(G406/G411,"-")</f>
        <v>1.6567454279348331E-2</v>
      </c>
      <c r="I406" s="56">
        <v>1</v>
      </c>
      <c r="J406" s="71">
        <f t="shared" ref="J406" si="669">IFERROR(I406/I411,"-")</f>
        <v>4.5045045045045045E-3</v>
      </c>
      <c r="K406" s="120">
        <f t="shared" si="649"/>
        <v>1165032</v>
      </c>
    </row>
    <row r="407" spans="2:11">
      <c r="B407" s="300"/>
      <c r="C407" s="302"/>
      <c r="D407" s="73">
        <v>2</v>
      </c>
      <c r="E407" s="88" t="s">
        <v>179</v>
      </c>
      <c r="F407" s="41" t="s">
        <v>180</v>
      </c>
      <c r="G407" s="90">
        <v>8443206</v>
      </c>
      <c r="H407" s="74">
        <f t="shared" ref="H407" si="670">IFERROR(G407/G411,"-")</f>
        <v>0.12006745683905637</v>
      </c>
      <c r="I407" s="58">
        <v>22</v>
      </c>
      <c r="J407" s="74">
        <f t="shared" ref="J407" si="671">IFERROR(I407/I411,"-")</f>
        <v>9.90990990990991E-2</v>
      </c>
      <c r="K407" s="121">
        <f t="shared" si="649"/>
        <v>383782.09090909088</v>
      </c>
    </row>
    <row r="408" spans="2:11">
      <c r="B408" s="300"/>
      <c r="C408" s="302"/>
      <c r="D408" s="73">
        <v>3</v>
      </c>
      <c r="E408" s="88" t="s">
        <v>177</v>
      </c>
      <c r="F408" s="44" t="s">
        <v>178</v>
      </c>
      <c r="G408" s="90">
        <v>6232655</v>
      </c>
      <c r="H408" s="74">
        <f t="shared" ref="H408" si="672">IFERROR(G408/G411,"-")</f>
        <v>8.8632094870743278E-2</v>
      </c>
      <c r="I408" s="58">
        <v>18</v>
      </c>
      <c r="J408" s="74">
        <f t="shared" ref="J408" si="673">IFERROR(I408/I411,"-")</f>
        <v>8.1081081081081086E-2</v>
      </c>
      <c r="K408" s="121">
        <f t="shared" si="649"/>
        <v>346258.61111111112</v>
      </c>
    </row>
    <row r="409" spans="2:11">
      <c r="B409" s="300"/>
      <c r="C409" s="302"/>
      <c r="D409" s="73">
        <v>4</v>
      </c>
      <c r="E409" s="88" t="s">
        <v>202</v>
      </c>
      <c r="F409" s="44" t="s">
        <v>203</v>
      </c>
      <c r="G409" s="90">
        <v>1660939</v>
      </c>
      <c r="H409" s="74">
        <f t="shared" ref="H409" si="674">IFERROR(G409/G411,"-")</f>
        <v>2.3619549457256573E-2</v>
      </c>
      <c r="I409" s="58">
        <v>9</v>
      </c>
      <c r="J409" s="74">
        <f t="shared" ref="J409" si="675">IFERROR(I409/I411,"-")</f>
        <v>4.0540540540540543E-2</v>
      </c>
      <c r="K409" s="121">
        <f t="shared" si="649"/>
        <v>184548.77777777778</v>
      </c>
    </row>
    <row r="410" spans="2:11">
      <c r="B410" s="300"/>
      <c r="C410" s="302"/>
      <c r="D410" s="76">
        <v>5</v>
      </c>
      <c r="E410" s="92" t="s">
        <v>169</v>
      </c>
      <c r="F410" s="45" t="s">
        <v>170</v>
      </c>
      <c r="G410" s="94">
        <v>7974506</v>
      </c>
      <c r="H410" s="119">
        <f t="shared" ref="H410" si="676">IFERROR(G410/G411,"-")</f>
        <v>0.11340226153048925</v>
      </c>
      <c r="I410" s="60">
        <v>58</v>
      </c>
      <c r="J410" s="119">
        <f t="shared" ref="J410" si="677">IFERROR(I410/I411,"-")</f>
        <v>0.26126126126126126</v>
      </c>
      <c r="K410" s="122">
        <f t="shared" si="649"/>
        <v>137491.4827586207</v>
      </c>
    </row>
    <row r="411" spans="2:11">
      <c r="B411" s="276"/>
      <c r="C411" s="303"/>
      <c r="D411" s="95" t="s">
        <v>164</v>
      </c>
      <c r="E411" s="96"/>
      <c r="F411" s="97"/>
      <c r="G411" s="98">
        <v>70320520</v>
      </c>
      <c r="H411" s="80" t="s">
        <v>145</v>
      </c>
      <c r="I411" s="63">
        <v>222</v>
      </c>
      <c r="J411" s="80" t="s">
        <v>145</v>
      </c>
      <c r="K411" s="124">
        <f t="shared" si="649"/>
        <v>316759.09909909911</v>
      </c>
    </row>
    <row r="412" spans="2:11">
      <c r="B412" s="275">
        <v>69</v>
      </c>
      <c r="C412" s="301" t="s">
        <v>55</v>
      </c>
      <c r="D412" s="70">
        <v>1</v>
      </c>
      <c r="E412" s="100" t="s">
        <v>183</v>
      </c>
      <c r="F412" s="40" t="s">
        <v>184</v>
      </c>
      <c r="G412" s="188">
        <v>7392725</v>
      </c>
      <c r="H412" s="71">
        <f t="shared" ref="H412" si="678">IFERROR(G412/G417,"-")</f>
        <v>4.7805146140911636E-2</v>
      </c>
      <c r="I412" s="56">
        <v>63</v>
      </c>
      <c r="J412" s="71">
        <f t="shared" ref="J412" si="679">IFERROR(I412/I417,"-")</f>
        <v>0.10975609756097561</v>
      </c>
      <c r="K412" s="120">
        <f t="shared" si="649"/>
        <v>117344.84126984127</v>
      </c>
    </row>
    <row r="413" spans="2:11">
      <c r="B413" s="300"/>
      <c r="C413" s="302"/>
      <c r="D413" s="73">
        <v>2</v>
      </c>
      <c r="E413" s="88" t="s">
        <v>169</v>
      </c>
      <c r="F413" s="41" t="s">
        <v>170</v>
      </c>
      <c r="G413" s="90">
        <v>17910510</v>
      </c>
      <c r="H413" s="74">
        <f t="shared" ref="H413" si="680">IFERROR(G413/G417,"-")</f>
        <v>0.1158185307864501</v>
      </c>
      <c r="I413" s="58">
        <v>155</v>
      </c>
      <c r="J413" s="74">
        <f t="shared" ref="J413" si="681">IFERROR(I413/I417,"-")</f>
        <v>0.27003484320557491</v>
      </c>
      <c r="K413" s="121">
        <f t="shared" si="649"/>
        <v>115551.67741935483</v>
      </c>
    </row>
    <row r="414" spans="2:11">
      <c r="B414" s="300"/>
      <c r="C414" s="302"/>
      <c r="D414" s="73">
        <v>3</v>
      </c>
      <c r="E414" s="88" t="s">
        <v>177</v>
      </c>
      <c r="F414" s="44" t="s">
        <v>178</v>
      </c>
      <c r="G414" s="90">
        <v>3459734</v>
      </c>
      <c r="H414" s="74">
        <f t="shared" ref="H414" si="682">IFERROR(G414/G417,"-")</f>
        <v>2.2372411996750965E-2</v>
      </c>
      <c r="I414" s="58">
        <v>30</v>
      </c>
      <c r="J414" s="74">
        <f t="shared" ref="J414" si="683">IFERROR(I414/I417,"-")</f>
        <v>5.2264808362369339E-2</v>
      </c>
      <c r="K414" s="121">
        <f t="shared" si="649"/>
        <v>115324.46666666666</v>
      </c>
    </row>
    <row r="415" spans="2:11">
      <c r="B415" s="300"/>
      <c r="C415" s="302"/>
      <c r="D415" s="73">
        <v>4</v>
      </c>
      <c r="E415" s="88" t="s">
        <v>202</v>
      </c>
      <c r="F415" s="44" t="s">
        <v>203</v>
      </c>
      <c r="G415" s="90">
        <v>3573484</v>
      </c>
      <c r="H415" s="74">
        <f t="shared" ref="H415" si="684">IFERROR(G415/G417,"-")</f>
        <v>2.3107977755456813E-2</v>
      </c>
      <c r="I415" s="58">
        <v>33</v>
      </c>
      <c r="J415" s="74">
        <f t="shared" ref="J415" si="685">IFERROR(I415/I417,"-")</f>
        <v>5.7491289198606271E-2</v>
      </c>
      <c r="K415" s="121">
        <f t="shared" si="649"/>
        <v>108287.39393939394</v>
      </c>
    </row>
    <row r="416" spans="2:11">
      <c r="B416" s="300"/>
      <c r="C416" s="302"/>
      <c r="D416" s="76">
        <v>5</v>
      </c>
      <c r="E416" s="92" t="s">
        <v>206</v>
      </c>
      <c r="F416" s="45" t="s">
        <v>207</v>
      </c>
      <c r="G416" s="94">
        <v>5655992</v>
      </c>
      <c r="H416" s="119">
        <f t="shared" ref="H416" si="686">IFERROR(G416/G417,"-")</f>
        <v>3.6574541070015058E-2</v>
      </c>
      <c r="I416" s="60">
        <v>60</v>
      </c>
      <c r="J416" s="119">
        <f t="shared" ref="J416" si="687">IFERROR(I416/I417,"-")</f>
        <v>0.10452961672473868</v>
      </c>
      <c r="K416" s="122">
        <f t="shared" si="649"/>
        <v>94266.53333333334</v>
      </c>
    </row>
    <row r="417" spans="2:11">
      <c r="B417" s="276"/>
      <c r="C417" s="303"/>
      <c r="D417" s="95" t="s">
        <v>164</v>
      </c>
      <c r="E417" s="96"/>
      <c r="F417" s="97"/>
      <c r="G417" s="98">
        <v>154642870</v>
      </c>
      <c r="H417" s="80" t="s">
        <v>145</v>
      </c>
      <c r="I417" s="63">
        <v>574</v>
      </c>
      <c r="J417" s="80" t="s">
        <v>145</v>
      </c>
      <c r="K417" s="124">
        <f t="shared" si="649"/>
        <v>269412.66550522647</v>
      </c>
    </row>
    <row r="418" spans="2:11" ht="24">
      <c r="B418" s="275">
        <v>70</v>
      </c>
      <c r="C418" s="301" t="s">
        <v>56</v>
      </c>
      <c r="D418" s="70">
        <v>1</v>
      </c>
      <c r="E418" s="100" t="s">
        <v>241</v>
      </c>
      <c r="F418" s="40" t="s">
        <v>242</v>
      </c>
      <c r="G418" s="188">
        <v>272889</v>
      </c>
      <c r="H418" s="71">
        <f t="shared" ref="H418" si="688">IFERROR(G418/G423,"-")</f>
        <v>7.2352089161304995E-3</v>
      </c>
      <c r="I418" s="56">
        <v>1</v>
      </c>
      <c r="J418" s="71">
        <f t="shared" ref="J418" si="689">IFERROR(I418/I423,"-")</f>
        <v>7.1942446043165471E-3</v>
      </c>
      <c r="K418" s="120">
        <f t="shared" si="649"/>
        <v>272889</v>
      </c>
    </row>
    <row r="419" spans="2:11">
      <c r="B419" s="300"/>
      <c r="C419" s="302"/>
      <c r="D419" s="73">
        <v>2</v>
      </c>
      <c r="E419" s="88" t="s">
        <v>179</v>
      </c>
      <c r="F419" s="41" t="s">
        <v>180</v>
      </c>
      <c r="G419" s="90">
        <v>2556943</v>
      </c>
      <c r="H419" s="74">
        <f t="shared" ref="H419" si="690">IFERROR(G419/G423,"-")</f>
        <v>6.7793193538902147E-2</v>
      </c>
      <c r="I419" s="58">
        <v>12</v>
      </c>
      <c r="J419" s="74">
        <f t="shared" ref="J419" si="691">IFERROR(I419/I423,"-")</f>
        <v>8.6330935251798566E-2</v>
      </c>
      <c r="K419" s="121">
        <f t="shared" si="649"/>
        <v>213078.58333333334</v>
      </c>
    </row>
    <row r="420" spans="2:11">
      <c r="B420" s="300"/>
      <c r="C420" s="302"/>
      <c r="D420" s="73">
        <v>3</v>
      </c>
      <c r="E420" s="88" t="s">
        <v>202</v>
      </c>
      <c r="F420" s="44" t="s">
        <v>203</v>
      </c>
      <c r="G420" s="90">
        <v>813116</v>
      </c>
      <c r="H420" s="74">
        <f t="shared" ref="H420" si="692">IFERROR(G420/G423,"-")</f>
        <v>2.1558450993071788E-2</v>
      </c>
      <c r="I420" s="58">
        <v>6</v>
      </c>
      <c r="J420" s="74">
        <f t="shared" ref="J420" si="693">IFERROR(I420/I423,"-")</f>
        <v>4.3165467625899283E-2</v>
      </c>
      <c r="K420" s="121">
        <f t="shared" si="649"/>
        <v>135519.33333333334</v>
      </c>
    </row>
    <row r="421" spans="2:11" ht="24">
      <c r="B421" s="300"/>
      <c r="C421" s="302"/>
      <c r="D421" s="73">
        <v>4</v>
      </c>
      <c r="E421" s="88" t="s">
        <v>195</v>
      </c>
      <c r="F421" s="44" t="s">
        <v>196</v>
      </c>
      <c r="G421" s="90">
        <v>1010928</v>
      </c>
      <c r="H421" s="74">
        <f t="shared" ref="H421" si="694">IFERROR(G421/G423,"-")</f>
        <v>2.6803115109681863E-2</v>
      </c>
      <c r="I421" s="58">
        <v>8</v>
      </c>
      <c r="J421" s="74">
        <f t="shared" ref="J421" si="695">IFERROR(I421/I423,"-")</f>
        <v>5.7553956834532377E-2</v>
      </c>
      <c r="K421" s="121">
        <f t="shared" si="649"/>
        <v>126366</v>
      </c>
    </row>
    <row r="422" spans="2:11">
      <c r="B422" s="300"/>
      <c r="C422" s="302"/>
      <c r="D422" s="76">
        <v>5</v>
      </c>
      <c r="E422" s="92" t="s">
        <v>177</v>
      </c>
      <c r="F422" s="45" t="s">
        <v>178</v>
      </c>
      <c r="G422" s="94">
        <v>582496</v>
      </c>
      <c r="H422" s="119">
        <f t="shared" ref="H422" si="696">IFERROR(G422/G423,"-")</f>
        <v>1.5443936006252915E-2</v>
      </c>
      <c r="I422" s="60">
        <v>6</v>
      </c>
      <c r="J422" s="119">
        <f t="shared" ref="J422" si="697">IFERROR(I422/I423,"-")</f>
        <v>4.3165467625899283E-2</v>
      </c>
      <c r="K422" s="122">
        <f t="shared" si="649"/>
        <v>97082.666666666672</v>
      </c>
    </row>
    <row r="423" spans="2:11">
      <c r="B423" s="276"/>
      <c r="C423" s="303"/>
      <c r="D423" s="95" t="s">
        <v>164</v>
      </c>
      <c r="E423" s="96"/>
      <c r="F423" s="97"/>
      <c r="G423" s="98">
        <v>37716810</v>
      </c>
      <c r="H423" s="80" t="s">
        <v>145</v>
      </c>
      <c r="I423" s="63">
        <v>139</v>
      </c>
      <c r="J423" s="80" t="s">
        <v>145</v>
      </c>
      <c r="K423" s="124">
        <f t="shared" si="649"/>
        <v>271343.95683453238</v>
      </c>
    </row>
    <row r="424" spans="2:11">
      <c r="B424" s="275">
        <v>71</v>
      </c>
      <c r="C424" s="301" t="s">
        <v>57</v>
      </c>
      <c r="D424" s="70">
        <v>1</v>
      </c>
      <c r="E424" s="100" t="s">
        <v>183</v>
      </c>
      <c r="F424" s="40" t="s">
        <v>184</v>
      </c>
      <c r="G424" s="188">
        <v>4725716</v>
      </c>
      <c r="H424" s="71">
        <f t="shared" ref="H424" si="698">IFERROR(G424/G429,"-")</f>
        <v>5.0168231855280902E-2</v>
      </c>
      <c r="I424" s="56">
        <v>39</v>
      </c>
      <c r="J424" s="71">
        <f t="shared" ref="J424" si="699">IFERROR(I424/I429,"-")</f>
        <v>0.10655737704918032</v>
      </c>
      <c r="K424" s="120">
        <f t="shared" si="649"/>
        <v>121172.20512820513</v>
      </c>
    </row>
    <row r="425" spans="2:11">
      <c r="B425" s="300"/>
      <c r="C425" s="302"/>
      <c r="D425" s="73">
        <v>2</v>
      </c>
      <c r="E425" s="88" t="s">
        <v>169</v>
      </c>
      <c r="F425" s="41" t="s">
        <v>170</v>
      </c>
      <c r="G425" s="90">
        <v>8328498</v>
      </c>
      <c r="H425" s="74">
        <f t="shared" ref="H425" si="700">IFERROR(G425/G429,"-")</f>
        <v>8.8415389047975648E-2</v>
      </c>
      <c r="I425" s="58">
        <v>85</v>
      </c>
      <c r="J425" s="74">
        <f t="shared" ref="J425" si="701">IFERROR(I425/I429,"-")</f>
        <v>0.23224043715846995</v>
      </c>
      <c r="K425" s="121">
        <f t="shared" si="649"/>
        <v>97982.329411764702</v>
      </c>
    </row>
    <row r="426" spans="2:11">
      <c r="B426" s="300"/>
      <c r="C426" s="302"/>
      <c r="D426" s="73">
        <v>3</v>
      </c>
      <c r="E426" s="88" t="s">
        <v>167</v>
      </c>
      <c r="F426" s="44" t="s">
        <v>168</v>
      </c>
      <c r="G426" s="90">
        <v>16334180</v>
      </c>
      <c r="H426" s="74">
        <f t="shared" ref="H426" si="702">IFERROR(G426/G429,"-")</f>
        <v>0.17340376133603716</v>
      </c>
      <c r="I426" s="58">
        <v>198</v>
      </c>
      <c r="J426" s="74">
        <f t="shared" ref="J426" si="703">IFERROR(I426/I429,"-")</f>
        <v>0.54098360655737709</v>
      </c>
      <c r="K426" s="121">
        <f t="shared" si="649"/>
        <v>82495.858585858587</v>
      </c>
    </row>
    <row r="427" spans="2:11" ht="24">
      <c r="B427" s="300"/>
      <c r="C427" s="302"/>
      <c r="D427" s="73">
        <v>4</v>
      </c>
      <c r="E427" s="88" t="s">
        <v>243</v>
      </c>
      <c r="F427" s="44" t="s">
        <v>244</v>
      </c>
      <c r="G427" s="90">
        <v>475292</v>
      </c>
      <c r="H427" s="74">
        <f t="shared" ref="H427" si="704">IFERROR(G427/G429,"-")</f>
        <v>5.0457029696579668E-3</v>
      </c>
      <c r="I427" s="58">
        <v>6</v>
      </c>
      <c r="J427" s="74">
        <f t="shared" ref="J427" si="705">IFERROR(I427/I429,"-")</f>
        <v>1.6393442622950821E-2</v>
      </c>
      <c r="K427" s="121">
        <f t="shared" si="649"/>
        <v>79215.333333333328</v>
      </c>
    </row>
    <row r="428" spans="2:11">
      <c r="B428" s="300"/>
      <c r="C428" s="302"/>
      <c r="D428" s="76">
        <v>5</v>
      </c>
      <c r="E428" s="92" t="s">
        <v>171</v>
      </c>
      <c r="F428" s="45" t="s">
        <v>172</v>
      </c>
      <c r="G428" s="94">
        <v>9102136</v>
      </c>
      <c r="H428" s="119">
        <f t="shared" ref="H428" si="706">IFERROR(G428/G429,"-")</f>
        <v>9.662833509806748E-2</v>
      </c>
      <c r="I428" s="60">
        <v>126</v>
      </c>
      <c r="J428" s="119">
        <f t="shared" ref="J428" si="707">IFERROR(I428/I429,"-")</f>
        <v>0.34426229508196721</v>
      </c>
      <c r="K428" s="122">
        <f t="shared" si="649"/>
        <v>72239.174603174601</v>
      </c>
    </row>
    <row r="429" spans="2:11">
      <c r="B429" s="276"/>
      <c r="C429" s="303"/>
      <c r="D429" s="95" t="s">
        <v>164</v>
      </c>
      <c r="E429" s="96"/>
      <c r="F429" s="97"/>
      <c r="G429" s="98">
        <v>94197380</v>
      </c>
      <c r="H429" s="80" t="s">
        <v>145</v>
      </c>
      <c r="I429" s="63">
        <v>366</v>
      </c>
      <c r="J429" s="80" t="s">
        <v>145</v>
      </c>
      <c r="K429" s="124">
        <f t="shared" si="649"/>
        <v>257369.89071038252</v>
      </c>
    </row>
    <row r="430" spans="2:11">
      <c r="B430" s="275">
        <v>72</v>
      </c>
      <c r="C430" s="301" t="s">
        <v>33</v>
      </c>
      <c r="D430" s="70">
        <v>1</v>
      </c>
      <c r="E430" s="100" t="s">
        <v>189</v>
      </c>
      <c r="F430" s="40" t="s">
        <v>190</v>
      </c>
      <c r="G430" s="188">
        <v>456355</v>
      </c>
      <c r="H430" s="71">
        <f t="shared" ref="H430" si="708">IFERROR(G430/G435,"-")</f>
        <v>1.4515694495292908E-2</v>
      </c>
      <c r="I430" s="56">
        <v>1</v>
      </c>
      <c r="J430" s="71">
        <f t="shared" ref="J430" si="709">IFERROR(I430/I435,"-")</f>
        <v>6.9444444444444441E-3</v>
      </c>
      <c r="K430" s="120">
        <f t="shared" si="649"/>
        <v>456355</v>
      </c>
    </row>
    <row r="431" spans="2:11">
      <c r="B431" s="300"/>
      <c r="C431" s="302"/>
      <c r="D431" s="73">
        <v>2</v>
      </c>
      <c r="E431" s="88" t="s">
        <v>183</v>
      </c>
      <c r="F431" s="41" t="s">
        <v>184</v>
      </c>
      <c r="G431" s="90">
        <v>2893354</v>
      </c>
      <c r="H431" s="74">
        <f t="shared" ref="H431" si="710">IFERROR(G431/G435,"-")</f>
        <v>9.2031516540267366E-2</v>
      </c>
      <c r="I431" s="58">
        <v>16</v>
      </c>
      <c r="J431" s="74">
        <f t="shared" ref="J431" si="711">IFERROR(I431/I435,"-")</f>
        <v>0.1111111111111111</v>
      </c>
      <c r="K431" s="121">
        <f t="shared" si="649"/>
        <v>180834.625</v>
      </c>
    </row>
    <row r="432" spans="2:11" ht="24">
      <c r="B432" s="300"/>
      <c r="C432" s="302"/>
      <c r="D432" s="73">
        <v>3</v>
      </c>
      <c r="E432" s="88" t="s">
        <v>245</v>
      </c>
      <c r="F432" s="44" t="s">
        <v>284</v>
      </c>
      <c r="G432" s="90">
        <v>1508604</v>
      </c>
      <c r="H432" s="74">
        <f t="shared" ref="H432" si="712">IFERROR(G432/G435,"-")</f>
        <v>4.7985526132894044E-2</v>
      </c>
      <c r="I432" s="58">
        <v>9</v>
      </c>
      <c r="J432" s="74">
        <f t="shared" ref="J432" si="713">IFERROR(I432/I435,"-")</f>
        <v>6.25E-2</v>
      </c>
      <c r="K432" s="121">
        <f t="shared" si="649"/>
        <v>167622.66666666666</v>
      </c>
    </row>
    <row r="433" spans="2:11">
      <c r="B433" s="300"/>
      <c r="C433" s="302"/>
      <c r="D433" s="73">
        <v>4</v>
      </c>
      <c r="E433" s="88" t="s">
        <v>177</v>
      </c>
      <c r="F433" s="44" t="s">
        <v>178</v>
      </c>
      <c r="G433" s="90">
        <v>1402288</v>
      </c>
      <c r="H433" s="74">
        <f t="shared" ref="H433" si="714">IFERROR(G433/G435,"-")</f>
        <v>4.4603837368748671E-2</v>
      </c>
      <c r="I433" s="58">
        <v>9</v>
      </c>
      <c r="J433" s="74">
        <f t="shared" ref="J433" si="715">IFERROR(I433/I435,"-")</f>
        <v>6.25E-2</v>
      </c>
      <c r="K433" s="121">
        <f t="shared" si="649"/>
        <v>155809.77777777778</v>
      </c>
    </row>
    <row r="434" spans="2:11">
      <c r="B434" s="300"/>
      <c r="C434" s="302"/>
      <c r="D434" s="76">
        <v>5</v>
      </c>
      <c r="E434" s="92" t="s">
        <v>169</v>
      </c>
      <c r="F434" s="45" t="s">
        <v>170</v>
      </c>
      <c r="G434" s="94">
        <v>5246881</v>
      </c>
      <c r="H434" s="119">
        <f t="shared" ref="H434" si="716">IFERROR(G434/G435,"-")</f>
        <v>0.16689226950325284</v>
      </c>
      <c r="I434" s="60">
        <v>34</v>
      </c>
      <c r="J434" s="119">
        <f t="shared" ref="J434" si="717">IFERROR(I434/I435,"-")</f>
        <v>0.2361111111111111</v>
      </c>
      <c r="K434" s="122">
        <f t="shared" si="649"/>
        <v>154320.0294117647</v>
      </c>
    </row>
    <row r="435" spans="2:11">
      <c r="B435" s="276"/>
      <c r="C435" s="303"/>
      <c r="D435" s="95" t="s">
        <v>164</v>
      </c>
      <c r="E435" s="96"/>
      <c r="F435" s="97"/>
      <c r="G435" s="98">
        <v>31438730</v>
      </c>
      <c r="H435" s="80" t="s">
        <v>145</v>
      </c>
      <c r="I435" s="63">
        <v>144</v>
      </c>
      <c r="J435" s="80" t="s">
        <v>145</v>
      </c>
      <c r="K435" s="124">
        <f t="shared" si="649"/>
        <v>218324.51388888888</v>
      </c>
    </row>
    <row r="436" spans="2:11" ht="24">
      <c r="B436" s="275">
        <v>73</v>
      </c>
      <c r="C436" s="301" t="s">
        <v>34</v>
      </c>
      <c r="D436" s="70">
        <v>1</v>
      </c>
      <c r="E436" s="100" t="s">
        <v>185</v>
      </c>
      <c r="F436" s="40" t="s">
        <v>186</v>
      </c>
      <c r="G436" s="188">
        <v>7495443</v>
      </c>
      <c r="H436" s="71">
        <f t="shared" ref="H436" si="718">IFERROR(G436/G441,"-")</f>
        <v>0.11140162005092812</v>
      </c>
      <c r="I436" s="56">
        <v>7</v>
      </c>
      <c r="J436" s="71">
        <f t="shared" ref="J436" si="719">IFERROR(I436/I441,"-")</f>
        <v>2.8340080971659919E-2</v>
      </c>
      <c r="K436" s="120">
        <f t="shared" si="649"/>
        <v>1070777.5714285714</v>
      </c>
    </row>
    <row r="437" spans="2:11" ht="24">
      <c r="B437" s="300"/>
      <c r="C437" s="302"/>
      <c r="D437" s="73">
        <v>2</v>
      </c>
      <c r="E437" s="88" t="s">
        <v>236</v>
      </c>
      <c r="F437" s="41" t="s">
        <v>283</v>
      </c>
      <c r="G437" s="90">
        <v>436346</v>
      </c>
      <c r="H437" s="74">
        <f t="shared" ref="H437" si="720">IFERROR(G437/G441,"-")</f>
        <v>6.4852272644515176E-3</v>
      </c>
      <c r="I437" s="58">
        <v>1</v>
      </c>
      <c r="J437" s="74">
        <f t="shared" ref="J437" si="721">IFERROR(I437/I441,"-")</f>
        <v>4.048582995951417E-3</v>
      </c>
      <c r="K437" s="121">
        <f t="shared" si="649"/>
        <v>436346</v>
      </c>
    </row>
    <row r="438" spans="2:11" ht="24">
      <c r="B438" s="300"/>
      <c r="C438" s="302"/>
      <c r="D438" s="73">
        <v>3</v>
      </c>
      <c r="E438" s="88" t="s">
        <v>195</v>
      </c>
      <c r="F438" s="44" t="s">
        <v>196</v>
      </c>
      <c r="G438" s="90">
        <v>5784565</v>
      </c>
      <c r="H438" s="74">
        <f t="shared" ref="H438" si="722">IFERROR(G438/G441,"-")</f>
        <v>8.5973559173206579E-2</v>
      </c>
      <c r="I438" s="58">
        <v>33</v>
      </c>
      <c r="J438" s="74">
        <f t="shared" ref="J438" si="723">IFERROR(I438/I441,"-")</f>
        <v>0.13360323886639677</v>
      </c>
      <c r="K438" s="121">
        <f t="shared" si="649"/>
        <v>175289.84848484848</v>
      </c>
    </row>
    <row r="439" spans="2:11">
      <c r="B439" s="300"/>
      <c r="C439" s="302"/>
      <c r="D439" s="73">
        <v>4</v>
      </c>
      <c r="E439" s="88" t="s">
        <v>169</v>
      </c>
      <c r="F439" s="44" t="s">
        <v>170</v>
      </c>
      <c r="G439" s="90">
        <v>7365294</v>
      </c>
      <c r="H439" s="74">
        <f t="shared" ref="H439" si="724">IFERROR(G439/G441,"-")</f>
        <v>0.10946727014685864</v>
      </c>
      <c r="I439" s="58">
        <v>51</v>
      </c>
      <c r="J439" s="74">
        <f t="shared" ref="J439" si="725">IFERROR(I439/I441,"-")</f>
        <v>0.20647773279352227</v>
      </c>
      <c r="K439" s="121">
        <f t="shared" si="649"/>
        <v>144417.5294117647</v>
      </c>
    </row>
    <row r="440" spans="2:11">
      <c r="B440" s="300"/>
      <c r="C440" s="302"/>
      <c r="D440" s="76">
        <v>5</v>
      </c>
      <c r="E440" s="92" t="s">
        <v>177</v>
      </c>
      <c r="F440" s="45" t="s">
        <v>178</v>
      </c>
      <c r="G440" s="94">
        <v>1406388</v>
      </c>
      <c r="H440" s="119">
        <f t="shared" ref="H440" si="726">IFERROR(G440/G441,"-")</f>
        <v>2.0902553941132589E-2</v>
      </c>
      <c r="I440" s="60">
        <v>18</v>
      </c>
      <c r="J440" s="119">
        <f t="shared" ref="J440" si="727">IFERROR(I440/I441,"-")</f>
        <v>7.28744939271255E-2</v>
      </c>
      <c r="K440" s="122">
        <f t="shared" si="649"/>
        <v>78132.666666666672</v>
      </c>
    </row>
    <row r="441" spans="2:11">
      <c r="B441" s="276"/>
      <c r="C441" s="303"/>
      <c r="D441" s="95" t="s">
        <v>164</v>
      </c>
      <c r="E441" s="96"/>
      <c r="F441" s="97"/>
      <c r="G441" s="98">
        <v>67283070</v>
      </c>
      <c r="H441" s="80" t="s">
        <v>145</v>
      </c>
      <c r="I441" s="63">
        <v>247</v>
      </c>
      <c r="J441" s="80" t="s">
        <v>145</v>
      </c>
      <c r="K441" s="124">
        <f t="shared" si="649"/>
        <v>272401.09311740892</v>
      </c>
    </row>
    <row r="442" spans="2:11" ht="24">
      <c r="B442" s="275">
        <v>74</v>
      </c>
      <c r="C442" s="301" t="s">
        <v>35</v>
      </c>
      <c r="D442" s="70">
        <v>1</v>
      </c>
      <c r="E442" s="100" t="s">
        <v>237</v>
      </c>
      <c r="F442" s="40" t="s">
        <v>238</v>
      </c>
      <c r="G442" s="188">
        <v>2023560</v>
      </c>
      <c r="H442" s="71">
        <f t="shared" ref="H442" si="728">IFERROR(G442/G447,"-")</f>
        <v>5.2551482564903766E-2</v>
      </c>
      <c r="I442" s="56">
        <v>2</v>
      </c>
      <c r="J442" s="71">
        <f t="shared" ref="J442" si="729">IFERROR(I442/I447,"-")</f>
        <v>1.7391304347826087E-2</v>
      </c>
      <c r="K442" s="120">
        <f t="shared" si="649"/>
        <v>1011780</v>
      </c>
    </row>
    <row r="443" spans="2:11" ht="24">
      <c r="B443" s="300"/>
      <c r="C443" s="302"/>
      <c r="D443" s="73">
        <v>2</v>
      </c>
      <c r="E443" s="88" t="s">
        <v>195</v>
      </c>
      <c r="F443" s="41" t="s">
        <v>196</v>
      </c>
      <c r="G443" s="90">
        <v>5824208</v>
      </c>
      <c r="H443" s="74">
        <f t="shared" ref="H443" si="730">IFERROR(G443/G447,"-")</f>
        <v>0.15125361499850415</v>
      </c>
      <c r="I443" s="58">
        <v>14</v>
      </c>
      <c r="J443" s="74">
        <f t="shared" ref="J443" si="731">IFERROR(I443/I447,"-")</f>
        <v>0.12173913043478261</v>
      </c>
      <c r="K443" s="121">
        <f t="shared" si="649"/>
        <v>416014.85714285716</v>
      </c>
    </row>
    <row r="444" spans="2:11">
      <c r="B444" s="300"/>
      <c r="C444" s="302"/>
      <c r="D444" s="73">
        <v>3</v>
      </c>
      <c r="E444" s="88" t="s">
        <v>183</v>
      </c>
      <c r="F444" s="44" t="s">
        <v>184</v>
      </c>
      <c r="G444" s="90">
        <v>2899721</v>
      </c>
      <c r="H444" s="74">
        <f t="shared" ref="H444" si="732">IFERROR(G444/G447,"-")</f>
        <v>7.5305223257321405E-2</v>
      </c>
      <c r="I444" s="58">
        <v>13</v>
      </c>
      <c r="J444" s="74">
        <f t="shared" ref="J444" si="733">IFERROR(I444/I447,"-")</f>
        <v>0.11304347826086956</v>
      </c>
      <c r="K444" s="121">
        <f t="shared" si="649"/>
        <v>223055.46153846153</v>
      </c>
    </row>
    <row r="445" spans="2:11">
      <c r="B445" s="300"/>
      <c r="C445" s="302"/>
      <c r="D445" s="73">
        <v>4</v>
      </c>
      <c r="E445" s="88" t="s">
        <v>221</v>
      </c>
      <c r="F445" s="44" t="s">
        <v>222</v>
      </c>
      <c r="G445" s="90">
        <v>394389</v>
      </c>
      <c r="H445" s="74">
        <f t="shared" ref="H445" si="734">IFERROR(G445/G447,"-")</f>
        <v>1.0242210093740651E-2</v>
      </c>
      <c r="I445" s="58">
        <v>2</v>
      </c>
      <c r="J445" s="74">
        <f t="shared" ref="J445" si="735">IFERROR(I445/I447,"-")</f>
        <v>1.7391304347826087E-2</v>
      </c>
      <c r="K445" s="121">
        <f t="shared" si="649"/>
        <v>197194.5</v>
      </c>
    </row>
    <row r="446" spans="2:11">
      <c r="B446" s="300"/>
      <c r="C446" s="302"/>
      <c r="D446" s="76">
        <v>5</v>
      </c>
      <c r="E446" s="92" t="s">
        <v>177</v>
      </c>
      <c r="F446" s="45" t="s">
        <v>178</v>
      </c>
      <c r="G446" s="94">
        <v>544630</v>
      </c>
      <c r="H446" s="119">
        <f t="shared" ref="H446" si="736">IFERROR(G446/G447,"-")</f>
        <v>1.4143941345610478E-2</v>
      </c>
      <c r="I446" s="60">
        <v>3</v>
      </c>
      <c r="J446" s="119">
        <f t="shared" ref="J446" si="737">IFERROR(I446/I447,"-")</f>
        <v>2.6086956521739129E-2</v>
      </c>
      <c r="K446" s="122">
        <f t="shared" si="649"/>
        <v>181543.33333333334</v>
      </c>
    </row>
    <row r="447" spans="2:11" ht="12.75" thickBot="1">
      <c r="B447" s="300"/>
      <c r="C447" s="302"/>
      <c r="D447" s="193" t="s">
        <v>164</v>
      </c>
      <c r="E447" s="189"/>
      <c r="F447" s="190"/>
      <c r="G447" s="191">
        <v>38506240</v>
      </c>
      <c r="H447" s="82" t="s">
        <v>145</v>
      </c>
      <c r="I447" s="192">
        <v>115</v>
      </c>
      <c r="J447" s="82" t="s">
        <v>145</v>
      </c>
      <c r="K447" s="125">
        <f t="shared" si="649"/>
        <v>334836.86956521741</v>
      </c>
    </row>
    <row r="448" spans="2:11" ht="12.75" thickTop="1">
      <c r="B448" s="305" t="s">
        <v>140</v>
      </c>
      <c r="C448" s="306"/>
      <c r="D448" s="83">
        <v>1</v>
      </c>
      <c r="E448" s="84" t="str">
        <f>'地区別_在宅患者の疾病傾向(一人当たり医療費)'!E52</f>
        <v>0601</v>
      </c>
      <c r="F448" s="51" t="str">
        <f>'地区別_在宅患者の疾病傾向(一人当たり医療費)'!F52</f>
        <v>パーキンソン病</v>
      </c>
      <c r="G448" s="85">
        <f>'地区別_在宅患者の疾病傾向(一人当たり医療費)'!G52</f>
        <v>1078265876</v>
      </c>
      <c r="H448" s="86">
        <f t="shared" ref="H448" si="738">IFERROR(G448/G453,"-")</f>
        <v>2.9186129850832094E-2</v>
      </c>
      <c r="I448" s="87">
        <f>'地区別_在宅患者の疾病傾向(一人当たり医療費)'!I52</f>
        <v>6664</v>
      </c>
      <c r="J448" s="86">
        <f t="shared" ref="J448" si="739">IFERROR(I448/I453,"-")</f>
        <v>5.2855329949238576E-2</v>
      </c>
      <c r="K448" s="123">
        <f t="shared" si="649"/>
        <v>161804.60324129651</v>
      </c>
    </row>
    <row r="449" spans="2:11">
      <c r="B449" s="307"/>
      <c r="C449" s="308"/>
      <c r="D449" s="73">
        <v>2</v>
      </c>
      <c r="E449" s="88" t="str">
        <f>'地区別_在宅患者の疾病傾向(一人当たり医療費)'!E53</f>
        <v>0602</v>
      </c>
      <c r="F449" s="89" t="str">
        <f>'地区別_在宅患者の疾病傾向(一人当たり医療費)'!F53</f>
        <v>アルツハイマー病</v>
      </c>
      <c r="G449" s="90">
        <f>'地区別_在宅患者の疾病傾向(一人当たり医療費)'!G53</f>
        <v>4058092982</v>
      </c>
      <c r="H449" s="74">
        <f t="shared" ref="H449" si="740">IFERROR(G449/G453,"-")</f>
        <v>0.10984306501358894</v>
      </c>
      <c r="I449" s="58">
        <f>'地区別_在宅患者の疾病傾向(一人当たり医療費)'!I53</f>
        <v>29006</v>
      </c>
      <c r="J449" s="74">
        <f t="shared" ref="J449" si="741">IFERROR(I449/I453,"-")</f>
        <v>0.23006027918781727</v>
      </c>
      <c r="K449" s="121">
        <f t="shared" si="649"/>
        <v>139905.29483555126</v>
      </c>
    </row>
    <row r="450" spans="2:11">
      <c r="B450" s="307"/>
      <c r="C450" s="308"/>
      <c r="D450" s="73">
        <v>3</v>
      </c>
      <c r="E450" s="88" t="str">
        <f>'地区別_在宅患者の疾病傾向(一人当たり医療費)'!E54</f>
        <v>1402</v>
      </c>
      <c r="F450" s="91" t="str">
        <f>'地区別_在宅患者の疾病傾向(一人当たり医療費)'!F54</f>
        <v>腎不全</v>
      </c>
      <c r="G450" s="90">
        <f>'地区別_在宅患者の疾病傾向(一人当たり医療費)'!G54</f>
        <v>1483911045</v>
      </c>
      <c r="H450" s="74">
        <f t="shared" ref="H450" si="742">IFERROR(G450/G453,"-")</f>
        <v>4.0165993759459326E-2</v>
      </c>
      <c r="I450" s="58">
        <f>'地区別_在宅患者の疾病傾向(一人当たり医療費)'!I54</f>
        <v>11850</v>
      </c>
      <c r="J450" s="74">
        <f t="shared" ref="J450" si="743">IFERROR(I450/I453,"-")</f>
        <v>9.3987944162436554E-2</v>
      </c>
      <c r="K450" s="121">
        <f t="shared" si="649"/>
        <v>125224.56075949367</v>
      </c>
    </row>
    <row r="451" spans="2:11">
      <c r="B451" s="307"/>
      <c r="C451" s="308"/>
      <c r="D451" s="73">
        <v>4</v>
      </c>
      <c r="E451" s="88" t="str">
        <f>'地区別_在宅患者の疾病傾向(一人当たり医療費)'!E55</f>
        <v>0209</v>
      </c>
      <c r="F451" s="91" t="str">
        <f>'地区別_在宅患者の疾病傾向(一人当たり医療費)'!F55</f>
        <v>白血病</v>
      </c>
      <c r="G451" s="90">
        <f>'地区別_在宅患者の疾病傾向(一人当たり医療費)'!G55</f>
        <v>20690275</v>
      </c>
      <c r="H451" s="74">
        <f t="shared" ref="H451" si="744">IFERROR(G451/G453,"-")</f>
        <v>5.6003724706523588E-4</v>
      </c>
      <c r="I451" s="58">
        <f>'地区別_在宅患者の疾病傾向(一人当たり医療費)'!I55</f>
        <v>195</v>
      </c>
      <c r="J451" s="74">
        <f t="shared" ref="J451" si="745">IFERROR(I451/I453,"-")</f>
        <v>1.5466370558375635E-3</v>
      </c>
      <c r="K451" s="121">
        <f t="shared" si="649"/>
        <v>106103.97435897436</v>
      </c>
    </row>
    <row r="452" spans="2:11">
      <c r="B452" s="307"/>
      <c r="C452" s="308"/>
      <c r="D452" s="76">
        <v>5</v>
      </c>
      <c r="E452" s="92" t="str">
        <f>'地区別_在宅患者の疾病傾向(一人当たり医療費)'!E56</f>
        <v>1009</v>
      </c>
      <c r="F452" s="93" t="str">
        <f>'地区別_在宅患者の疾病傾向(一人当たり医療費)'!F56</f>
        <v>慢性閉塞性肺疾患</v>
      </c>
      <c r="G452" s="94">
        <f>'地区別_在宅患者の疾病傾向(一人当たり医療費)'!G56</f>
        <v>1709234066</v>
      </c>
      <c r="H452" s="119">
        <f t="shared" ref="H452" si="746">IFERROR(G452/G453,"-")</f>
        <v>4.6264959789696351E-2</v>
      </c>
      <c r="I452" s="60">
        <f>'地区別_在宅患者の疾病傾向(一人当たり医療費)'!I56</f>
        <v>16271</v>
      </c>
      <c r="J452" s="119">
        <f t="shared" ref="J452" si="747">IFERROR(I452/I453,"-")</f>
        <v>0.12905298223350253</v>
      </c>
      <c r="K452" s="122">
        <f t="shared" si="649"/>
        <v>105047.88064654908</v>
      </c>
    </row>
    <row r="453" spans="2:11">
      <c r="B453" s="309"/>
      <c r="C453" s="310"/>
      <c r="D453" s="226" t="s">
        <v>164</v>
      </c>
      <c r="E453" s="96"/>
      <c r="F453" s="97"/>
      <c r="G453" s="98">
        <f>'地区別_在宅患者の疾病傾向(一人当たり医療費)'!G57</f>
        <v>36944462370</v>
      </c>
      <c r="H453" s="80" t="s">
        <v>145</v>
      </c>
      <c r="I453" s="63">
        <f>'地区別_在宅患者の疾病傾向(一人当たり医療費)'!I57</f>
        <v>126080</v>
      </c>
      <c r="J453" s="80" t="s">
        <v>145</v>
      </c>
      <c r="K453" s="124">
        <f t="shared" si="649"/>
        <v>293023.97184327414</v>
      </c>
    </row>
  </sheetData>
  <mergeCells count="150">
    <mergeCell ref="B436:B441"/>
    <mergeCell ref="C436:C441"/>
    <mergeCell ref="B442:B447"/>
    <mergeCell ref="C442:C447"/>
    <mergeCell ref="B448:C453"/>
    <mergeCell ref="B418:B423"/>
    <mergeCell ref="C418:C423"/>
    <mergeCell ref="B424:B429"/>
    <mergeCell ref="C424:C429"/>
    <mergeCell ref="B430:B435"/>
    <mergeCell ref="C430:C435"/>
    <mergeCell ref="B400:B405"/>
    <mergeCell ref="C400:C405"/>
    <mergeCell ref="B406:B411"/>
    <mergeCell ref="C406:C411"/>
    <mergeCell ref="B412:B417"/>
    <mergeCell ref="C412:C417"/>
    <mergeCell ref="B382:B387"/>
    <mergeCell ref="C382:C387"/>
    <mergeCell ref="B388:B393"/>
    <mergeCell ref="C388:C393"/>
    <mergeCell ref="B394:B399"/>
    <mergeCell ref="C394:C399"/>
    <mergeCell ref="B364:B369"/>
    <mergeCell ref="C364:C369"/>
    <mergeCell ref="B370:B375"/>
    <mergeCell ref="C370:C375"/>
    <mergeCell ref="B376:B381"/>
    <mergeCell ref="C376:C381"/>
    <mergeCell ref="B346:B351"/>
    <mergeCell ref="C346:C351"/>
    <mergeCell ref="B352:B357"/>
    <mergeCell ref="C352:C357"/>
    <mergeCell ref="B358:B363"/>
    <mergeCell ref="C358:C363"/>
    <mergeCell ref="B328:B333"/>
    <mergeCell ref="C328:C333"/>
    <mergeCell ref="B334:B339"/>
    <mergeCell ref="C334:C339"/>
    <mergeCell ref="B340:B345"/>
    <mergeCell ref="C340:C345"/>
    <mergeCell ref="B310:B315"/>
    <mergeCell ref="C310:C315"/>
    <mergeCell ref="B316:B321"/>
    <mergeCell ref="C316:C321"/>
    <mergeCell ref="B322:B327"/>
    <mergeCell ref="C322:C327"/>
    <mergeCell ref="B292:B297"/>
    <mergeCell ref="C292:C297"/>
    <mergeCell ref="B298:B303"/>
    <mergeCell ref="C298:C303"/>
    <mergeCell ref="B304:B309"/>
    <mergeCell ref="C304:C309"/>
    <mergeCell ref="B274:B279"/>
    <mergeCell ref="C274:C279"/>
    <mergeCell ref="B280:B285"/>
    <mergeCell ref="C280:C285"/>
    <mergeCell ref="B286:B291"/>
    <mergeCell ref="C286:C291"/>
    <mergeCell ref="B256:B261"/>
    <mergeCell ref="C256:C261"/>
    <mergeCell ref="B262:B267"/>
    <mergeCell ref="C262:C267"/>
    <mergeCell ref="B268:B273"/>
    <mergeCell ref="C268:C273"/>
    <mergeCell ref="B238:B243"/>
    <mergeCell ref="C238:C243"/>
    <mergeCell ref="B244:B249"/>
    <mergeCell ref="C244:C249"/>
    <mergeCell ref="B250:B255"/>
    <mergeCell ref="C250:C255"/>
    <mergeCell ref="B220:B225"/>
    <mergeCell ref="C220:C225"/>
    <mergeCell ref="B226:B231"/>
    <mergeCell ref="C226:C231"/>
    <mergeCell ref="B232:B237"/>
    <mergeCell ref="C232:C237"/>
    <mergeCell ref="B202:B207"/>
    <mergeCell ref="C202:C207"/>
    <mergeCell ref="B208:B213"/>
    <mergeCell ref="C208:C213"/>
    <mergeCell ref="B214:B219"/>
    <mergeCell ref="C214:C219"/>
    <mergeCell ref="B184:B189"/>
    <mergeCell ref="C184:C189"/>
    <mergeCell ref="B190:B195"/>
    <mergeCell ref="C190:C195"/>
    <mergeCell ref="B196:B201"/>
    <mergeCell ref="C196:C201"/>
    <mergeCell ref="B166:B171"/>
    <mergeCell ref="C166:C171"/>
    <mergeCell ref="B172:B177"/>
    <mergeCell ref="C172:C177"/>
    <mergeCell ref="B178:B183"/>
    <mergeCell ref="C178:C183"/>
    <mergeCell ref="B148:B153"/>
    <mergeCell ref="C148:C153"/>
    <mergeCell ref="B154:B159"/>
    <mergeCell ref="C154:C159"/>
    <mergeCell ref="B160:B165"/>
    <mergeCell ref="C160:C165"/>
    <mergeCell ref="B130:B135"/>
    <mergeCell ref="C130:C135"/>
    <mergeCell ref="B136:B141"/>
    <mergeCell ref="C136:C141"/>
    <mergeCell ref="B142:B147"/>
    <mergeCell ref="C142:C147"/>
    <mergeCell ref="B112:B117"/>
    <mergeCell ref="C112:C117"/>
    <mergeCell ref="B118:B123"/>
    <mergeCell ref="C118:C123"/>
    <mergeCell ref="B124:B129"/>
    <mergeCell ref="C124:C129"/>
    <mergeCell ref="B94:B99"/>
    <mergeCell ref="C94:C99"/>
    <mergeCell ref="B100:B105"/>
    <mergeCell ref="C100:C105"/>
    <mergeCell ref="B106:B111"/>
    <mergeCell ref="C106:C111"/>
    <mergeCell ref="B76:B81"/>
    <mergeCell ref="C76:C81"/>
    <mergeCell ref="B82:B87"/>
    <mergeCell ref="C82:C87"/>
    <mergeCell ref="B88:B93"/>
    <mergeCell ref="C88:C93"/>
    <mergeCell ref="B58:B63"/>
    <mergeCell ref="C58:C63"/>
    <mergeCell ref="B64:B69"/>
    <mergeCell ref="C64:C69"/>
    <mergeCell ref="B70:B75"/>
    <mergeCell ref="C70:C75"/>
    <mergeCell ref="B46:B51"/>
    <mergeCell ref="C46:C51"/>
    <mergeCell ref="B52:B57"/>
    <mergeCell ref="C52:C57"/>
    <mergeCell ref="B22:B27"/>
    <mergeCell ref="C22:C27"/>
    <mergeCell ref="B28:B33"/>
    <mergeCell ref="C28:C33"/>
    <mergeCell ref="B34:B39"/>
    <mergeCell ref="C34:C39"/>
    <mergeCell ref="E3:F3"/>
    <mergeCell ref="B4:B9"/>
    <mergeCell ref="C4:C9"/>
    <mergeCell ref="B10:B15"/>
    <mergeCell ref="C10:C15"/>
    <mergeCell ref="B16:B21"/>
    <mergeCell ref="C16:C21"/>
    <mergeCell ref="B40:B45"/>
    <mergeCell ref="C40:C45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rowBreaks count="5" manualBreakCount="5">
    <brk id="81" max="16383" man="1"/>
    <brk id="165" max="10" man="1"/>
    <brk id="237" max="16383" man="1"/>
    <brk id="309" max="16383" man="1"/>
    <brk id="387" max="10" man="1"/>
  </rowBreaks>
  <ignoredErrors>
    <ignoredError sqref="E4:E140 E142:E146 E148:E152 E154:E158 E160:E164 E166:E170 E172:E176 E178:E182 E184:E188 E190:E194 E196:E200 E202:E206 E208:E212 E214:E218 E220:E224 E226:E230 E232:E236 E238:E242 E244:E248 E250:E254 E256:E260 E262:E266 E268:E272 E274:E278 E280:E284 E286:E290 E292:E296 E298:E302 E304:E308 E310:E314 E316:E320 E322:E326 E328:E332 E334:E338 E340:E344 E346:E350 E352:E356 E358:E362 E364:E368 E370:E374 E376:E380 E382:E386 E388:E392 E394:E398 E400:E404 E406:E410 E412:E416 E418:E422 E424:E428 E430:E434 E436:E440 E442:E446" numberStoredAsText="1"/>
    <ignoredError sqref="I448:I452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showGridLines="0" zoomScaleNormal="100" zoomScaleSheetLayoutView="100" workbookViewId="0"/>
  </sheetViews>
  <sheetFormatPr defaultRowHeight="13.5"/>
  <cols>
    <col min="1" max="1" width="4.625" style="19" customWidth="1"/>
    <col min="2" max="2" width="3.25" style="19" customWidth="1"/>
    <col min="3" max="3" width="18.625" style="19" customWidth="1"/>
    <col min="4" max="5" width="14.125" style="19" customWidth="1"/>
    <col min="6" max="8" width="13.5" style="19" customWidth="1"/>
    <col min="9" max="9" width="9" style="19"/>
    <col min="10" max="11" width="9.875" style="19" bestFit="1" customWidth="1"/>
    <col min="12" max="16384" width="9" style="19"/>
  </cols>
  <sheetData>
    <row r="1" spans="1:8" ht="16.5" customHeight="1">
      <c r="A1" s="18" t="s">
        <v>294</v>
      </c>
    </row>
    <row r="2" spans="1:8" ht="16.5" customHeight="1">
      <c r="A2" s="18" t="s">
        <v>267</v>
      </c>
    </row>
    <row r="3" spans="1:8" ht="61.5" customHeight="1">
      <c r="B3" s="22"/>
      <c r="C3" s="65" t="s">
        <v>74</v>
      </c>
      <c r="D3" s="167" t="s">
        <v>289</v>
      </c>
      <c r="E3" s="167" t="s">
        <v>288</v>
      </c>
      <c r="F3" s="167" t="s">
        <v>287</v>
      </c>
      <c r="G3" s="167" t="s">
        <v>286</v>
      </c>
      <c r="H3" s="167" t="s">
        <v>290</v>
      </c>
    </row>
    <row r="4" spans="1:8">
      <c r="B4" s="66">
        <v>1</v>
      </c>
      <c r="C4" s="162" t="s">
        <v>156</v>
      </c>
      <c r="D4" s="125">
        <v>575</v>
      </c>
      <c r="E4" s="125">
        <v>205</v>
      </c>
      <c r="F4" s="125">
        <v>22</v>
      </c>
      <c r="G4" s="125">
        <v>31</v>
      </c>
      <c r="H4" s="125">
        <v>169</v>
      </c>
    </row>
    <row r="5" spans="1:8">
      <c r="B5" s="66">
        <v>2</v>
      </c>
      <c r="C5" s="162" t="s">
        <v>157</v>
      </c>
      <c r="D5" s="125">
        <v>369</v>
      </c>
      <c r="E5" s="125">
        <v>103</v>
      </c>
      <c r="F5" s="125">
        <v>19</v>
      </c>
      <c r="G5" s="125">
        <v>25</v>
      </c>
      <c r="H5" s="125">
        <v>134</v>
      </c>
    </row>
    <row r="6" spans="1:8">
      <c r="B6" s="66">
        <v>3</v>
      </c>
      <c r="C6" s="163" t="s">
        <v>158</v>
      </c>
      <c r="D6" s="125">
        <v>554</v>
      </c>
      <c r="E6" s="125">
        <v>185</v>
      </c>
      <c r="F6" s="125">
        <v>29</v>
      </c>
      <c r="G6" s="125">
        <v>42</v>
      </c>
      <c r="H6" s="125">
        <v>208</v>
      </c>
    </row>
    <row r="7" spans="1:8">
      <c r="B7" s="66">
        <v>4</v>
      </c>
      <c r="C7" s="163" t="s">
        <v>159</v>
      </c>
      <c r="D7" s="125">
        <v>428</v>
      </c>
      <c r="E7" s="125">
        <v>176</v>
      </c>
      <c r="F7" s="125">
        <v>17</v>
      </c>
      <c r="G7" s="125">
        <v>21</v>
      </c>
      <c r="H7" s="125">
        <v>118</v>
      </c>
    </row>
    <row r="8" spans="1:8">
      <c r="B8" s="66">
        <v>5</v>
      </c>
      <c r="C8" s="163" t="s">
        <v>160</v>
      </c>
      <c r="D8" s="125">
        <v>313</v>
      </c>
      <c r="E8" s="125">
        <v>124</v>
      </c>
      <c r="F8" s="125">
        <v>16</v>
      </c>
      <c r="G8" s="125">
        <v>19</v>
      </c>
      <c r="H8" s="125">
        <v>91</v>
      </c>
    </row>
    <row r="9" spans="1:8">
      <c r="B9" s="66">
        <v>6</v>
      </c>
      <c r="C9" s="163" t="s">
        <v>161</v>
      </c>
      <c r="D9" s="125">
        <v>454</v>
      </c>
      <c r="E9" s="125">
        <v>161</v>
      </c>
      <c r="F9" s="125">
        <v>17</v>
      </c>
      <c r="G9" s="125">
        <v>28</v>
      </c>
      <c r="H9" s="125">
        <v>147</v>
      </c>
    </row>
    <row r="10" spans="1:8">
      <c r="B10" s="66">
        <v>7</v>
      </c>
      <c r="C10" s="163" t="s">
        <v>162</v>
      </c>
      <c r="D10" s="125">
        <v>437</v>
      </c>
      <c r="E10" s="125">
        <v>148</v>
      </c>
      <c r="F10" s="125">
        <v>18</v>
      </c>
      <c r="G10" s="125">
        <v>38</v>
      </c>
      <c r="H10" s="125">
        <v>133</v>
      </c>
    </row>
    <row r="11" spans="1:8">
      <c r="B11" s="66">
        <v>8</v>
      </c>
      <c r="C11" s="163" t="s">
        <v>163</v>
      </c>
      <c r="D11" s="125">
        <v>1880</v>
      </c>
      <c r="E11" s="125">
        <v>627</v>
      </c>
      <c r="F11" s="125">
        <v>67</v>
      </c>
      <c r="G11" s="125">
        <v>100</v>
      </c>
      <c r="H11" s="125">
        <v>554</v>
      </c>
    </row>
    <row r="12" spans="1:8" ht="14.25" thickBot="1">
      <c r="B12" s="66">
        <v>9</v>
      </c>
      <c r="C12" s="163" t="s">
        <v>147</v>
      </c>
      <c r="D12" s="125">
        <v>36</v>
      </c>
      <c r="E12" s="125">
        <v>3</v>
      </c>
      <c r="F12" s="125">
        <v>16</v>
      </c>
      <c r="G12" s="125">
        <v>16</v>
      </c>
      <c r="H12" s="125">
        <v>4</v>
      </c>
    </row>
    <row r="13" spans="1:8" ht="14.25" thickTop="1">
      <c r="B13" s="277" t="s">
        <v>1</v>
      </c>
      <c r="C13" s="278"/>
      <c r="D13" s="126">
        <f>SUM(D4:D12)</f>
        <v>5046</v>
      </c>
      <c r="E13" s="126">
        <f>SUM(E4:E12)</f>
        <v>1732</v>
      </c>
      <c r="F13" s="126">
        <f>SUM(F4:F12)</f>
        <v>221</v>
      </c>
      <c r="G13" s="126">
        <f>SUM(G4:G12)</f>
        <v>320</v>
      </c>
      <c r="H13" s="126">
        <f>SUM(H4:H12)</f>
        <v>1558</v>
      </c>
    </row>
    <row r="14" spans="1:8">
      <c r="B14" s="127" t="s">
        <v>285</v>
      </c>
    </row>
    <row r="15" spans="1:8">
      <c r="B15" s="128" t="s">
        <v>268</v>
      </c>
    </row>
  </sheetData>
  <mergeCells count="1">
    <mergeCell ref="B13:C13"/>
  </mergeCells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showGridLines="0" zoomScaleNormal="100" zoomScaleSheetLayoutView="100" workbookViewId="0"/>
  </sheetViews>
  <sheetFormatPr defaultRowHeight="13.5"/>
  <cols>
    <col min="1" max="1" width="4.625" style="19" customWidth="1"/>
    <col min="2" max="2" width="3.25" style="19" customWidth="1"/>
    <col min="3" max="3" width="18.625" style="19" customWidth="1"/>
    <col min="4" max="5" width="14.125" style="19" customWidth="1"/>
    <col min="6" max="8" width="13.5" style="19" customWidth="1"/>
    <col min="9" max="10" width="9" style="19"/>
    <col min="13" max="16384" width="9" style="19"/>
  </cols>
  <sheetData>
    <row r="1" spans="1:8" ht="16.5" customHeight="1">
      <c r="A1" s="18" t="s">
        <v>294</v>
      </c>
    </row>
    <row r="2" spans="1:8" ht="16.5" customHeight="1">
      <c r="A2" s="18" t="s">
        <v>102</v>
      </c>
    </row>
    <row r="3" spans="1:8" ht="61.5" customHeight="1">
      <c r="B3" s="22"/>
      <c r="C3" s="65" t="s">
        <v>103</v>
      </c>
      <c r="D3" s="167" t="s">
        <v>289</v>
      </c>
      <c r="E3" s="167" t="s">
        <v>288</v>
      </c>
      <c r="F3" s="167" t="s">
        <v>287</v>
      </c>
      <c r="G3" s="167" t="s">
        <v>286</v>
      </c>
      <c r="H3" s="167" t="s">
        <v>290</v>
      </c>
    </row>
    <row r="4" spans="1:8">
      <c r="B4" s="66">
        <v>1</v>
      </c>
      <c r="C4" s="67" t="s">
        <v>59</v>
      </c>
      <c r="D4" s="125">
        <v>1880</v>
      </c>
      <c r="E4" s="125">
        <v>627</v>
      </c>
      <c r="F4" s="125">
        <v>67</v>
      </c>
      <c r="G4" s="125">
        <v>100</v>
      </c>
      <c r="H4" s="125">
        <v>554</v>
      </c>
    </row>
    <row r="5" spans="1:8">
      <c r="B5" s="66">
        <v>2</v>
      </c>
      <c r="C5" s="67" t="s">
        <v>112</v>
      </c>
      <c r="D5" s="125">
        <v>77</v>
      </c>
      <c r="E5" s="125">
        <v>19</v>
      </c>
      <c r="F5" s="125">
        <v>3</v>
      </c>
      <c r="G5" s="125">
        <v>5</v>
      </c>
      <c r="H5" s="125">
        <v>32</v>
      </c>
    </row>
    <row r="6" spans="1:8">
      <c r="B6" s="66">
        <v>3</v>
      </c>
      <c r="C6" s="67" t="s">
        <v>113</v>
      </c>
      <c r="D6" s="125">
        <v>48</v>
      </c>
      <c r="E6" s="125">
        <v>22</v>
      </c>
      <c r="F6" s="125">
        <v>4</v>
      </c>
      <c r="G6" s="125">
        <v>5</v>
      </c>
      <c r="H6" s="125">
        <v>19</v>
      </c>
    </row>
    <row r="7" spans="1:8">
      <c r="B7" s="66">
        <v>4</v>
      </c>
      <c r="C7" s="67" t="s">
        <v>114</v>
      </c>
      <c r="D7" s="125">
        <v>35</v>
      </c>
      <c r="E7" s="125">
        <v>13</v>
      </c>
      <c r="F7" s="125">
        <v>1</v>
      </c>
      <c r="G7" s="125">
        <v>2</v>
      </c>
      <c r="H7" s="125">
        <v>9</v>
      </c>
    </row>
    <row r="8" spans="1:8">
      <c r="B8" s="66">
        <v>5</v>
      </c>
      <c r="C8" s="67" t="s">
        <v>115</v>
      </c>
      <c r="D8" s="125">
        <v>51</v>
      </c>
      <c r="E8" s="125">
        <v>28</v>
      </c>
      <c r="F8" s="125">
        <v>5</v>
      </c>
      <c r="G8" s="125">
        <v>6</v>
      </c>
      <c r="H8" s="125">
        <v>18</v>
      </c>
    </row>
    <row r="9" spans="1:8">
      <c r="B9" s="66">
        <v>6</v>
      </c>
      <c r="C9" s="67" t="s">
        <v>116</v>
      </c>
      <c r="D9" s="125">
        <v>47</v>
      </c>
      <c r="E9" s="125">
        <v>17</v>
      </c>
      <c r="F9" s="125">
        <v>1</v>
      </c>
      <c r="G9" s="125">
        <v>1</v>
      </c>
      <c r="H9" s="125">
        <v>12</v>
      </c>
    </row>
    <row r="10" spans="1:8">
      <c r="B10" s="66">
        <v>7</v>
      </c>
      <c r="C10" s="67" t="s">
        <v>117</v>
      </c>
      <c r="D10" s="125">
        <v>39</v>
      </c>
      <c r="E10" s="125">
        <v>13</v>
      </c>
      <c r="F10" s="125">
        <v>1</v>
      </c>
      <c r="G10" s="125">
        <v>2</v>
      </c>
      <c r="H10" s="125">
        <v>19</v>
      </c>
    </row>
    <row r="11" spans="1:8">
      <c r="B11" s="66">
        <v>8</v>
      </c>
      <c r="C11" s="67" t="s">
        <v>60</v>
      </c>
      <c r="D11" s="125">
        <v>77</v>
      </c>
      <c r="E11" s="125">
        <v>29</v>
      </c>
      <c r="F11" s="125">
        <v>4</v>
      </c>
      <c r="G11" s="125">
        <v>3</v>
      </c>
      <c r="H11" s="125">
        <v>25</v>
      </c>
    </row>
    <row r="12" spans="1:8">
      <c r="B12" s="66">
        <v>9</v>
      </c>
      <c r="C12" s="67" t="s">
        <v>118</v>
      </c>
      <c r="D12" s="125">
        <v>40</v>
      </c>
      <c r="E12" s="125">
        <v>14</v>
      </c>
      <c r="F12" s="125">
        <v>3</v>
      </c>
      <c r="G12" s="125">
        <v>3</v>
      </c>
      <c r="H12" s="125">
        <v>10</v>
      </c>
    </row>
    <row r="13" spans="1:8">
      <c r="B13" s="66">
        <v>10</v>
      </c>
      <c r="C13" s="67" t="s">
        <v>61</v>
      </c>
      <c r="D13" s="125">
        <v>50</v>
      </c>
      <c r="E13" s="125">
        <v>19</v>
      </c>
      <c r="F13" s="125">
        <v>3</v>
      </c>
      <c r="G13" s="125">
        <v>2</v>
      </c>
      <c r="H13" s="125">
        <v>20</v>
      </c>
    </row>
    <row r="14" spans="1:8">
      <c r="B14" s="66">
        <v>11</v>
      </c>
      <c r="C14" s="67" t="s">
        <v>62</v>
      </c>
      <c r="D14" s="125">
        <v>96</v>
      </c>
      <c r="E14" s="125">
        <v>30</v>
      </c>
      <c r="F14" s="125">
        <v>2</v>
      </c>
      <c r="G14" s="125">
        <v>3</v>
      </c>
      <c r="H14" s="125">
        <v>29</v>
      </c>
    </row>
    <row r="15" spans="1:8">
      <c r="B15" s="66">
        <v>12</v>
      </c>
      <c r="C15" s="67" t="s">
        <v>119</v>
      </c>
      <c r="D15" s="125">
        <v>76</v>
      </c>
      <c r="E15" s="125">
        <v>27</v>
      </c>
      <c r="F15" s="125">
        <v>3</v>
      </c>
      <c r="G15" s="125">
        <v>7</v>
      </c>
      <c r="H15" s="125">
        <v>16</v>
      </c>
    </row>
    <row r="16" spans="1:8">
      <c r="B16" s="66">
        <v>13</v>
      </c>
      <c r="C16" s="67" t="s">
        <v>120</v>
      </c>
      <c r="D16" s="125">
        <v>115</v>
      </c>
      <c r="E16" s="125">
        <v>36</v>
      </c>
      <c r="F16" s="125">
        <v>2</v>
      </c>
      <c r="G16" s="125">
        <v>7</v>
      </c>
      <c r="H16" s="125">
        <v>29</v>
      </c>
    </row>
    <row r="17" spans="2:8">
      <c r="B17" s="66">
        <v>14</v>
      </c>
      <c r="C17" s="67" t="s">
        <v>121</v>
      </c>
      <c r="D17" s="125">
        <v>74</v>
      </c>
      <c r="E17" s="125">
        <v>17</v>
      </c>
      <c r="F17" s="125">
        <v>2</v>
      </c>
      <c r="G17" s="125">
        <v>4</v>
      </c>
      <c r="H17" s="125">
        <v>13</v>
      </c>
    </row>
    <row r="18" spans="2:8">
      <c r="B18" s="66">
        <v>15</v>
      </c>
      <c r="C18" s="67" t="s">
        <v>122</v>
      </c>
      <c r="D18" s="125">
        <v>111</v>
      </c>
      <c r="E18" s="125">
        <v>30</v>
      </c>
      <c r="F18" s="125">
        <v>6</v>
      </c>
      <c r="G18" s="125">
        <v>7</v>
      </c>
      <c r="H18" s="125">
        <v>38</v>
      </c>
    </row>
    <row r="19" spans="2:8">
      <c r="B19" s="66">
        <v>16</v>
      </c>
      <c r="C19" s="67" t="s">
        <v>63</v>
      </c>
      <c r="D19" s="125">
        <v>111</v>
      </c>
      <c r="E19" s="125">
        <v>21</v>
      </c>
      <c r="F19" s="125">
        <v>4</v>
      </c>
      <c r="G19" s="125">
        <v>4</v>
      </c>
      <c r="H19" s="125">
        <v>26</v>
      </c>
    </row>
    <row r="20" spans="2:8">
      <c r="B20" s="66">
        <v>17</v>
      </c>
      <c r="C20" s="67" t="s">
        <v>123</v>
      </c>
      <c r="D20" s="125">
        <v>103</v>
      </c>
      <c r="E20" s="125">
        <v>30</v>
      </c>
      <c r="F20" s="125">
        <v>3</v>
      </c>
      <c r="G20" s="125">
        <v>5</v>
      </c>
      <c r="H20" s="125">
        <v>33</v>
      </c>
    </row>
    <row r="21" spans="2:8">
      <c r="B21" s="66">
        <v>18</v>
      </c>
      <c r="C21" s="67" t="s">
        <v>64</v>
      </c>
      <c r="D21" s="125">
        <v>102</v>
      </c>
      <c r="E21" s="125">
        <v>35</v>
      </c>
      <c r="F21" s="125">
        <v>3</v>
      </c>
      <c r="G21" s="125">
        <v>3</v>
      </c>
      <c r="H21" s="125">
        <v>22</v>
      </c>
    </row>
    <row r="22" spans="2:8">
      <c r="B22" s="66">
        <v>19</v>
      </c>
      <c r="C22" s="67" t="s">
        <v>124</v>
      </c>
      <c r="D22" s="125">
        <v>96</v>
      </c>
      <c r="E22" s="125">
        <v>22</v>
      </c>
      <c r="F22" s="125">
        <v>2</v>
      </c>
      <c r="G22" s="125">
        <v>7</v>
      </c>
      <c r="H22" s="125">
        <v>20</v>
      </c>
    </row>
    <row r="23" spans="2:8">
      <c r="B23" s="66">
        <v>20</v>
      </c>
      <c r="C23" s="67" t="s">
        <v>125</v>
      </c>
      <c r="D23" s="125">
        <v>101</v>
      </c>
      <c r="E23" s="125">
        <v>35</v>
      </c>
      <c r="F23" s="125">
        <v>3</v>
      </c>
      <c r="G23" s="125">
        <v>4</v>
      </c>
      <c r="H23" s="125">
        <v>29</v>
      </c>
    </row>
    <row r="24" spans="2:8">
      <c r="B24" s="66">
        <v>21</v>
      </c>
      <c r="C24" s="67" t="s">
        <v>126</v>
      </c>
      <c r="D24" s="125">
        <v>55</v>
      </c>
      <c r="E24" s="125">
        <v>16</v>
      </c>
      <c r="F24" s="125">
        <v>2</v>
      </c>
      <c r="G24" s="125">
        <v>3</v>
      </c>
      <c r="H24" s="125">
        <v>16</v>
      </c>
    </row>
    <row r="25" spans="2:8">
      <c r="B25" s="66">
        <v>22</v>
      </c>
      <c r="C25" s="67" t="s">
        <v>65</v>
      </c>
      <c r="D25" s="125">
        <v>74</v>
      </c>
      <c r="E25" s="125">
        <v>34</v>
      </c>
      <c r="F25" s="125">
        <v>3</v>
      </c>
      <c r="G25" s="125">
        <v>3</v>
      </c>
      <c r="H25" s="125">
        <v>27</v>
      </c>
    </row>
    <row r="26" spans="2:8">
      <c r="B26" s="66">
        <v>23</v>
      </c>
      <c r="C26" s="67" t="s">
        <v>127</v>
      </c>
      <c r="D26" s="125">
        <v>125</v>
      </c>
      <c r="E26" s="125">
        <v>37</v>
      </c>
      <c r="F26" s="125">
        <v>1</v>
      </c>
      <c r="G26" s="125">
        <v>5</v>
      </c>
      <c r="H26" s="125">
        <v>39</v>
      </c>
    </row>
    <row r="27" spans="2:8">
      <c r="B27" s="66">
        <v>24</v>
      </c>
      <c r="C27" s="67" t="s">
        <v>128</v>
      </c>
      <c r="D27" s="125">
        <v>92</v>
      </c>
      <c r="E27" s="125">
        <v>37</v>
      </c>
      <c r="F27" s="125">
        <v>4</v>
      </c>
      <c r="G27" s="125">
        <v>6</v>
      </c>
      <c r="H27" s="125">
        <v>30</v>
      </c>
    </row>
    <row r="28" spans="2:8">
      <c r="B28" s="66">
        <v>25</v>
      </c>
      <c r="C28" s="67" t="s">
        <v>129</v>
      </c>
      <c r="D28" s="125">
        <v>85</v>
      </c>
      <c r="E28" s="125">
        <v>46</v>
      </c>
      <c r="F28" s="125">
        <v>2</v>
      </c>
      <c r="G28" s="125">
        <v>3</v>
      </c>
      <c r="H28" s="125">
        <v>23</v>
      </c>
    </row>
    <row r="29" spans="2:8">
      <c r="B29" s="66">
        <v>26</v>
      </c>
      <c r="C29" s="67" t="s">
        <v>37</v>
      </c>
      <c r="D29" s="125">
        <v>454</v>
      </c>
      <c r="E29" s="125">
        <v>161</v>
      </c>
      <c r="F29" s="125">
        <v>17</v>
      </c>
      <c r="G29" s="125">
        <v>28</v>
      </c>
      <c r="H29" s="125">
        <v>147</v>
      </c>
    </row>
    <row r="30" spans="2:8">
      <c r="B30" s="66">
        <v>27</v>
      </c>
      <c r="C30" s="67" t="s">
        <v>38</v>
      </c>
      <c r="D30" s="125">
        <v>98</v>
      </c>
      <c r="E30" s="125">
        <v>38</v>
      </c>
      <c r="F30" s="125">
        <v>4</v>
      </c>
      <c r="G30" s="125">
        <v>6</v>
      </c>
      <c r="H30" s="125">
        <v>36</v>
      </c>
    </row>
    <row r="31" spans="2:8">
      <c r="B31" s="66">
        <v>28</v>
      </c>
      <c r="C31" s="67" t="s">
        <v>39</v>
      </c>
      <c r="D31" s="125">
        <v>63</v>
      </c>
      <c r="E31" s="125">
        <v>21</v>
      </c>
      <c r="F31" s="125">
        <v>4</v>
      </c>
      <c r="G31" s="125">
        <v>5</v>
      </c>
      <c r="H31" s="125">
        <v>23</v>
      </c>
    </row>
    <row r="32" spans="2:8">
      <c r="B32" s="66">
        <v>29</v>
      </c>
      <c r="C32" s="67" t="s">
        <v>40</v>
      </c>
      <c r="D32" s="125">
        <v>44</v>
      </c>
      <c r="E32" s="125">
        <v>22</v>
      </c>
      <c r="F32" s="125">
        <v>1</v>
      </c>
      <c r="G32" s="125">
        <v>0</v>
      </c>
      <c r="H32" s="125">
        <v>9</v>
      </c>
    </row>
    <row r="33" spans="2:8">
      <c r="B33" s="66">
        <v>30</v>
      </c>
      <c r="C33" s="67" t="s">
        <v>41</v>
      </c>
      <c r="D33" s="125">
        <v>84</v>
      </c>
      <c r="E33" s="125">
        <v>22</v>
      </c>
      <c r="F33" s="125">
        <v>4</v>
      </c>
      <c r="G33" s="125">
        <v>6</v>
      </c>
      <c r="H33" s="125">
        <v>31</v>
      </c>
    </row>
    <row r="34" spans="2:8">
      <c r="B34" s="66">
        <v>31</v>
      </c>
      <c r="C34" s="67" t="s">
        <v>42</v>
      </c>
      <c r="D34" s="125">
        <v>59</v>
      </c>
      <c r="E34" s="125">
        <v>30</v>
      </c>
      <c r="F34" s="125">
        <v>0</v>
      </c>
      <c r="G34" s="125">
        <v>2</v>
      </c>
      <c r="H34" s="125">
        <v>17</v>
      </c>
    </row>
    <row r="35" spans="2:8">
      <c r="B35" s="66">
        <v>32</v>
      </c>
      <c r="C35" s="67" t="s">
        <v>43</v>
      </c>
      <c r="D35" s="125">
        <v>95</v>
      </c>
      <c r="E35" s="125">
        <v>24</v>
      </c>
      <c r="F35" s="125">
        <v>4</v>
      </c>
      <c r="G35" s="125">
        <v>9</v>
      </c>
      <c r="H35" s="125">
        <v>26</v>
      </c>
    </row>
    <row r="36" spans="2:8">
      <c r="B36" s="66">
        <v>33</v>
      </c>
      <c r="C36" s="67" t="s">
        <v>44</v>
      </c>
      <c r="D36" s="125">
        <v>11</v>
      </c>
      <c r="E36" s="125">
        <v>4</v>
      </c>
      <c r="F36" s="125">
        <v>0</v>
      </c>
      <c r="G36" s="125">
        <v>0</v>
      </c>
      <c r="H36" s="125">
        <v>5</v>
      </c>
    </row>
    <row r="37" spans="2:8">
      <c r="B37" s="66">
        <v>34</v>
      </c>
      <c r="C37" s="67" t="s">
        <v>46</v>
      </c>
      <c r="D37" s="125">
        <v>101</v>
      </c>
      <c r="E37" s="125">
        <v>33</v>
      </c>
      <c r="F37" s="125">
        <v>6</v>
      </c>
      <c r="G37" s="125">
        <v>9</v>
      </c>
      <c r="H37" s="125">
        <v>41</v>
      </c>
    </row>
    <row r="38" spans="2:8">
      <c r="B38" s="66">
        <v>35</v>
      </c>
      <c r="C38" s="67" t="s">
        <v>3</v>
      </c>
      <c r="D38" s="125">
        <v>240</v>
      </c>
      <c r="E38" s="125">
        <v>75</v>
      </c>
      <c r="F38" s="125">
        <v>9</v>
      </c>
      <c r="G38" s="125">
        <v>13</v>
      </c>
      <c r="H38" s="125">
        <v>77</v>
      </c>
    </row>
    <row r="39" spans="2:8">
      <c r="B39" s="66">
        <v>36</v>
      </c>
      <c r="C39" s="67" t="s">
        <v>4</v>
      </c>
      <c r="D39" s="125">
        <v>61</v>
      </c>
      <c r="E39" s="125">
        <v>22</v>
      </c>
      <c r="F39" s="125">
        <v>3</v>
      </c>
      <c r="G39" s="125">
        <v>3</v>
      </c>
      <c r="H39" s="125">
        <v>14</v>
      </c>
    </row>
    <row r="40" spans="2:8">
      <c r="B40" s="66">
        <v>37</v>
      </c>
      <c r="C40" s="67" t="s">
        <v>5</v>
      </c>
      <c r="D40" s="125">
        <v>198</v>
      </c>
      <c r="E40" s="125">
        <v>71</v>
      </c>
      <c r="F40" s="125">
        <v>9</v>
      </c>
      <c r="G40" s="125">
        <v>12</v>
      </c>
      <c r="H40" s="125">
        <v>62</v>
      </c>
    </row>
    <row r="41" spans="2:8">
      <c r="B41" s="66">
        <v>38</v>
      </c>
      <c r="C41" s="67" t="s">
        <v>47</v>
      </c>
      <c r="D41" s="125">
        <v>39</v>
      </c>
      <c r="E41" s="125">
        <v>8</v>
      </c>
      <c r="F41" s="125">
        <v>1</v>
      </c>
      <c r="G41" s="125">
        <v>4</v>
      </c>
      <c r="H41" s="125">
        <v>10</v>
      </c>
    </row>
    <row r="42" spans="2:8">
      <c r="B42" s="66">
        <v>39</v>
      </c>
      <c r="C42" s="67" t="s">
        <v>10</v>
      </c>
      <c r="D42" s="125">
        <v>170</v>
      </c>
      <c r="E42" s="125">
        <v>51</v>
      </c>
      <c r="F42" s="125">
        <v>11</v>
      </c>
      <c r="G42" s="125">
        <v>13</v>
      </c>
      <c r="H42" s="125">
        <v>68</v>
      </c>
    </row>
    <row r="43" spans="2:8">
      <c r="B43" s="66">
        <v>40</v>
      </c>
      <c r="C43" s="67" t="s">
        <v>48</v>
      </c>
      <c r="D43" s="125">
        <v>32</v>
      </c>
      <c r="E43" s="125">
        <v>16</v>
      </c>
      <c r="F43" s="125">
        <v>2</v>
      </c>
      <c r="G43" s="125">
        <v>3</v>
      </c>
      <c r="H43" s="125">
        <v>6</v>
      </c>
    </row>
    <row r="44" spans="2:8">
      <c r="B44" s="66">
        <v>41</v>
      </c>
      <c r="C44" s="67" t="s">
        <v>15</v>
      </c>
      <c r="D44" s="125">
        <v>101</v>
      </c>
      <c r="E44" s="125">
        <v>27</v>
      </c>
      <c r="F44" s="125">
        <v>5</v>
      </c>
      <c r="G44" s="125">
        <v>6</v>
      </c>
      <c r="H44" s="125">
        <v>27</v>
      </c>
    </row>
    <row r="45" spans="2:8">
      <c r="B45" s="66">
        <v>42</v>
      </c>
      <c r="C45" s="67" t="s">
        <v>16</v>
      </c>
      <c r="D45" s="125">
        <v>167</v>
      </c>
      <c r="E45" s="125">
        <v>61</v>
      </c>
      <c r="F45" s="125">
        <v>12</v>
      </c>
      <c r="G45" s="125">
        <v>15</v>
      </c>
      <c r="H45" s="125">
        <v>77</v>
      </c>
    </row>
    <row r="46" spans="2:8">
      <c r="B46" s="66">
        <v>43</v>
      </c>
      <c r="C46" s="67" t="s">
        <v>11</v>
      </c>
      <c r="D46" s="125">
        <v>148</v>
      </c>
      <c r="E46" s="125">
        <v>38</v>
      </c>
      <c r="F46" s="125">
        <v>6</v>
      </c>
      <c r="G46" s="125">
        <v>9</v>
      </c>
      <c r="H46" s="125">
        <v>42</v>
      </c>
    </row>
    <row r="47" spans="2:8">
      <c r="B47" s="66">
        <v>44</v>
      </c>
      <c r="C47" s="67" t="s">
        <v>23</v>
      </c>
      <c r="D47" s="125">
        <v>129</v>
      </c>
      <c r="E47" s="125">
        <v>51</v>
      </c>
      <c r="F47" s="125">
        <v>7</v>
      </c>
      <c r="G47" s="125">
        <v>9</v>
      </c>
      <c r="H47" s="125">
        <v>35</v>
      </c>
    </row>
    <row r="48" spans="2:8">
      <c r="B48" s="66">
        <v>45</v>
      </c>
      <c r="C48" s="67" t="s">
        <v>49</v>
      </c>
      <c r="D48" s="125">
        <v>59</v>
      </c>
      <c r="E48" s="125">
        <v>21</v>
      </c>
      <c r="F48" s="125">
        <v>2</v>
      </c>
      <c r="G48" s="125">
        <v>7</v>
      </c>
      <c r="H48" s="125">
        <v>15</v>
      </c>
    </row>
    <row r="49" spans="2:8">
      <c r="B49" s="66">
        <v>46</v>
      </c>
      <c r="C49" s="67" t="s">
        <v>27</v>
      </c>
      <c r="D49" s="125">
        <v>54</v>
      </c>
      <c r="E49" s="125">
        <v>23</v>
      </c>
      <c r="F49" s="125">
        <v>3</v>
      </c>
      <c r="G49" s="125">
        <v>2</v>
      </c>
      <c r="H49" s="125">
        <v>16</v>
      </c>
    </row>
    <row r="50" spans="2:8">
      <c r="B50" s="66">
        <v>47</v>
      </c>
      <c r="C50" s="67" t="s">
        <v>17</v>
      </c>
      <c r="D50" s="125">
        <v>105</v>
      </c>
      <c r="E50" s="125">
        <v>40</v>
      </c>
      <c r="F50" s="125">
        <v>5</v>
      </c>
      <c r="G50" s="125">
        <v>10</v>
      </c>
      <c r="H50" s="125">
        <v>39</v>
      </c>
    </row>
    <row r="51" spans="2:8">
      <c r="B51" s="66">
        <v>48</v>
      </c>
      <c r="C51" s="67" t="s">
        <v>28</v>
      </c>
      <c r="D51" s="125">
        <v>52</v>
      </c>
      <c r="E51" s="125">
        <v>22</v>
      </c>
      <c r="F51" s="125">
        <v>3</v>
      </c>
      <c r="G51" s="125">
        <v>5</v>
      </c>
      <c r="H51" s="125">
        <v>17</v>
      </c>
    </row>
    <row r="52" spans="2:8">
      <c r="B52" s="66">
        <v>49</v>
      </c>
      <c r="C52" s="67" t="s">
        <v>29</v>
      </c>
      <c r="D52" s="125">
        <v>61</v>
      </c>
      <c r="E52" s="125">
        <v>22</v>
      </c>
      <c r="F52" s="125">
        <v>3</v>
      </c>
      <c r="G52" s="125">
        <v>3</v>
      </c>
      <c r="H52" s="125">
        <v>19</v>
      </c>
    </row>
    <row r="53" spans="2:8">
      <c r="B53" s="66">
        <v>50</v>
      </c>
      <c r="C53" s="67" t="s">
        <v>18</v>
      </c>
      <c r="D53" s="125">
        <v>53</v>
      </c>
      <c r="E53" s="125">
        <v>14</v>
      </c>
      <c r="F53" s="125">
        <v>2</v>
      </c>
      <c r="G53" s="125">
        <v>5</v>
      </c>
      <c r="H53" s="125">
        <v>25</v>
      </c>
    </row>
    <row r="54" spans="2:8">
      <c r="B54" s="66">
        <v>51</v>
      </c>
      <c r="C54" s="67" t="s">
        <v>50</v>
      </c>
      <c r="D54" s="125">
        <v>77</v>
      </c>
      <c r="E54" s="125">
        <v>30</v>
      </c>
      <c r="F54" s="125">
        <v>2</v>
      </c>
      <c r="G54" s="125">
        <v>5</v>
      </c>
      <c r="H54" s="125">
        <v>21</v>
      </c>
    </row>
    <row r="55" spans="2:8">
      <c r="B55" s="66">
        <v>52</v>
      </c>
      <c r="C55" s="67" t="s">
        <v>6</v>
      </c>
      <c r="D55" s="125">
        <v>72</v>
      </c>
      <c r="E55" s="125">
        <v>36</v>
      </c>
      <c r="F55" s="125">
        <v>1</v>
      </c>
      <c r="G55" s="125">
        <v>3</v>
      </c>
      <c r="H55" s="125">
        <v>15</v>
      </c>
    </row>
    <row r="56" spans="2:8">
      <c r="B56" s="66">
        <v>53</v>
      </c>
      <c r="C56" s="67" t="s">
        <v>24</v>
      </c>
      <c r="D56" s="125">
        <v>31</v>
      </c>
      <c r="E56" s="125">
        <v>16</v>
      </c>
      <c r="F56" s="125">
        <v>1</v>
      </c>
      <c r="G56" s="125">
        <v>1</v>
      </c>
      <c r="H56" s="125">
        <v>7</v>
      </c>
    </row>
    <row r="57" spans="2:8">
      <c r="B57" s="66">
        <v>54</v>
      </c>
      <c r="C57" s="67" t="s">
        <v>30</v>
      </c>
      <c r="D57" s="125">
        <v>47</v>
      </c>
      <c r="E57" s="125">
        <v>19</v>
      </c>
      <c r="F57" s="125">
        <v>3</v>
      </c>
      <c r="G57" s="125">
        <v>3</v>
      </c>
      <c r="H57" s="125">
        <v>12</v>
      </c>
    </row>
    <row r="58" spans="2:8">
      <c r="B58" s="66">
        <v>55</v>
      </c>
      <c r="C58" s="67" t="s">
        <v>19</v>
      </c>
      <c r="D58" s="125">
        <v>67</v>
      </c>
      <c r="E58" s="125">
        <v>22</v>
      </c>
      <c r="F58" s="125">
        <v>3</v>
      </c>
      <c r="G58" s="125">
        <v>2</v>
      </c>
      <c r="H58" s="125">
        <v>21</v>
      </c>
    </row>
    <row r="59" spans="2:8">
      <c r="B59" s="66">
        <v>56</v>
      </c>
      <c r="C59" s="67" t="s">
        <v>12</v>
      </c>
      <c r="D59" s="125">
        <v>33</v>
      </c>
      <c r="E59" s="125">
        <v>13</v>
      </c>
      <c r="F59" s="125">
        <v>1</v>
      </c>
      <c r="G59" s="125">
        <v>2</v>
      </c>
      <c r="H59" s="125">
        <v>16</v>
      </c>
    </row>
    <row r="60" spans="2:8">
      <c r="B60" s="66">
        <v>57</v>
      </c>
      <c r="C60" s="67" t="s">
        <v>51</v>
      </c>
      <c r="D60" s="125">
        <v>33</v>
      </c>
      <c r="E60" s="125">
        <v>11</v>
      </c>
      <c r="F60" s="125">
        <v>1</v>
      </c>
      <c r="G60" s="125">
        <v>3</v>
      </c>
      <c r="H60" s="125">
        <v>15</v>
      </c>
    </row>
    <row r="61" spans="2:8">
      <c r="B61" s="66">
        <v>58</v>
      </c>
      <c r="C61" s="67" t="s">
        <v>31</v>
      </c>
      <c r="D61" s="125">
        <v>48</v>
      </c>
      <c r="E61" s="125">
        <v>13</v>
      </c>
      <c r="F61" s="125">
        <v>2</v>
      </c>
      <c r="G61" s="125">
        <v>2</v>
      </c>
      <c r="H61" s="125">
        <v>18</v>
      </c>
    </row>
    <row r="62" spans="2:8">
      <c r="B62" s="66">
        <v>59</v>
      </c>
      <c r="C62" s="67" t="s">
        <v>25</v>
      </c>
      <c r="D62" s="125">
        <v>268</v>
      </c>
      <c r="E62" s="125">
        <v>109</v>
      </c>
      <c r="F62" s="125">
        <v>9</v>
      </c>
      <c r="G62" s="125">
        <v>11</v>
      </c>
      <c r="H62" s="125">
        <v>76</v>
      </c>
    </row>
    <row r="63" spans="2:8">
      <c r="B63" s="66">
        <v>60</v>
      </c>
      <c r="C63" s="67" t="s">
        <v>52</v>
      </c>
      <c r="D63" s="125">
        <v>28</v>
      </c>
      <c r="E63" s="125">
        <v>7</v>
      </c>
      <c r="F63" s="125">
        <v>1</v>
      </c>
      <c r="G63" s="125">
        <v>2</v>
      </c>
      <c r="H63" s="125">
        <v>3</v>
      </c>
    </row>
    <row r="64" spans="2:8">
      <c r="B64" s="66">
        <v>61</v>
      </c>
      <c r="C64" s="67" t="s">
        <v>20</v>
      </c>
      <c r="D64" s="125">
        <v>23</v>
      </c>
      <c r="E64" s="125">
        <v>10</v>
      </c>
      <c r="F64" s="125">
        <v>1</v>
      </c>
      <c r="G64" s="125">
        <v>2</v>
      </c>
      <c r="H64" s="125">
        <v>8</v>
      </c>
    </row>
    <row r="65" spans="2:8">
      <c r="B65" s="66">
        <v>62</v>
      </c>
      <c r="C65" s="67" t="s">
        <v>21</v>
      </c>
      <c r="D65" s="125">
        <v>38</v>
      </c>
      <c r="E65" s="125">
        <v>11</v>
      </c>
      <c r="F65" s="125">
        <v>1</v>
      </c>
      <c r="G65" s="125">
        <v>2</v>
      </c>
      <c r="H65" s="125">
        <v>11</v>
      </c>
    </row>
    <row r="66" spans="2:8">
      <c r="B66" s="66">
        <v>63</v>
      </c>
      <c r="C66" s="67" t="s">
        <v>32</v>
      </c>
      <c r="D66" s="125">
        <v>38</v>
      </c>
      <c r="E66" s="125">
        <v>21</v>
      </c>
      <c r="F66" s="125">
        <v>2</v>
      </c>
      <c r="G66" s="125">
        <v>4</v>
      </c>
      <c r="H66" s="125">
        <v>7</v>
      </c>
    </row>
    <row r="67" spans="2:8">
      <c r="B67" s="66">
        <v>64</v>
      </c>
      <c r="C67" s="67" t="s">
        <v>53</v>
      </c>
      <c r="D67" s="125">
        <v>29</v>
      </c>
      <c r="E67" s="125">
        <v>8</v>
      </c>
      <c r="F67" s="125">
        <v>1</v>
      </c>
      <c r="G67" s="125">
        <v>3</v>
      </c>
      <c r="H67" s="125">
        <v>7</v>
      </c>
    </row>
    <row r="68" spans="2:8">
      <c r="B68" s="66">
        <v>65</v>
      </c>
      <c r="C68" s="67" t="s">
        <v>13</v>
      </c>
      <c r="D68" s="125">
        <v>18</v>
      </c>
      <c r="E68" s="125">
        <v>1</v>
      </c>
      <c r="F68" s="125">
        <v>1</v>
      </c>
      <c r="G68" s="125">
        <v>1</v>
      </c>
      <c r="H68" s="125">
        <v>8</v>
      </c>
    </row>
    <row r="69" spans="2:8">
      <c r="B69" s="66">
        <v>66</v>
      </c>
      <c r="C69" s="67" t="s">
        <v>7</v>
      </c>
      <c r="D69" s="125">
        <v>0</v>
      </c>
      <c r="E69" s="125">
        <v>0</v>
      </c>
      <c r="F69" s="125">
        <v>0</v>
      </c>
      <c r="G69" s="125">
        <v>0</v>
      </c>
      <c r="H69" s="125">
        <v>0</v>
      </c>
    </row>
    <row r="70" spans="2:8">
      <c r="B70" s="66">
        <v>67</v>
      </c>
      <c r="C70" s="67" t="s">
        <v>8</v>
      </c>
      <c r="D70" s="125">
        <v>4</v>
      </c>
      <c r="E70" s="125">
        <v>1</v>
      </c>
      <c r="F70" s="125">
        <v>0</v>
      </c>
      <c r="G70" s="125">
        <v>0</v>
      </c>
      <c r="H70" s="125">
        <v>1</v>
      </c>
    </row>
    <row r="71" spans="2:8">
      <c r="B71" s="66">
        <v>68</v>
      </c>
      <c r="C71" s="67" t="s">
        <v>54</v>
      </c>
      <c r="D71" s="125">
        <v>9</v>
      </c>
      <c r="E71" s="125">
        <v>4</v>
      </c>
      <c r="F71" s="125">
        <v>1</v>
      </c>
      <c r="G71" s="125">
        <v>2</v>
      </c>
      <c r="H71" s="125">
        <v>3</v>
      </c>
    </row>
    <row r="72" spans="2:8">
      <c r="B72" s="66">
        <v>69</v>
      </c>
      <c r="C72" s="67" t="s">
        <v>55</v>
      </c>
      <c r="D72" s="125">
        <v>16</v>
      </c>
      <c r="E72" s="125">
        <v>7</v>
      </c>
      <c r="F72" s="125">
        <v>1</v>
      </c>
      <c r="G72" s="125">
        <v>0</v>
      </c>
      <c r="H72" s="125">
        <v>10</v>
      </c>
    </row>
    <row r="73" spans="2:8">
      <c r="B73" s="66">
        <v>70</v>
      </c>
      <c r="C73" s="67" t="s">
        <v>56</v>
      </c>
      <c r="D73" s="125">
        <v>5</v>
      </c>
      <c r="E73" s="125">
        <v>2</v>
      </c>
      <c r="F73" s="125">
        <v>0</v>
      </c>
      <c r="G73" s="125">
        <v>0</v>
      </c>
      <c r="H73" s="125">
        <v>1</v>
      </c>
    </row>
    <row r="74" spans="2:8">
      <c r="B74" s="66">
        <v>71</v>
      </c>
      <c r="C74" s="67" t="s">
        <v>57</v>
      </c>
      <c r="D74" s="125">
        <v>9</v>
      </c>
      <c r="E74" s="125">
        <v>1</v>
      </c>
      <c r="F74" s="125">
        <v>0</v>
      </c>
      <c r="G74" s="125">
        <v>0</v>
      </c>
      <c r="H74" s="125">
        <v>1</v>
      </c>
    </row>
    <row r="75" spans="2:8">
      <c r="B75" s="66">
        <v>72</v>
      </c>
      <c r="C75" s="67" t="s">
        <v>33</v>
      </c>
      <c r="D75" s="125">
        <v>4</v>
      </c>
      <c r="E75" s="125">
        <v>2</v>
      </c>
      <c r="F75" s="125">
        <v>0</v>
      </c>
      <c r="G75" s="125">
        <v>0</v>
      </c>
      <c r="H75" s="125">
        <v>1</v>
      </c>
    </row>
    <row r="76" spans="2:8">
      <c r="B76" s="66">
        <v>73</v>
      </c>
      <c r="C76" s="67" t="s">
        <v>34</v>
      </c>
      <c r="D76" s="125">
        <v>6</v>
      </c>
      <c r="E76" s="125">
        <v>2</v>
      </c>
      <c r="F76" s="125">
        <v>0</v>
      </c>
      <c r="G76" s="125">
        <v>0</v>
      </c>
      <c r="H76" s="125">
        <v>1</v>
      </c>
    </row>
    <row r="77" spans="2:8">
      <c r="B77" s="66">
        <v>74</v>
      </c>
      <c r="C77" s="67" t="s">
        <v>35</v>
      </c>
      <c r="D77" s="125">
        <v>3</v>
      </c>
      <c r="E77" s="125">
        <v>0</v>
      </c>
      <c r="F77" s="125">
        <v>0</v>
      </c>
      <c r="G77" s="125">
        <v>0</v>
      </c>
      <c r="H77" s="125">
        <v>0</v>
      </c>
    </row>
    <row r="78" spans="2:8" ht="14.25" thickBot="1">
      <c r="B78" s="66">
        <v>75</v>
      </c>
      <c r="C78" s="67" t="s">
        <v>147</v>
      </c>
      <c r="D78" s="125">
        <v>36</v>
      </c>
      <c r="E78" s="125">
        <v>3</v>
      </c>
      <c r="F78" s="125">
        <v>16</v>
      </c>
      <c r="G78" s="125">
        <v>16</v>
      </c>
      <c r="H78" s="125">
        <v>4</v>
      </c>
    </row>
    <row r="79" spans="2:8" ht="14.25" thickTop="1">
      <c r="B79" s="277" t="s">
        <v>1</v>
      </c>
      <c r="C79" s="278"/>
      <c r="D79" s="126">
        <f>地区別_医療機関数!D13</f>
        <v>5046</v>
      </c>
      <c r="E79" s="126">
        <f>地区別_医療機関数!E13</f>
        <v>1732</v>
      </c>
      <c r="F79" s="126">
        <f>地区別_医療機関数!F13</f>
        <v>221</v>
      </c>
      <c r="G79" s="126">
        <f>地区別_医療機関数!G13</f>
        <v>320</v>
      </c>
      <c r="H79" s="126">
        <f>地区別_医療機関数!H13</f>
        <v>1558</v>
      </c>
    </row>
    <row r="80" spans="2:8">
      <c r="B80" s="127" t="s">
        <v>285</v>
      </c>
    </row>
    <row r="81" spans="2:8">
      <c r="B81" s="128" t="s">
        <v>268</v>
      </c>
    </row>
    <row r="89" spans="2:8">
      <c r="D89" s="68"/>
      <c r="E89" s="68"/>
      <c r="F89" s="68"/>
      <c r="G89" s="68"/>
      <c r="H89" s="68"/>
    </row>
  </sheetData>
  <mergeCells count="1">
    <mergeCell ref="B79:C79"/>
  </mergeCells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showGridLines="0" zoomScaleNormal="100" workbookViewId="0"/>
  </sheetViews>
  <sheetFormatPr defaultRowHeight="13.5"/>
  <cols>
    <col min="1" max="1" width="4.625" style="19" customWidth="1"/>
    <col min="2" max="2" width="20" style="19" customWidth="1"/>
    <col min="3" max="3" width="11.25" style="19" bestFit="1" customWidth="1"/>
    <col min="4" max="4" width="13.5" style="19" bestFit="1" customWidth="1"/>
    <col min="5" max="16384" width="9" style="19"/>
  </cols>
  <sheetData>
    <row r="1" spans="1:4" ht="16.5" customHeight="1">
      <c r="A1" s="31" t="s">
        <v>273</v>
      </c>
    </row>
    <row r="2" spans="1:4" ht="16.5" customHeight="1">
      <c r="A2" s="19" t="s">
        <v>144</v>
      </c>
    </row>
    <row r="3" spans="1:4" s="8" customFormat="1" ht="12">
      <c r="B3" s="313" t="s">
        <v>92</v>
      </c>
      <c r="C3" s="311">
        <f>地区別_介護の要因疾病!AF53</f>
        <v>1218804</v>
      </c>
    </row>
    <row r="4" spans="1:4" s="8" customFormat="1" ht="12">
      <c r="B4" s="269"/>
      <c r="C4" s="312"/>
    </row>
    <row r="6" spans="1:4" ht="36">
      <c r="B6" s="32" t="s">
        <v>139</v>
      </c>
      <c r="C6" s="26" t="s">
        <v>94</v>
      </c>
      <c r="D6" s="38" t="s">
        <v>313</v>
      </c>
    </row>
    <row r="7" spans="1:4">
      <c r="B7" s="40" t="s">
        <v>87</v>
      </c>
      <c r="C7" s="56">
        <f>地区別_介護の要因疾病!AH53</f>
        <v>175090</v>
      </c>
      <c r="D7" s="57">
        <f>地区別_介護の要因疾病!AI53</f>
        <v>0.14365722462348335</v>
      </c>
    </row>
    <row r="8" spans="1:4">
      <c r="B8" s="41" t="s">
        <v>88</v>
      </c>
      <c r="C8" s="58">
        <f>地区別_介護の要因疾病!AH54</f>
        <v>360392</v>
      </c>
      <c r="D8" s="59">
        <f>地区別_介護の要因疾病!AI54</f>
        <v>0.29569315492893034</v>
      </c>
    </row>
    <row r="9" spans="1:4">
      <c r="B9" s="44" t="s">
        <v>89</v>
      </c>
      <c r="C9" s="58">
        <f>地区別_介護の要因疾病!AH55</f>
        <v>484525</v>
      </c>
      <c r="D9" s="59">
        <f>地区別_介護の要因疾病!AI55</f>
        <v>0.39754136021870623</v>
      </c>
    </row>
    <row r="10" spans="1:4">
      <c r="B10" s="44" t="s">
        <v>90</v>
      </c>
      <c r="C10" s="58">
        <f>地区別_介護の要因疾病!AH56</f>
        <v>150799</v>
      </c>
      <c r="D10" s="59">
        <f>地区別_介護の要因疾病!AI56</f>
        <v>0.1237270307613037</v>
      </c>
    </row>
    <row r="11" spans="1:4">
      <c r="B11" s="45" t="s">
        <v>91</v>
      </c>
      <c r="C11" s="60">
        <f>地区別_介護の要因疾病!AH57</f>
        <v>322102</v>
      </c>
      <c r="D11" s="61">
        <f>地区別_介護の要因疾病!AI57</f>
        <v>0.26427711100390217</v>
      </c>
    </row>
    <row r="12" spans="1:4">
      <c r="B12" s="62" t="s">
        <v>73</v>
      </c>
      <c r="C12" s="63">
        <f>地区別_介護の要因疾病!AH58</f>
        <v>841148</v>
      </c>
      <c r="D12" s="64">
        <f>地区別_介護の要因疾病!AI58</f>
        <v>0.69014213934315938</v>
      </c>
    </row>
    <row r="13" spans="1:4" s="2" customFormat="1" ht="15" customHeight="1">
      <c r="B13" s="127" t="s">
        <v>285</v>
      </c>
      <c r="C13" s="5"/>
      <c r="D13" s="5"/>
    </row>
    <row r="14" spans="1:4" s="2" customFormat="1" ht="15" customHeight="1">
      <c r="B14" s="107" t="s">
        <v>84</v>
      </c>
    </row>
    <row r="16" spans="1:4">
      <c r="A16" s="31" t="s">
        <v>274</v>
      </c>
    </row>
    <row r="17" spans="1:1">
      <c r="A17" s="19" t="s">
        <v>144</v>
      </c>
    </row>
    <row r="45" spans="2:2">
      <c r="B45" s="127" t="s">
        <v>285</v>
      </c>
    </row>
    <row r="46" spans="2:2">
      <c r="B46" s="107" t="s">
        <v>84</v>
      </c>
    </row>
  </sheetData>
  <mergeCells count="2">
    <mergeCell ref="C3:C4"/>
    <mergeCell ref="B3:B4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8"/>
  <sheetViews>
    <sheetView showGridLines="0" zoomScaleNormal="100" workbookViewId="0"/>
  </sheetViews>
  <sheetFormatPr defaultRowHeight="12"/>
  <cols>
    <col min="1" max="1" width="4.625" style="8" customWidth="1"/>
    <col min="2" max="2" width="3.25" style="8" bestFit="1" customWidth="1"/>
    <col min="3" max="3" width="21.625" style="8" customWidth="1"/>
    <col min="4" max="4" width="9.625" style="232" customWidth="1"/>
    <col min="5" max="5" width="23.125" style="8" customWidth="1"/>
    <col min="6" max="7" width="8.625" style="8" customWidth="1"/>
    <col min="8" max="8" width="9.625" style="232" customWidth="1"/>
    <col min="9" max="9" width="23.125" style="8" customWidth="1"/>
    <col min="10" max="11" width="8.625" style="8" customWidth="1"/>
    <col min="12" max="12" width="9.625" style="232" customWidth="1"/>
    <col min="13" max="13" width="23.125" style="8" customWidth="1"/>
    <col min="14" max="15" width="8.625" style="8" customWidth="1"/>
    <col min="16" max="16" width="9.625" style="232" customWidth="1"/>
    <col min="17" max="17" width="23.125" style="8" customWidth="1"/>
    <col min="18" max="19" width="8.625" style="8" customWidth="1"/>
    <col min="20" max="20" width="9.625" style="232" customWidth="1"/>
    <col min="21" max="21" width="23.125" style="8" customWidth="1"/>
    <col min="22" max="23" width="8.625" style="8" customWidth="1"/>
    <col min="24" max="24" width="9.625" style="232" customWidth="1"/>
    <col min="25" max="25" width="23.125" style="8" customWidth="1"/>
    <col min="26" max="27" width="8.625" style="8" customWidth="1"/>
    <col min="28" max="28" width="9.625" style="232" customWidth="1"/>
    <col min="29" max="29" width="23.125" style="8" customWidth="1"/>
    <col min="30" max="31" width="8.625" style="8" customWidth="1"/>
    <col min="32" max="32" width="9.625" style="232" customWidth="1"/>
    <col min="33" max="33" width="23.125" style="8" customWidth="1"/>
    <col min="34" max="35" width="8.625" style="8" customWidth="1"/>
    <col min="36" max="36" width="9" style="8"/>
    <col min="37" max="37" width="4.75" style="7" customWidth="1"/>
    <col min="38" max="38" width="11.125" style="7" customWidth="1"/>
    <col min="39" max="40" width="9" style="8"/>
    <col min="41" max="41" width="11.25" style="8" customWidth="1"/>
    <col min="42" max="43" width="9" style="8"/>
    <col min="44" max="45" width="9.75" style="7" customWidth="1"/>
    <col min="46" max="16384" width="9" style="8"/>
  </cols>
  <sheetData>
    <row r="1" spans="1:45" ht="13.5">
      <c r="A1" s="31"/>
      <c r="B1" s="8" t="s">
        <v>306</v>
      </c>
    </row>
    <row r="2" spans="1:45" ht="13.5">
      <c r="A2" s="19"/>
      <c r="B2" s="8" t="s">
        <v>307</v>
      </c>
    </row>
    <row r="3" spans="1:45" ht="13.5" customHeight="1">
      <c r="B3" s="313"/>
      <c r="C3" s="313" t="s">
        <v>74</v>
      </c>
      <c r="D3" s="256" t="s">
        <v>66</v>
      </c>
      <c r="E3" s="324"/>
      <c r="F3" s="324"/>
      <c r="G3" s="257"/>
      <c r="H3" s="256" t="s">
        <v>67</v>
      </c>
      <c r="I3" s="324"/>
      <c r="J3" s="324"/>
      <c r="K3" s="257"/>
      <c r="L3" s="256" t="s">
        <v>68</v>
      </c>
      <c r="M3" s="324"/>
      <c r="N3" s="324"/>
      <c r="O3" s="257"/>
      <c r="P3" s="256" t="s">
        <v>69</v>
      </c>
      <c r="Q3" s="324"/>
      <c r="R3" s="324"/>
      <c r="S3" s="257"/>
      <c r="T3" s="256" t="s">
        <v>70</v>
      </c>
      <c r="U3" s="324"/>
      <c r="V3" s="324"/>
      <c r="W3" s="257"/>
      <c r="X3" s="256" t="s">
        <v>71</v>
      </c>
      <c r="Y3" s="324"/>
      <c r="Z3" s="324"/>
      <c r="AA3" s="257"/>
      <c r="AB3" s="256" t="s">
        <v>72</v>
      </c>
      <c r="AC3" s="324"/>
      <c r="AD3" s="324"/>
      <c r="AE3" s="257"/>
      <c r="AF3" s="256" t="s">
        <v>73</v>
      </c>
      <c r="AG3" s="324"/>
      <c r="AH3" s="324"/>
      <c r="AI3" s="257"/>
      <c r="AL3" s="7" t="s">
        <v>141</v>
      </c>
    </row>
    <row r="4" spans="1:45" ht="45">
      <c r="B4" s="269"/>
      <c r="C4" s="269"/>
      <c r="D4" s="231" t="s">
        <v>138</v>
      </c>
      <c r="E4" s="33" t="s">
        <v>139</v>
      </c>
      <c r="F4" s="39" t="s">
        <v>104</v>
      </c>
      <c r="G4" s="129" t="s">
        <v>314</v>
      </c>
      <c r="H4" s="231" t="s">
        <v>138</v>
      </c>
      <c r="I4" s="33" t="s">
        <v>139</v>
      </c>
      <c r="J4" s="39" t="s">
        <v>104</v>
      </c>
      <c r="K4" s="129" t="s">
        <v>314</v>
      </c>
      <c r="L4" s="231" t="s">
        <v>138</v>
      </c>
      <c r="M4" s="33" t="s">
        <v>139</v>
      </c>
      <c r="N4" s="39" t="s">
        <v>104</v>
      </c>
      <c r="O4" s="129" t="s">
        <v>314</v>
      </c>
      <c r="P4" s="231" t="s">
        <v>138</v>
      </c>
      <c r="Q4" s="33" t="s">
        <v>139</v>
      </c>
      <c r="R4" s="39" t="s">
        <v>104</v>
      </c>
      <c r="S4" s="227" t="s">
        <v>314</v>
      </c>
      <c r="T4" s="231" t="s">
        <v>138</v>
      </c>
      <c r="U4" s="33" t="s">
        <v>139</v>
      </c>
      <c r="V4" s="39" t="s">
        <v>104</v>
      </c>
      <c r="W4" s="129" t="s">
        <v>314</v>
      </c>
      <c r="X4" s="231" t="s">
        <v>138</v>
      </c>
      <c r="Y4" s="33" t="s">
        <v>139</v>
      </c>
      <c r="Z4" s="39" t="s">
        <v>104</v>
      </c>
      <c r="AA4" s="129" t="s">
        <v>314</v>
      </c>
      <c r="AB4" s="231" t="s">
        <v>138</v>
      </c>
      <c r="AC4" s="33" t="s">
        <v>139</v>
      </c>
      <c r="AD4" s="39" t="s">
        <v>104</v>
      </c>
      <c r="AE4" s="129" t="s">
        <v>314</v>
      </c>
      <c r="AF4" s="160" t="s">
        <v>138</v>
      </c>
      <c r="AG4" s="101" t="s">
        <v>139</v>
      </c>
      <c r="AH4" s="130" t="s">
        <v>104</v>
      </c>
      <c r="AI4" s="131" t="s">
        <v>314</v>
      </c>
      <c r="AL4" s="323" t="s">
        <v>316</v>
      </c>
      <c r="AM4" s="323"/>
      <c r="AO4" s="323" t="s">
        <v>316</v>
      </c>
      <c r="AP4" s="323"/>
      <c r="AR4" s="323" t="s">
        <v>316</v>
      </c>
      <c r="AS4" s="323"/>
    </row>
    <row r="5" spans="1:45" s="30" customFormat="1">
      <c r="B5" s="275">
        <v>1</v>
      </c>
      <c r="C5" s="320" t="s">
        <v>135</v>
      </c>
      <c r="D5" s="314">
        <v>162</v>
      </c>
      <c r="E5" s="40" t="s">
        <v>87</v>
      </c>
      <c r="F5" s="194">
        <v>10</v>
      </c>
      <c r="G5" s="141">
        <f>IFERROR(F5/D5,"-")</f>
        <v>6.1728395061728392E-2</v>
      </c>
      <c r="H5" s="314">
        <v>348</v>
      </c>
      <c r="I5" s="40" t="s">
        <v>87</v>
      </c>
      <c r="J5" s="194">
        <v>21</v>
      </c>
      <c r="K5" s="141">
        <f>IFERROR(J5/H5,"-")</f>
        <v>6.0344827586206899E-2</v>
      </c>
      <c r="L5" s="314">
        <v>56417</v>
      </c>
      <c r="M5" s="40" t="s">
        <v>87</v>
      </c>
      <c r="N5" s="194">
        <v>3753</v>
      </c>
      <c r="O5" s="141">
        <f>IFERROR(N5/L5,"-")</f>
        <v>6.6522502082705562E-2</v>
      </c>
      <c r="P5" s="314">
        <v>41880</v>
      </c>
      <c r="Q5" s="40" t="s">
        <v>87</v>
      </c>
      <c r="R5" s="194">
        <v>5785</v>
      </c>
      <c r="S5" s="152">
        <f>IFERROR(R5/P5,"-")</f>
        <v>0.13813276026743077</v>
      </c>
      <c r="T5" s="314">
        <v>26399</v>
      </c>
      <c r="U5" s="40" t="s">
        <v>87</v>
      </c>
      <c r="V5" s="194">
        <v>5959</v>
      </c>
      <c r="W5" s="141">
        <f>IFERROR(V5/T5,"-")</f>
        <v>0.22572824728209401</v>
      </c>
      <c r="X5" s="314">
        <v>12464</v>
      </c>
      <c r="Y5" s="40" t="s">
        <v>87</v>
      </c>
      <c r="Z5" s="194">
        <v>3647</v>
      </c>
      <c r="AA5" s="141">
        <f>IFERROR(Z5/X5,"-")</f>
        <v>0.29260269576379977</v>
      </c>
      <c r="AB5" s="314">
        <v>4630</v>
      </c>
      <c r="AC5" s="40" t="s">
        <v>87</v>
      </c>
      <c r="AD5" s="194">
        <v>1366</v>
      </c>
      <c r="AE5" s="141">
        <f>IFERROR(AD5/AB5,"-")</f>
        <v>0.29503239740820736</v>
      </c>
      <c r="AF5" s="314">
        <v>142300</v>
      </c>
      <c r="AG5" s="40" t="s">
        <v>87</v>
      </c>
      <c r="AH5" s="194">
        <v>20541</v>
      </c>
      <c r="AI5" s="152">
        <f>IFERROR(AH5/AF5,"-")</f>
        <v>0.14434996486296556</v>
      </c>
      <c r="AK5" s="25">
        <v>1</v>
      </c>
      <c r="AL5" s="69" t="s">
        <v>2</v>
      </c>
      <c r="AM5" s="195">
        <f>INDEX($AI:$AI,(ROW()+(AK5*5)))</f>
        <v>0.67186929023190445</v>
      </c>
      <c r="AN5" s="196"/>
      <c r="AO5" s="133" t="str">
        <f>INDEX($AL$5:$AL$12,MATCH(AP5,AM$5:AM$12,0))</f>
        <v>大阪市医療圏</v>
      </c>
      <c r="AP5" s="134">
        <f>LARGE(AM$5:AM$12,ROW(A1))</f>
        <v>0.69763323684658607</v>
      </c>
      <c r="AQ5" s="196"/>
      <c r="AR5" s="197">
        <f>$AI$58</f>
        <v>0.69014213934315938</v>
      </c>
      <c r="AS5" s="198">
        <v>0</v>
      </c>
    </row>
    <row r="6" spans="1:45" s="30" customFormat="1" ht="13.5" customHeight="1">
      <c r="B6" s="300"/>
      <c r="C6" s="321"/>
      <c r="D6" s="315"/>
      <c r="E6" s="41" t="s">
        <v>88</v>
      </c>
      <c r="F6" s="53">
        <v>42</v>
      </c>
      <c r="G6" s="142">
        <f>IFERROR(F6/D5,"-")</f>
        <v>0.25925925925925924</v>
      </c>
      <c r="H6" s="315"/>
      <c r="I6" s="41" t="s">
        <v>88</v>
      </c>
      <c r="J6" s="53">
        <v>111</v>
      </c>
      <c r="K6" s="142">
        <f>IFERROR(J6/H5,"-")</f>
        <v>0.31896551724137934</v>
      </c>
      <c r="L6" s="315"/>
      <c r="M6" s="41" t="s">
        <v>88</v>
      </c>
      <c r="N6" s="53">
        <v>12955</v>
      </c>
      <c r="O6" s="142">
        <f>IFERROR(N6/L5,"-")</f>
        <v>0.22962936703475903</v>
      </c>
      <c r="P6" s="315"/>
      <c r="Q6" s="41" t="s">
        <v>88</v>
      </c>
      <c r="R6" s="53">
        <v>12612</v>
      </c>
      <c r="S6" s="153">
        <f>IFERROR(R6/P5,"-")</f>
        <v>0.30114613180515759</v>
      </c>
      <c r="T6" s="315"/>
      <c r="U6" s="41" t="s">
        <v>88</v>
      </c>
      <c r="V6" s="53">
        <v>8807</v>
      </c>
      <c r="W6" s="142">
        <f>IFERROR(V6/T5,"-")</f>
        <v>0.33361112163339518</v>
      </c>
      <c r="X6" s="315"/>
      <c r="Y6" s="41" t="s">
        <v>88</v>
      </c>
      <c r="Z6" s="53">
        <v>3937</v>
      </c>
      <c r="AA6" s="142">
        <f>IFERROR(Z6/X5,"-")</f>
        <v>0.31586970474967907</v>
      </c>
      <c r="AB6" s="315"/>
      <c r="AC6" s="41" t="s">
        <v>88</v>
      </c>
      <c r="AD6" s="53">
        <v>1328</v>
      </c>
      <c r="AE6" s="142">
        <f>IFERROR(AD6/AB5,"-")</f>
        <v>0.28682505399568037</v>
      </c>
      <c r="AF6" s="315"/>
      <c r="AG6" s="41" t="s">
        <v>88</v>
      </c>
      <c r="AH6" s="53">
        <v>39792</v>
      </c>
      <c r="AI6" s="153">
        <f>IFERROR(AH6/AF5,"-")</f>
        <v>0.27963457484188337</v>
      </c>
      <c r="AK6" s="25">
        <v>2</v>
      </c>
      <c r="AL6" s="69" t="s">
        <v>9</v>
      </c>
      <c r="AM6" s="195">
        <f t="shared" ref="AM6:AM12" si="0">INDEX($AI:$AI,(ROW()+(AK6*5)))</f>
        <v>0.68095080259481988</v>
      </c>
      <c r="AN6" s="196"/>
      <c r="AO6" s="133" t="str">
        <f t="shared" ref="AO6:AO12" si="1">INDEX($AL$5:$AL$12,MATCH(AP6,AM$5:AM$12,0))</f>
        <v>泉州医療圏</v>
      </c>
      <c r="AP6" s="134">
        <f t="shared" ref="AP6:AP12" si="2">LARGE(AM$5:AM$12,ROW(A2))</f>
        <v>0.68319128750129554</v>
      </c>
      <c r="AQ6" s="196"/>
      <c r="AR6" s="197">
        <f t="shared" ref="AR6:AR12" si="3">$AI$58</f>
        <v>0.69014213934315938</v>
      </c>
      <c r="AS6" s="198">
        <v>0</v>
      </c>
    </row>
    <row r="7" spans="1:45" s="30" customFormat="1" ht="13.5" customHeight="1">
      <c r="B7" s="300"/>
      <c r="C7" s="321"/>
      <c r="D7" s="315"/>
      <c r="E7" s="44" t="s">
        <v>89</v>
      </c>
      <c r="F7" s="53">
        <v>35</v>
      </c>
      <c r="G7" s="142">
        <f>IFERROR(F7/D5,"-")</f>
        <v>0.21604938271604937</v>
      </c>
      <c r="H7" s="315"/>
      <c r="I7" s="44" t="s">
        <v>89</v>
      </c>
      <c r="J7" s="53">
        <v>120</v>
      </c>
      <c r="K7" s="142">
        <f>IFERROR(J7/H5,"-")</f>
        <v>0.34482758620689657</v>
      </c>
      <c r="L7" s="315"/>
      <c r="M7" s="44" t="s">
        <v>89</v>
      </c>
      <c r="N7" s="53">
        <v>19527</v>
      </c>
      <c r="O7" s="142">
        <f>IFERROR(N7/L5,"-")</f>
        <v>0.34611907758299804</v>
      </c>
      <c r="P7" s="315"/>
      <c r="Q7" s="44" t="s">
        <v>89</v>
      </c>
      <c r="R7" s="53">
        <v>17123</v>
      </c>
      <c r="S7" s="153">
        <f>IFERROR(R7/P5,"-")</f>
        <v>0.40885864374403058</v>
      </c>
      <c r="T7" s="315"/>
      <c r="U7" s="44" t="s">
        <v>89</v>
      </c>
      <c r="V7" s="53">
        <v>11184</v>
      </c>
      <c r="W7" s="142">
        <f>IFERROR(V7/T5,"-")</f>
        <v>0.42365241107617713</v>
      </c>
      <c r="X7" s="315"/>
      <c r="Y7" s="44" t="s">
        <v>89</v>
      </c>
      <c r="Z7" s="53">
        <v>4443</v>
      </c>
      <c r="AA7" s="142">
        <f>IFERROR(Z7/X5,"-")</f>
        <v>0.35646662387676509</v>
      </c>
      <c r="AB7" s="315"/>
      <c r="AC7" s="44" t="s">
        <v>89</v>
      </c>
      <c r="AD7" s="53">
        <v>1349</v>
      </c>
      <c r="AE7" s="142">
        <f>IFERROR(AD7/AB5,"-")</f>
        <v>0.29136069114470842</v>
      </c>
      <c r="AF7" s="315"/>
      <c r="AG7" s="44" t="s">
        <v>89</v>
      </c>
      <c r="AH7" s="53">
        <v>53781</v>
      </c>
      <c r="AI7" s="153">
        <f>IFERROR(AH7/AF5,"-")</f>
        <v>0.37794096978215036</v>
      </c>
      <c r="AK7" s="25">
        <v>3</v>
      </c>
      <c r="AL7" s="69" t="s">
        <v>14</v>
      </c>
      <c r="AM7" s="195">
        <f t="shared" si="0"/>
        <v>0.66916319706355754</v>
      </c>
      <c r="AN7" s="196"/>
      <c r="AO7" s="133" t="str">
        <f t="shared" si="1"/>
        <v>中河内医療圏</v>
      </c>
      <c r="AP7" s="134">
        <f t="shared" si="2"/>
        <v>0.68167506556069812</v>
      </c>
      <c r="AQ7" s="196"/>
      <c r="AR7" s="197">
        <f t="shared" si="3"/>
        <v>0.69014213934315938</v>
      </c>
      <c r="AS7" s="198">
        <v>0</v>
      </c>
    </row>
    <row r="8" spans="1:45" s="30" customFormat="1" ht="13.5" customHeight="1">
      <c r="B8" s="300"/>
      <c r="C8" s="321"/>
      <c r="D8" s="315"/>
      <c r="E8" s="44" t="s">
        <v>90</v>
      </c>
      <c r="F8" s="53">
        <v>8</v>
      </c>
      <c r="G8" s="142">
        <f>IFERROR(F8/D5,"-")</f>
        <v>4.9382716049382713E-2</v>
      </c>
      <c r="H8" s="315"/>
      <c r="I8" s="44" t="s">
        <v>90</v>
      </c>
      <c r="J8" s="53">
        <v>38</v>
      </c>
      <c r="K8" s="142">
        <f>IFERROR(J8/H5,"-")</f>
        <v>0.10919540229885058</v>
      </c>
      <c r="L8" s="315"/>
      <c r="M8" s="44" t="s">
        <v>90</v>
      </c>
      <c r="N8" s="53">
        <v>4056</v>
      </c>
      <c r="O8" s="142">
        <f>IFERROR(N8/L5,"-")</f>
        <v>7.1893223673715367E-2</v>
      </c>
      <c r="P8" s="315"/>
      <c r="Q8" s="44" t="s">
        <v>90</v>
      </c>
      <c r="R8" s="53">
        <v>4992</v>
      </c>
      <c r="S8" s="153">
        <f>IFERROR(R8/P5,"-")</f>
        <v>0.11919770773638969</v>
      </c>
      <c r="T8" s="315"/>
      <c r="U8" s="44" t="s">
        <v>90</v>
      </c>
      <c r="V8" s="53">
        <v>4288</v>
      </c>
      <c r="W8" s="142">
        <f>IFERROR(V8/T5,"-")</f>
        <v>0.16243039509072313</v>
      </c>
      <c r="X8" s="315"/>
      <c r="Y8" s="44" t="s">
        <v>90</v>
      </c>
      <c r="Z8" s="53">
        <v>2376</v>
      </c>
      <c r="AA8" s="142">
        <f>IFERROR(Z8/X5,"-")</f>
        <v>0.19062901155327341</v>
      </c>
      <c r="AB8" s="315"/>
      <c r="AC8" s="44" t="s">
        <v>90</v>
      </c>
      <c r="AD8" s="53">
        <v>920</v>
      </c>
      <c r="AE8" s="142">
        <f>IFERROR(AD8/AB5,"-")</f>
        <v>0.19870410367170627</v>
      </c>
      <c r="AF8" s="315"/>
      <c r="AG8" s="44" t="s">
        <v>90</v>
      </c>
      <c r="AH8" s="53">
        <v>16678</v>
      </c>
      <c r="AI8" s="153">
        <f>IFERROR(AH8/AF5,"-")</f>
        <v>0.11720309205903022</v>
      </c>
      <c r="AK8" s="25">
        <v>4</v>
      </c>
      <c r="AL8" s="69" t="s">
        <v>22</v>
      </c>
      <c r="AM8" s="195">
        <f t="shared" si="0"/>
        <v>0.68167506556069812</v>
      </c>
      <c r="AN8" s="196"/>
      <c r="AO8" s="133" t="str">
        <f t="shared" si="1"/>
        <v>三島医療圏</v>
      </c>
      <c r="AP8" s="134">
        <f t="shared" si="2"/>
        <v>0.68095080259481988</v>
      </c>
      <c r="AQ8" s="196"/>
      <c r="AR8" s="197">
        <f t="shared" si="3"/>
        <v>0.69014213934315938</v>
      </c>
      <c r="AS8" s="198">
        <v>0</v>
      </c>
    </row>
    <row r="9" spans="1:45" s="30" customFormat="1" ht="13.5" customHeight="1">
      <c r="B9" s="300"/>
      <c r="C9" s="321"/>
      <c r="D9" s="315"/>
      <c r="E9" s="45" t="s">
        <v>91</v>
      </c>
      <c r="F9" s="54">
        <v>38</v>
      </c>
      <c r="G9" s="143">
        <f>IFERROR(F9/D5,"-")</f>
        <v>0.23456790123456789</v>
      </c>
      <c r="H9" s="315"/>
      <c r="I9" s="45" t="s">
        <v>91</v>
      </c>
      <c r="J9" s="54">
        <v>93</v>
      </c>
      <c r="K9" s="143">
        <f>IFERROR(J9/H5,"-")</f>
        <v>0.26724137931034481</v>
      </c>
      <c r="L9" s="315"/>
      <c r="M9" s="45" t="s">
        <v>91</v>
      </c>
      <c r="N9" s="54">
        <v>11180</v>
      </c>
      <c r="O9" s="143">
        <f>IFERROR(N9/L5,"-")</f>
        <v>0.19816721910062571</v>
      </c>
      <c r="P9" s="315"/>
      <c r="Q9" s="45" t="s">
        <v>91</v>
      </c>
      <c r="R9" s="54">
        <v>10818</v>
      </c>
      <c r="S9" s="154">
        <f>IFERROR(R9/P5,"-")</f>
        <v>0.25830945558739254</v>
      </c>
      <c r="T9" s="315"/>
      <c r="U9" s="45" t="s">
        <v>91</v>
      </c>
      <c r="V9" s="54">
        <v>7693</v>
      </c>
      <c r="W9" s="143">
        <f>IFERROR(V9/T5,"-")</f>
        <v>0.29141255350581463</v>
      </c>
      <c r="X9" s="315"/>
      <c r="Y9" s="45" t="s">
        <v>91</v>
      </c>
      <c r="Z9" s="54">
        <v>3756</v>
      </c>
      <c r="AA9" s="143">
        <f>IFERROR(Z9/X5,"-")</f>
        <v>0.30134788189987161</v>
      </c>
      <c r="AB9" s="315"/>
      <c r="AC9" s="45" t="s">
        <v>91</v>
      </c>
      <c r="AD9" s="54">
        <v>1357</v>
      </c>
      <c r="AE9" s="143">
        <f>IFERROR(AD9/AB5,"-")</f>
        <v>0.29308855291576674</v>
      </c>
      <c r="AF9" s="315"/>
      <c r="AG9" s="45" t="s">
        <v>91</v>
      </c>
      <c r="AH9" s="54">
        <v>34935</v>
      </c>
      <c r="AI9" s="154">
        <f>IFERROR(AH9/AF5,"-")</f>
        <v>0.2455024595924104</v>
      </c>
      <c r="AK9" s="25">
        <v>5</v>
      </c>
      <c r="AL9" s="69" t="s">
        <v>26</v>
      </c>
      <c r="AM9" s="195">
        <f t="shared" si="0"/>
        <v>0.66898779612347448</v>
      </c>
      <c r="AN9" s="196"/>
      <c r="AO9" s="133" t="str">
        <f t="shared" si="1"/>
        <v>豊能医療圏</v>
      </c>
      <c r="AP9" s="134">
        <f t="shared" si="2"/>
        <v>0.67186929023190445</v>
      </c>
      <c r="AQ9" s="196"/>
      <c r="AR9" s="197">
        <f t="shared" si="3"/>
        <v>0.69014213934315938</v>
      </c>
      <c r="AS9" s="198">
        <v>0</v>
      </c>
    </row>
    <row r="10" spans="1:45" s="30" customFormat="1" ht="24">
      <c r="B10" s="276"/>
      <c r="C10" s="322"/>
      <c r="D10" s="316"/>
      <c r="E10" s="48" t="s">
        <v>275</v>
      </c>
      <c r="F10" s="55">
        <v>87</v>
      </c>
      <c r="G10" s="144">
        <f>IFERROR(F10/D5,"-")</f>
        <v>0.53703703703703709</v>
      </c>
      <c r="H10" s="316"/>
      <c r="I10" s="48" t="s">
        <v>275</v>
      </c>
      <c r="J10" s="55">
        <v>238</v>
      </c>
      <c r="K10" s="144">
        <f>IFERROR(J10/H5,"-")</f>
        <v>0.68390804597701149</v>
      </c>
      <c r="L10" s="316"/>
      <c r="M10" s="48" t="s">
        <v>275</v>
      </c>
      <c r="N10" s="55">
        <v>32865</v>
      </c>
      <c r="O10" s="144">
        <f>IFERROR(N10/L5,"-")</f>
        <v>0.58253717851002362</v>
      </c>
      <c r="P10" s="316"/>
      <c r="Q10" s="48" t="s">
        <v>275</v>
      </c>
      <c r="R10" s="55">
        <v>29386</v>
      </c>
      <c r="S10" s="144">
        <f>IFERROR(R10/P5,"-")</f>
        <v>0.70167144221585487</v>
      </c>
      <c r="T10" s="316"/>
      <c r="U10" s="48" t="s">
        <v>275</v>
      </c>
      <c r="V10" s="55">
        <v>20116</v>
      </c>
      <c r="W10" s="144">
        <f>IFERROR(V10/T5,"-")</f>
        <v>0.76199856055153603</v>
      </c>
      <c r="X10" s="316"/>
      <c r="Y10" s="48" t="s">
        <v>275</v>
      </c>
      <c r="Z10" s="55">
        <v>9544</v>
      </c>
      <c r="AA10" s="144">
        <f>IFERROR(Z10/X5,"-")</f>
        <v>0.76572528883183566</v>
      </c>
      <c r="AB10" s="316"/>
      <c r="AC10" s="48" t="s">
        <v>275</v>
      </c>
      <c r="AD10" s="55">
        <v>3371</v>
      </c>
      <c r="AE10" s="144">
        <f>IFERROR(AD10/AB5,"-")</f>
        <v>0.72807775377969763</v>
      </c>
      <c r="AF10" s="316"/>
      <c r="AG10" s="48" t="s">
        <v>275</v>
      </c>
      <c r="AH10" s="55">
        <v>95607</v>
      </c>
      <c r="AI10" s="144">
        <f>IFERROR(AH10/AF5,"-")</f>
        <v>0.67186929023190445</v>
      </c>
      <c r="AK10" s="25">
        <v>6</v>
      </c>
      <c r="AL10" s="69" t="s">
        <v>36</v>
      </c>
      <c r="AM10" s="195">
        <f t="shared" si="0"/>
        <v>0.66630061545774155</v>
      </c>
      <c r="AN10" s="196"/>
      <c r="AO10" s="133" t="str">
        <f t="shared" si="1"/>
        <v>北河内医療圏</v>
      </c>
      <c r="AP10" s="134">
        <f t="shared" si="2"/>
        <v>0.66916319706355754</v>
      </c>
      <c r="AQ10" s="196"/>
      <c r="AR10" s="197">
        <f t="shared" si="3"/>
        <v>0.69014213934315938</v>
      </c>
      <c r="AS10" s="198">
        <v>0</v>
      </c>
    </row>
    <row r="11" spans="1:45" s="30" customFormat="1">
      <c r="B11" s="275">
        <v>2</v>
      </c>
      <c r="C11" s="320" t="str">
        <f>INDEX('地区別_在宅(医科)'!$C$7:$C$14,ROUNDUP((ROW(B11)/6),0))</f>
        <v>三島医療圏</v>
      </c>
      <c r="D11" s="314">
        <v>351</v>
      </c>
      <c r="E11" s="40" t="s">
        <v>87</v>
      </c>
      <c r="F11" s="194">
        <v>20</v>
      </c>
      <c r="G11" s="141">
        <f t="shared" ref="G11" si="4">IFERROR(F11/D11,"-")</f>
        <v>5.6980056980056981E-2</v>
      </c>
      <c r="H11" s="314">
        <v>462</v>
      </c>
      <c r="I11" s="40" t="s">
        <v>87</v>
      </c>
      <c r="J11" s="194">
        <v>26</v>
      </c>
      <c r="K11" s="141">
        <f t="shared" ref="K11" si="5">IFERROR(J11/H11,"-")</f>
        <v>5.627705627705628E-2</v>
      </c>
      <c r="L11" s="314">
        <v>45202</v>
      </c>
      <c r="M11" s="40" t="s">
        <v>87</v>
      </c>
      <c r="N11" s="194">
        <v>2697</v>
      </c>
      <c r="O11" s="141">
        <f t="shared" ref="O11" si="6">IFERROR(N11/L11,"-")</f>
        <v>5.9665501526481132E-2</v>
      </c>
      <c r="P11" s="314">
        <v>30268</v>
      </c>
      <c r="Q11" s="40" t="s">
        <v>87</v>
      </c>
      <c r="R11" s="194">
        <v>4032</v>
      </c>
      <c r="S11" s="152">
        <f t="shared" ref="S11" si="7">IFERROR(R11/P11,"-")</f>
        <v>0.1332099907493062</v>
      </c>
      <c r="T11" s="314">
        <v>18162</v>
      </c>
      <c r="U11" s="40" t="s">
        <v>87</v>
      </c>
      <c r="V11" s="194">
        <v>4235</v>
      </c>
      <c r="W11" s="141">
        <f t="shared" ref="W11" si="8">IFERROR(V11/T11,"-")</f>
        <v>0.23317916529016627</v>
      </c>
      <c r="X11" s="314">
        <v>8240</v>
      </c>
      <c r="Y11" s="40" t="s">
        <v>87</v>
      </c>
      <c r="Z11" s="194">
        <v>2549</v>
      </c>
      <c r="AA11" s="141">
        <f t="shared" ref="AA11" si="9">IFERROR(Z11/X11,"-")</f>
        <v>0.30934466019417478</v>
      </c>
      <c r="AB11" s="314">
        <v>2910</v>
      </c>
      <c r="AC11" s="40" t="s">
        <v>87</v>
      </c>
      <c r="AD11" s="194">
        <v>995</v>
      </c>
      <c r="AE11" s="141">
        <f t="shared" ref="AE11" si="10">IFERROR(AD11/AB11,"-")</f>
        <v>0.34192439862542956</v>
      </c>
      <c r="AF11" s="314">
        <v>105595</v>
      </c>
      <c r="AG11" s="40" t="s">
        <v>87</v>
      </c>
      <c r="AH11" s="194">
        <v>14554</v>
      </c>
      <c r="AI11" s="152">
        <f t="shared" ref="AI11" si="11">IFERROR(AH11/AF11,"-")</f>
        <v>0.13782849566740848</v>
      </c>
      <c r="AK11" s="25">
        <v>7</v>
      </c>
      <c r="AL11" s="69" t="s">
        <v>45</v>
      </c>
      <c r="AM11" s="195">
        <f t="shared" si="0"/>
        <v>0.68319128750129554</v>
      </c>
      <c r="AN11" s="196"/>
      <c r="AO11" s="133" t="str">
        <f t="shared" si="1"/>
        <v>南河内医療圏</v>
      </c>
      <c r="AP11" s="134">
        <f t="shared" si="2"/>
        <v>0.66898779612347448</v>
      </c>
      <c r="AQ11" s="196"/>
      <c r="AR11" s="197">
        <f t="shared" si="3"/>
        <v>0.69014213934315938</v>
      </c>
      <c r="AS11" s="198">
        <v>0</v>
      </c>
    </row>
    <row r="12" spans="1:45" s="30" customFormat="1">
      <c r="B12" s="300"/>
      <c r="C12" s="321"/>
      <c r="D12" s="315"/>
      <c r="E12" s="41" t="s">
        <v>88</v>
      </c>
      <c r="F12" s="53">
        <v>141</v>
      </c>
      <c r="G12" s="142">
        <f t="shared" ref="G12" si="12">IFERROR(F12/D11,"-")</f>
        <v>0.40170940170940173</v>
      </c>
      <c r="H12" s="315"/>
      <c r="I12" s="41" t="s">
        <v>88</v>
      </c>
      <c r="J12" s="53">
        <v>176</v>
      </c>
      <c r="K12" s="142">
        <f t="shared" ref="K12" si="13">IFERROR(J12/H11,"-")</f>
        <v>0.38095238095238093</v>
      </c>
      <c r="L12" s="315"/>
      <c r="M12" s="41" t="s">
        <v>88</v>
      </c>
      <c r="N12" s="53">
        <v>11324</v>
      </c>
      <c r="O12" s="142">
        <f t="shared" ref="O12" si="14">IFERROR(N12/L11,"-")</f>
        <v>0.25051988850050882</v>
      </c>
      <c r="P12" s="315"/>
      <c r="Q12" s="41" t="s">
        <v>88</v>
      </c>
      <c r="R12" s="53">
        <v>10099</v>
      </c>
      <c r="S12" s="153">
        <f t="shared" ref="S12" si="15">IFERROR(R12/P11,"-")</f>
        <v>0.33365270252411788</v>
      </c>
      <c r="T12" s="315"/>
      <c r="U12" s="41" t="s">
        <v>88</v>
      </c>
      <c r="V12" s="53">
        <v>6735</v>
      </c>
      <c r="W12" s="142">
        <f t="shared" ref="W12" si="16">IFERROR(V12/T11,"-")</f>
        <v>0.37082920383217705</v>
      </c>
      <c r="X12" s="315"/>
      <c r="Y12" s="41" t="s">
        <v>88</v>
      </c>
      <c r="Z12" s="53">
        <v>3097</v>
      </c>
      <c r="AA12" s="142">
        <f t="shared" ref="AA12" si="17">IFERROR(Z12/X11,"-")</f>
        <v>0.37584951456310678</v>
      </c>
      <c r="AB12" s="315"/>
      <c r="AC12" s="41" t="s">
        <v>88</v>
      </c>
      <c r="AD12" s="53">
        <v>940</v>
      </c>
      <c r="AE12" s="142">
        <f t="shared" ref="AE12" si="18">IFERROR(AD12/AB11,"-")</f>
        <v>0.32302405498281789</v>
      </c>
      <c r="AF12" s="315"/>
      <c r="AG12" s="41" t="s">
        <v>88</v>
      </c>
      <c r="AH12" s="53">
        <v>32512</v>
      </c>
      <c r="AI12" s="153">
        <f t="shared" ref="AI12" si="19">IFERROR(AH12/AF11,"-")</f>
        <v>0.30789336616317059</v>
      </c>
      <c r="AK12" s="25">
        <v>8</v>
      </c>
      <c r="AL12" s="69" t="s">
        <v>58</v>
      </c>
      <c r="AM12" s="195">
        <f t="shared" si="0"/>
        <v>0.69763323684658607</v>
      </c>
      <c r="AN12" s="196"/>
      <c r="AO12" s="133" t="str">
        <f t="shared" si="1"/>
        <v>堺市医療圏</v>
      </c>
      <c r="AP12" s="134">
        <f t="shared" si="2"/>
        <v>0.66630061545774155</v>
      </c>
      <c r="AQ12" s="196"/>
      <c r="AR12" s="197">
        <f t="shared" si="3"/>
        <v>0.69014213934315938</v>
      </c>
      <c r="AS12" s="198">
        <v>999</v>
      </c>
    </row>
    <row r="13" spans="1:45" s="30" customFormat="1" ht="13.5">
      <c r="B13" s="300"/>
      <c r="C13" s="321"/>
      <c r="D13" s="315"/>
      <c r="E13" s="44" t="s">
        <v>89</v>
      </c>
      <c r="F13" s="53">
        <v>91</v>
      </c>
      <c r="G13" s="142">
        <f t="shared" ref="G13" si="20">IFERROR(F13/D11,"-")</f>
        <v>0.25925925925925924</v>
      </c>
      <c r="H13" s="315"/>
      <c r="I13" s="44" t="s">
        <v>89</v>
      </c>
      <c r="J13" s="53">
        <v>170</v>
      </c>
      <c r="K13" s="142">
        <f t="shared" ref="K13" si="21">IFERROR(J13/H11,"-")</f>
        <v>0.36796536796536794</v>
      </c>
      <c r="L13" s="315"/>
      <c r="M13" s="44" t="s">
        <v>89</v>
      </c>
      <c r="N13" s="53">
        <v>15563</v>
      </c>
      <c r="O13" s="142">
        <f t="shared" ref="O13" si="22">IFERROR(N13/L11,"-")</f>
        <v>0.34429892482633512</v>
      </c>
      <c r="P13" s="315"/>
      <c r="Q13" s="44" t="s">
        <v>89</v>
      </c>
      <c r="R13" s="53">
        <v>12701</v>
      </c>
      <c r="S13" s="153">
        <f t="shared" ref="S13" si="23">IFERROR(R13/P11,"-")</f>
        <v>0.41961807849874455</v>
      </c>
      <c r="T13" s="315"/>
      <c r="U13" s="44" t="s">
        <v>89</v>
      </c>
      <c r="V13" s="53">
        <v>7799</v>
      </c>
      <c r="W13" s="142">
        <f t="shared" ref="W13" si="24">IFERROR(V13/T11,"-")</f>
        <v>0.42941306023565684</v>
      </c>
      <c r="X13" s="315"/>
      <c r="Y13" s="44" t="s">
        <v>89</v>
      </c>
      <c r="Z13" s="53">
        <v>3138</v>
      </c>
      <c r="AA13" s="142">
        <f t="shared" ref="AA13" si="25">IFERROR(Z13/X11,"-")</f>
        <v>0.38082524271844659</v>
      </c>
      <c r="AB13" s="315"/>
      <c r="AC13" s="44" t="s">
        <v>89</v>
      </c>
      <c r="AD13" s="53">
        <v>899</v>
      </c>
      <c r="AE13" s="142">
        <f t="shared" ref="AE13" si="26">IFERROR(AD13/AB11,"-")</f>
        <v>0.30893470790378008</v>
      </c>
      <c r="AF13" s="315"/>
      <c r="AG13" s="44" t="s">
        <v>89</v>
      </c>
      <c r="AH13" s="53">
        <v>40361</v>
      </c>
      <c r="AI13" s="153">
        <f t="shared" ref="AI13" si="27">IFERROR(AH13/AF11,"-")</f>
        <v>0.38222453714664523</v>
      </c>
      <c r="AK13" s="25"/>
      <c r="AL13" s="25"/>
      <c r="AM13" s="199"/>
      <c r="AN13" s="196"/>
      <c r="AO13" s="196"/>
      <c r="AP13" s="196"/>
      <c r="AQ13" s="196"/>
      <c r="AR13" s="200"/>
      <c r="AS13" s="200"/>
    </row>
    <row r="14" spans="1:45" s="30" customFormat="1">
      <c r="B14" s="300"/>
      <c r="C14" s="321"/>
      <c r="D14" s="315"/>
      <c r="E14" s="44" t="s">
        <v>90</v>
      </c>
      <c r="F14" s="53">
        <v>31</v>
      </c>
      <c r="G14" s="142">
        <f t="shared" ref="G14" si="28">IFERROR(F14/D11,"-")</f>
        <v>8.8319088319088315E-2</v>
      </c>
      <c r="H14" s="315"/>
      <c r="I14" s="44" t="s">
        <v>90</v>
      </c>
      <c r="J14" s="53">
        <v>50</v>
      </c>
      <c r="K14" s="142">
        <f t="shared" ref="K14" si="29">IFERROR(J14/H11,"-")</f>
        <v>0.10822510822510822</v>
      </c>
      <c r="L14" s="315"/>
      <c r="M14" s="44" t="s">
        <v>90</v>
      </c>
      <c r="N14" s="53">
        <v>3541</v>
      </c>
      <c r="O14" s="142">
        <f t="shared" ref="O14" si="30">IFERROR(N14/L11,"-")</f>
        <v>7.8337241714968364E-2</v>
      </c>
      <c r="P14" s="315"/>
      <c r="Q14" s="44" t="s">
        <v>90</v>
      </c>
      <c r="R14" s="53">
        <v>3821</v>
      </c>
      <c r="S14" s="153">
        <f t="shared" ref="S14" si="31">IFERROR(R14/P11,"-")</f>
        <v>0.12623893220562971</v>
      </c>
      <c r="T14" s="315"/>
      <c r="U14" s="44" t="s">
        <v>90</v>
      </c>
      <c r="V14" s="53">
        <v>3284</v>
      </c>
      <c r="W14" s="142">
        <f t="shared" ref="W14" si="32">IFERROR(V14/T11,"-")</f>
        <v>0.18081709062878537</v>
      </c>
      <c r="X14" s="315"/>
      <c r="Y14" s="44" t="s">
        <v>90</v>
      </c>
      <c r="Z14" s="53">
        <v>1705</v>
      </c>
      <c r="AA14" s="142">
        <f t="shared" ref="AA14" si="33">IFERROR(Z14/X11,"-")</f>
        <v>0.20691747572815533</v>
      </c>
      <c r="AB14" s="315"/>
      <c r="AC14" s="44" t="s">
        <v>90</v>
      </c>
      <c r="AD14" s="53">
        <v>640</v>
      </c>
      <c r="AE14" s="142">
        <f t="shared" ref="AE14" si="34">IFERROR(AD14/AB11,"-")</f>
        <v>0.21993127147766323</v>
      </c>
      <c r="AF14" s="315"/>
      <c r="AG14" s="44" t="s">
        <v>90</v>
      </c>
      <c r="AH14" s="53">
        <v>13072</v>
      </c>
      <c r="AI14" s="153">
        <f t="shared" ref="AI14" si="35">IFERROR(AH14/AF11,"-")</f>
        <v>0.1237937402339126</v>
      </c>
    </row>
    <row r="15" spans="1:45" s="30" customFormat="1">
      <c r="B15" s="300"/>
      <c r="C15" s="321"/>
      <c r="D15" s="315"/>
      <c r="E15" s="45" t="s">
        <v>91</v>
      </c>
      <c r="F15" s="54">
        <v>92</v>
      </c>
      <c r="G15" s="143">
        <f t="shared" ref="G15" si="36">IFERROR(F15/D11,"-")</f>
        <v>0.2621082621082621</v>
      </c>
      <c r="H15" s="315"/>
      <c r="I15" s="45" t="s">
        <v>91</v>
      </c>
      <c r="J15" s="54">
        <v>118</v>
      </c>
      <c r="K15" s="143">
        <f t="shared" ref="K15" si="37">IFERROR(J15/H11,"-")</f>
        <v>0.25541125541125542</v>
      </c>
      <c r="L15" s="315"/>
      <c r="M15" s="45" t="s">
        <v>91</v>
      </c>
      <c r="N15" s="54">
        <v>9476</v>
      </c>
      <c r="O15" s="143">
        <f t="shared" ref="O15" si="38">IFERROR(N15/L11,"-")</f>
        <v>0.20963674173709129</v>
      </c>
      <c r="P15" s="315"/>
      <c r="Q15" s="45" t="s">
        <v>91</v>
      </c>
      <c r="R15" s="54">
        <v>8245</v>
      </c>
      <c r="S15" s="154">
        <f t="shared" ref="S15" si="39">IFERROR(R15/P11,"-")</f>
        <v>0.2723998942777851</v>
      </c>
      <c r="T15" s="315"/>
      <c r="U15" s="45" t="s">
        <v>91</v>
      </c>
      <c r="V15" s="54">
        <v>5517</v>
      </c>
      <c r="W15" s="143">
        <f t="shared" ref="W15" si="40">IFERROR(V15/T11,"-")</f>
        <v>0.30376610505450941</v>
      </c>
      <c r="X15" s="315"/>
      <c r="Y15" s="45" t="s">
        <v>91</v>
      </c>
      <c r="Z15" s="54">
        <v>2645</v>
      </c>
      <c r="AA15" s="143">
        <f t="shared" ref="AA15" si="41">IFERROR(Z15/X11,"-")</f>
        <v>0.32099514563106796</v>
      </c>
      <c r="AB15" s="315"/>
      <c r="AC15" s="45" t="s">
        <v>91</v>
      </c>
      <c r="AD15" s="54">
        <v>914</v>
      </c>
      <c r="AE15" s="143">
        <f t="shared" ref="AE15" si="42">IFERROR(AD15/AB11,"-")</f>
        <v>0.3140893470790378</v>
      </c>
      <c r="AF15" s="315"/>
      <c r="AG15" s="45" t="s">
        <v>91</v>
      </c>
      <c r="AH15" s="54">
        <v>27007</v>
      </c>
      <c r="AI15" s="154">
        <f t="shared" ref="AI15" si="43">IFERROR(AH15/AF11,"-")</f>
        <v>0.25576021591931436</v>
      </c>
    </row>
    <row r="16" spans="1:45" s="30" customFormat="1" ht="24">
      <c r="B16" s="276"/>
      <c r="C16" s="322"/>
      <c r="D16" s="316"/>
      <c r="E16" s="48" t="s">
        <v>275</v>
      </c>
      <c r="F16" s="55">
        <v>234</v>
      </c>
      <c r="G16" s="144">
        <f t="shared" ref="G16" si="44">IFERROR(F16/D11,"-")</f>
        <v>0.66666666666666663</v>
      </c>
      <c r="H16" s="316"/>
      <c r="I16" s="48" t="s">
        <v>275</v>
      </c>
      <c r="J16" s="55">
        <v>342</v>
      </c>
      <c r="K16" s="144">
        <f t="shared" ref="K16" si="45">IFERROR(J16/H11,"-")</f>
        <v>0.74025974025974028</v>
      </c>
      <c r="L16" s="316"/>
      <c r="M16" s="48" t="s">
        <v>275</v>
      </c>
      <c r="N16" s="55">
        <v>26661</v>
      </c>
      <c r="O16" s="144">
        <f t="shared" ref="O16" si="46">IFERROR(N16/L11,"-")</f>
        <v>0.58981903455599305</v>
      </c>
      <c r="P16" s="316"/>
      <c r="Q16" s="48" t="s">
        <v>275</v>
      </c>
      <c r="R16" s="55">
        <v>21763</v>
      </c>
      <c r="S16" s="144">
        <f t="shared" ref="S16" si="47">IFERROR(R16/P11,"-")</f>
        <v>0.71901017576318227</v>
      </c>
      <c r="T16" s="316"/>
      <c r="U16" s="48" t="s">
        <v>275</v>
      </c>
      <c r="V16" s="55">
        <v>14147</v>
      </c>
      <c r="W16" s="144">
        <f t="shared" ref="W16" si="48">IFERROR(V16/T11,"-")</f>
        <v>0.77893403810153072</v>
      </c>
      <c r="X16" s="316"/>
      <c r="Y16" s="48" t="s">
        <v>275</v>
      </c>
      <c r="Z16" s="55">
        <v>6551</v>
      </c>
      <c r="AA16" s="144">
        <f t="shared" ref="AA16" si="49">IFERROR(Z16/X11,"-")</f>
        <v>0.79502427184466018</v>
      </c>
      <c r="AB16" s="316"/>
      <c r="AC16" s="48" t="s">
        <v>275</v>
      </c>
      <c r="AD16" s="55">
        <v>2207</v>
      </c>
      <c r="AE16" s="144">
        <f t="shared" ref="AE16" si="50">IFERROR(AD16/AB11,"-")</f>
        <v>0.75841924398625427</v>
      </c>
      <c r="AF16" s="316"/>
      <c r="AG16" s="48" t="s">
        <v>275</v>
      </c>
      <c r="AH16" s="55">
        <v>71905</v>
      </c>
      <c r="AI16" s="144">
        <f t="shared" ref="AI16" si="51">IFERROR(AH16/AF11,"-")</f>
        <v>0.68095080259481988</v>
      </c>
    </row>
    <row r="17" spans="2:35" s="30" customFormat="1">
      <c r="B17" s="275">
        <v>3</v>
      </c>
      <c r="C17" s="320" t="str">
        <f>INDEX('地区別_在宅(医科)'!$C$7:$C$14,ROUNDUP((ROW(B17)/6),0))</f>
        <v>北河内医療圏</v>
      </c>
      <c r="D17" s="314">
        <v>585</v>
      </c>
      <c r="E17" s="40" t="s">
        <v>87</v>
      </c>
      <c r="F17" s="194">
        <v>39</v>
      </c>
      <c r="G17" s="141">
        <f t="shared" ref="G17" si="52">IFERROR(F17/D17,"-")</f>
        <v>6.6666666666666666E-2</v>
      </c>
      <c r="H17" s="314">
        <v>1174</v>
      </c>
      <c r="I17" s="40" t="s">
        <v>87</v>
      </c>
      <c r="J17" s="194">
        <v>84</v>
      </c>
      <c r="K17" s="141">
        <f t="shared" ref="K17" si="53">IFERROR(J17/H17,"-")</f>
        <v>7.1550255536626917E-2</v>
      </c>
      <c r="L17" s="314">
        <v>74646</v>
      </c>
      <c r="M17" s="40" t="s">
        <v>87</v>
      </c>
      <c r="N17" s="194">
        <v>4653</v>
      </c>
      <c r="O17" s="141">
        <f t="shared" ref="O17" si="54">IFERROR(N17/L17,"-")</f>
        <v>6.2334217506631297E-2</v>
      </c>
      <c r="P17" s="314">
        <v>48952</v>
      </c>
      <c r="Q17" s="40" t="s">
        <v>87</v>
      </c>
      <c r="R17" s="194">
        <v>6680</v>
      </c>
      <c r="S17" s="152">
        <f t="shared" ref="S17" si="55">IFERROR(R17/P17,"-")</f>
        <v>0.13646020591599933</v>
      </c>
      <c r="T17" s="314">
        <v>27146</v>
      </c>
      <c r="U17" s="40" t="s">
        <v>87</v>
      </c>
      <c r="V17" s="194">
        <v>6030</v>
      </c>
      <c r="W17" s="141">
        <f t="shared" ref="W17" si="56">IFERROR(V17/T17,"-")</f>
        <v>0.22213217416930672</v>
      </c>
      <c r="X17" s="314">
        <v>11784</v>
      </c>
      <c r="Y17" s="40" t="s">
        <v>87</v>
      </c>
      <c r="Z17" s="194">
        <v>3432</v>
      </c>
      <c r="AA17" s="141">
        <f t="shared" ref="AA17" si="57">IFERROR(Z17/X17,"-")</f>
        <v>0.29124236252545826</v>
      </c>
      <c r="AB17" s="314">
        <v>4080</v>
      </c>
      <c r="AC17" s="40" t="s">
        <v>87</v>
      </c>
      <c r="AD17" s="194">
        <v>1095</v>
      </c>
      <c r="AE17" s="141">
        <f t="shared" ref="AE17" si="58">IFERROR(AD17/AB17,"-")</f>
        <v>0.26838235294117646</v>
      </c>
      <c r="AF17" s="314">
        <v>168367</v>
      </c>
      <c r="AG17" s="40" t="s">
        <v>87</v>
      </c>
      <c r="AH17" s="194">
        <v>22013</v>
      </c>
      <c r="AI17" s="152">
        <f t="shared" ref="AI17" si="59">IFERROR(AH17/AF17,"-")</f>
        <v>0.13074414820006297</v>
      </c>
    </row>
    <row r="18" spans="2:35" s="30" customFormat="1">
      <c r="B18" s="300"/>
      <c r="C18" s="321"/>
      <c r="D18" s="315"/>
      <c r="E18" s="41" t="s">
        <v>88</v>
      </c>
      <c r="F18" s="53">
        <v>164</v>
      </c>
      <c r="G18" s="142">
        <f t="shared" ref="G18" si="60">IFERROR(F18/D17,"-")</f>
        <v>0.28034188034188035</v>
      </c>
      <c r="H18" s="315"/>
      <c r="I18" s="41" t="s">
        <v>88</v>
      </c>
      <c r="J18" s="53">
        <v>445</v>
      </c>
      <c r="K18" s="142">
        <f t="shared" ref="K18" si="61">IFERROR(J18/H17,"-")</f>
        <v>0.37904599659284499</v>
      </c>
      <c r="L18" s="315"/>
      <c r="M18" s="41" t="s">
        <v>88</v>
      </c>
      <c r="N18" s="53">
        <v>17002</v>
      </c>
      <c r="O18" s="142">
        <f t="shared" ref="O18" si="62">IFERROR(N18/L17,"-")</f>
        <v>0.2277684001821933</v>
      </c>
      <c r="P18" s="315"/>
      <c r="Q18" s="41" t="s">
        <v>88</v>
      </c>
      <c r="R18" s="53">
        <v>14884</v>
      </c>
      <c r="S18" s="153">
        <f t="shared" ref="S18" si="63">IFERROR(R18/P17,"-")</f>
        <v>0.30405294982840331</v>
      </c>
      <c r="T18" s="315"/>
      <c r="U18" s="41" t="s">
        <v>88</v>
      </c>
      <c r="V18" s="53">
        <v>9095</v>
      </c>
      <c r="W18" s="142">
        <f t="shared" ref="W18" si="64">IFERROR(V18/T17,"-")</f>
        <v>0.3350401532454137</v>
      </c>
      <c r="X18" s="315"/>
      <c r="Y18" s="41" t="s">
        <v>88</v>
      </c>
      <c r="Z18" s="53">
        <v>3995</v>
      </c>
      <c r="AA18" s="142">
        <f t="shared" ref="AA18" si="65">IFERROR(Z18/X17,"-")</f>
        <v>0.33901900882552616</v>
      </c>
      <c r="AB18" s="315"/>
      <c r="AC18" s="41" t="s">
        <v>88</v>
      </c>
      <c r="AD18" s="53">
        <v>1277</v>
      </c>
      <c r="AE18" s="142">
        <f t="shared" ref="AE18" si="66">IFERROR(AD18/AB17,"-")</f>
        <v>0.31299019607843137</v>
      </c>
      <c r="AF18" s="315"/>
      <c r="AG18" s="41" t="s">
        <v>88</v>
      </c>
      <c r="AH18" s="53">
        <v>46862</v>
      </c>
      <c r="AI18" s="153">
        <f t="shared" ref="AI18" si="67">IFERROR(AH18/AF17,"-")</f>
        <v>0.2783324523214169</v>
      </c>
    </row>
    <row r="19" spans="2:35" s="30" customFormat="1">
      <c r="B19" s="300"/>
      <c r="C19" s="321"/>
      <c r="D19" s="315"/>
      <c r="E19" s="44" t="s">
        <v>89</v>
      </c>
      <c r="F19" s="53">
        <v>154</v>
      </c>
      <c r="G19" s="142">
        <f t="shared" ref="G19" si="68">IFERROR(F19/D17,"-")</f>
        <v>0.26324786324786326</v>
      </c>
      <c r="H19" s="315"/>
      <c r="I19" s="44" t="s">
        <v>89</v>
      </c>
      <c r="J19" s="53">
        <v>437</v>
      </c>
      <c r="K19" s="142">
        <f t="shared" ref="K19" si="69">IFERROR(J19/H17,"-")</f>
        <v>0.37223168654173766</v>
      </c>
      <c r="L19" s="315"/>
      <c r="M19" s="44" t="s">
        <v>89</v>
      </c>
      <c r="N19" s="53">
        <v>25877</v>
      </c>
      <c r="O19" s="142">
        <f t="shared" ref="O19" si="70">IFERROR(N19/L17,"-")</f>
        <v>0.34666291562843288</v>
      </c>
      <c r="P19" s="315"/>
      <c r="Q19" s="44" t="s">
        <v>89</v>
      </c>
      <c r="R19" s="53">
        <v>20160</v>
      </c>
      <c r="S19" s="153">
        <f t="shared" ref="S19" si="71">IFERROR(R19/P17,"-")</f>
        <v>0.41183199869259685</v>
      </c>
      <c r="T19" s="315"/>
      <c r="U19" s="44" t="s">
        <v>89</v>
      </c>
      <c r="V19" s="53">
        <v>11581</v>
      </c>
      <c r="W19" s="142">
        <f t="shared" ref="W19" si="72">IFERROR(V19/T17,"-")</f>
        <v>0.42661902306048771</v>
      </c>
      <c r="X19" s="315"/>
      <c r="Y19" s="44" t="s">
        <v>89</v>
      </c>
      <c r="Z19" s="53">
        <v>4528</v>
      </c>
      <c r="AA19" s="142">
        <f t="shared" ref="AA19" si="73">IFERROR(Z19/X17,"-")</f>
        <v>0.38424983027834353</v>
      </c>
      <c r="AB19" s="315"/>
      <c r="AC19" s="44" t="s">
        <v>89</v>
      </c>
      <c r="AD19" s="53">
        <v>1257</v>
      </c>
      <c r="AE19" s="142">
        <f t="shared" ref="AE19" si="74">IFERROR(AD19/AB17,"-")</f>
        <v>0.30808823529411766</v>
      </c>
      <c r="AF19" s="315"/>
      <c r="AG19" s="44" t="s">
        <v>89</v>
      </c>
      <c r="AH19" s="53">
        <v>63994</v>
      </c>
      <c r="AI19" s="153">
        <f t="shared" ref="AI19" si="75">IFERROR(AH19/AF17,"-")</f>
        <v>0.3800863589658306</v>
      </c>
    </row>
    <row r="20" spans="2:35" s="30" customFormat="1">
      <c r="B20" s="300"/>
      <c r="C20" s="321"/>
      <c r="D20" s="315"/>
      <c r="E20" s="44" t="s">
        <v>90</v>
      </c>
      <c r="F20" s="53">
        <v>37</v>
      </c>
      <c r="G20" s="142">
        <f t="shared" ref="G20" si="76">IFERROR(F20/D17,"-")</f>
        <v>6.3247863247863245E-2</v>
      </c>
      <c r="H20" s="315"/>
      <c r="I20" s="44" t="s">
        <v>90</v>
      </c>
      <c r="J20" s="53">
        <v>120</v>
      </c>
      <c r="K20" s="142">
        <f t="shared" ref="K20" si="77">IFERROR(J20/H17,"-")</f>
        <v>0.10221465076660988</v>
      </c>
      <c r="L20" s="315"/>
      <c r="M20" s="44" t="s">
        <v>90</v>
      </c>
      <c r="N20" s="53">
        <v>5766</v>
      </c>
      <c r="O20" s="142">
        <f t="shared" ref="O20" si="78">IFERROR(N20/L17,"-")</f>
        <v>7.7244594485973803E-2</v>
      </c>
      <c r="P20" s="315"/>
      <c r="Q20" s="44" t="s">
        <v>90</v>
      </c>
      <c r="R20" s="53">
        <v>6163</v>
      </c>
      <c r="S20" s="153">
        <f t="shared" ref="S20" si="79">IFERROR(R20/P17,"-")</f>
        <v>0.12589883967968624</v>
      </c>
      <c r="T20" s="315"/>
      <c r="U20" s="44" t="s">
        <v>90</v>
      </c>
      <c r="V20" s="53">
        <v>4708</v>
      </c>
      <c r="W20" s="142">
        <f t="shared" ref="W20" si="80">IFERROR(V20/T17,"-")</f>
        <v>0.17343254991527296</v>
      </c>
      <c r="X20" s="315"/>
      <c r="Y20" s="44" t="s">
        <v>90</v>
      </c>
      <c r="Z20" s="53">
        <v>2445</v>
      </c>
      <c r="AA20" s="142">
        <f t="shared" ref="AA20" si="81">IFERROR(Z20/X17,"-")</f>
        <v>0.2074847250509165</v>
      </c>
      <c r="AB20" s="315"/>
      <c r="AC20" s="44" t="s">
        <v>90</v>
      </c>
      <c r="AD20" s="53">
        <v>848</v>
      </c>
      <c r="AE20" s="142">
        <f t="shared" ref="AE20" si="82">IFERROR(AD20/AB17,"-")</f>
        <v>0.20784313725490197</v>
      </c>
      <c r="AF20" s="315"/>
      <c r="AG20" s="44" t="s">
        <v>90</v>
      </c>
      <c r="AH20" s="53">
        <v>20087</v>
      </c>
      <c r="AI20" s="153">
        <f t="shared" ref="AI20" si="83">IFERROR(AH20/AF17,"-")</f>
        <v>0.11930485190090695</v>
      </c>
    </row>
    <row r="21" spans="2:35" s="30" customFormat="1">
      <c r="B21" s="300"/>
      <c r="C21" s="321"/>
      <c r="D21" s="315"/>
      <c r="E21" s="45" t="s">
        <v>91</v>
      </c>
      <c r="F21" s="54">
        <v>147</v>
      </c>
      <c r="G21" s="143">
        <f t="shared" ref="G21" si="84">IFERROR(F21/D17,"-")</f>
        <v>0.25128205128205128</v>
      </c>
      <c r="H21" s="315"/>
      <c r="I21" s="45" t="s">
        <v>91</v>
      </c>
      <c r="J21" s="54">
        <v>386</v>
      </c>
      <c r="K21" s="143">
        <f t="shared" ref="K21" si="85">IFERROR(J21/H17,"-")</f>
        <v>0.32879045996592843</v>
      </c>
      <c r="L21" s="315"/>
      <c r="M21" s="45" t="s">
        <v>91</v>
      </c>
      <c r="N21" s="54">
        <v>16424</v>
      </c>
      <c r="O21" s="143">
        <f t="shared" ref="O21" si="86">IFERROR(N21/L17,"-")</f>
        <v>0.22002518554242692</v>
      </c>
      <c r="P21" s="315"/>
      <c r="Q21" s="45" t="s">
        <v>91</v>
      </c>
      <c r="R21" s="54">
        <v>13644</v>
      </c>
      <c r="S21" s="154">
        <f t="shared" ref="S21" si="87">IFERROR(R21/P17,"-")</f>
        <v>0.27872201340088248</v>
      </c>
      <c r="T21" s="315"/>
      <c r="U21" s="45" t="s">
        <v>91</v>
      </c>
      <c r="V21" s="54">
        <v>8459</v>
      </c>
      <c r="W21" s="143">
        <f t="shared" ref="W21" si="88">IFERROR(V21/T17,"-")</f>
        <v>0.31161128711412361</v>
      </c>
      <c r="X21" s="315"/>
      <c r="Y21" s="45" t="s">
        <v>91</v>
      </c>
      <c r="Z21" s="54">
        <v>3799</v>
      </c>
      <c r="AA21" s="143">
        <f t="shared" ref="AA21" si="89">IFERROR(Z21/X17,"-")</f>
        <v>0.32238628649015616</v>
      </c>
      <c r="AB21" s="315"/>
      <c r="AC21" s="45" t="s">
        <v>91</v>
      </c>
      <c r="AD21" s="54">
        <v>1216</v>
      </c>
      <c r="AE21" s="143">
        <f t="shared" ref="AE21" si="90">IFERROR(AD21/AB17,"-")</f>
        <v>0.29803921568627451</v>
      </c>
      <c r="AF21" s="315"/>
      <c r="AG21" s="45" t="s">
        <v>91</v>
      </c>
      <c r="AH21" s="54">
        <v>44075</v>
      </c>
      <c r="AI21" s="154">
        <f t="shared" ref="AI21" si="91">IFERROR(AH21/AF17,"-")</f>
        <v>0.26177932730285625</v>
      </c>
    </row>
    <row r="22" spans="2:35" s="30" customFormat="1" ht="24">
      <c r="B22" s="276"/>
      <c r="C22" s="322"/>
      <c r="D22" s="316"/>
      <c r="E22" s="48" t="s">
        <v>275</v>
      </c>
      <c r="F22" s="55">
        <v>354</v>
      </c>
      <c r="G22" s="144">
        <f t="shared" ref="G22" si="92">IFERROR(F22/D17,"-")</f>
        <v>0.60512820512820509</v>
      </c>
      <c r="H22" s="316"/>
      <c r="I22" s="48" t="s">
        <v>275</v>
      </c>
      <c r="J22" s="55">
        <v>840</v>
      </c>
      <c r="K22" s="144">
        <f t="shared" ref="K22" si="93">IFERROR(J22/H17,"-")</f>
        <v>0.71550255536626917</v>
      </c>
      <c r="L22" s="316"/>
      <c r="M22" s="48" t="s">
        <v>275</v>
      </c>
      <c r="N22" s="55">
        <v>43860</v>
      </c>
      <c r="O22" s="144">
        <f t="shared" ref="O22" si="94">IFERROR(N22/L17,"-")</f>
        <v>0.58757334619403589</v>
      </c>
      <c r="P22" s="316"/>
      <c r="Q22" s="48" t="s">
        <v>275</v>
      </c>
      <c r="R22" s="55">
        <v>34590</v>
      </c>
      <c r="S22" s="144">
        <f t="shared" ref="S22" si="95">IFERROR(R22/P17,"-")</f>
        <v>0.7066105572806014</v>
      </c>
      <c r="T22" s="316"/>
      <c r="U22" s="48" t="s">
        <v>275</v>
      </c>
      <c r="V22" s="55">
        <v>20813</v>
      </c>
      <c r="W22" s="144">
        <f t="shared" ref="W22" si="96">IFERROR(V22/T17,"-")</f>
        <v>0.7667059603624844</v>
      </c>
      <c r="X22" s="316"/>
      <c r="Y22" s="48" t="s">
        <v>275</v>
      </c>
      <c r="Z22" s="55">
        <v>9224</v>
      </c>
      <c r="AA22" s="144">
        <f t="shared" ref="AA22" si="97">IFERROR(Z22/X17,"-")</f>
        <v>0.78275627970128991</v>
      </c>
      <c r="AB22" s="316"/>
      <c r="AC22" s="48" t="s">
        <v>275</v>
      </c>
      <c r="AD22" s="55">
        <v>2984</v>
      </c>
      <c r="AE22" s="144">
        <f t="shared" ref="AE22" si="98">IFERROR(AD22/AB17,"-")</f>
        <v>0.7313725490196078</v>
      </c>
      <c r="AF22" s="316"/>
      <c r="AG22" s="48" t="s">
        <v>275</v>
      </c>
      <c r="AH22" s="55">
        <v>112665</v>
      </c>
      <c r="AI22" s="144">
        <f t="shared" ref="AI22" si="99">IFERROR(AH22/AF17,"-")</f>
        <v>0.66916319706355754</v>
      </c>
    </row>
    <row r="23" spans="2:35" s="30" customFormat="1">
      <c r="B23" s="275">
        <v>4</v>
      </c>
      <c r="C23" s="320" t="str">
        <f>INDEX('地区別_在宅(医科)'!$C$7:$C$14,ROUNDUP((ROW(B23)/6),0))</f>
        <v>中河内医療圏</v>
      </c>
      <c r="D23" s="314">
        <v>188</v>
      </c>
      <c r="E23" s="40" t="s">
        <v>87</v>
      </c>
      <c r="F23" s="194">
        <v>10</v>
      </c>
      <c r="G23" s="141">
        <f t="shared" ref="G23" si="100">IFERROR(F23/D23,"-")</f>
        <v>5.3191489361702128E-2</v>
      </c>
      <c r="H23" s="314">
        <v>327</v>
      </c>
      <c r="I23" s="40" t="s">
        <v>87</v>
      </c>
      <c r="J23" s="194">
        <v>36</v>
      </c>
      <c r="K23" s="141">
        <f t="shared" ref="K23" si="101">IFERROR(J23/H23,"-")</f>
        <v>0.11009174311926606</v>
      </c>
      <c r="L23" s="314">
        <v>51970</v>
      </c>
      <c r="M23" s="40" t="s">
        <v>87</v>
      </c>
      <c r="N23" s="194">
        <v>3379</v>
      </c>
      <c r="O23" s="141">
        <f t="shared" ref="O23" si="102">IFERROR(N23/L23,"-")</f>
        <v>6.5018279776794308E-2</v>
      </c>
      <c r="P23" s="314">
        <v>36230</v>
      </c>
      <c r="Q23" s="40" t="s">
        <v>87</v>
      </c>
      <c r="R23" s="194">
        <v>5020</v>
      </c>
      <c r="S23" s="152">
        <f t="shared" ref="S23" si="103">IFERROR(R23/P23,"-")</f>
        <v>0.13855920507866409</v>
      </c>
      <c r="T23" s="314">
        <v>20757</v>
      </c>
      <c r="U23" s="40" t="s">
        <v>87</v>
      </c>
      <c r="V23" s="194">
        <v>4699</v>
      </c>
      <c r="W23" s="141">
        <f t="shared" ref="W23" si="104">IFERROR(V23/T23,"-")</f>
        <v>0.22638146167557932</v>
      </c>
      <c r="X23" s="314">
        <v>8988</v>
      </c>
      <c r="Y23" s="40" t="s">
        <v>87</v>
      </c>
      <c r="Z23" s="194">
        <v>2535</v>
      </c>
      <c r="AA23" s="141">
        <f t="shared" ref="AA23" si="105">IFERROR(Z23/X23,"-")</f>
        <v>0.28204272363150867</v>
      </c>
      <c r="AB23" s="314">
        <v>3183</v>
      </c>
      <c r="AC23" s="40" t="s">
        <v>87</v>
      </c>
      <c r="AD23" s="194">
        <v>888</v>
      </c>
      <c r="AE23" s="141">
        <f t="shared" ref="AE23" si="106">IFERROR(AD23/AB23,"-")</f>
        <v>0.27898209236569277</v>
      </c>
      <c r="AF23" s="314">
        <v>121643</v>
      </c>
      <c r="AG23" s="40" t="s">
        <v>87</v>
      </c>
      <c r="AH23" s="194">
        <v>16567</v>
      </c>
      <c r="AI23" s="152">
        <f t="shared" ref="AI23" si="107">IFERROR(AH23/AF23,"-")</f>
        <v>0.13619361574443248</v>
      </c>
    </row>
    <row r="24" spans="2:35" s="30" customFormat="1">
      <c r="B24" s="300"/>
      <c r="C24" s="321"/>
      <c r="D24" s="315"/>
      <c r="E24" s="41" t="s">
        <v>88</v>
      </c>
      <c r="F24" s="53">
        <v>67</v>
      </c>
      <c r="G24" s="142">
        <f t="shared" ref="G24" si="108">IFERROR(F24/D23,"-")</f>
        <v>0.35638297872340424</v>
      </c>
      <c r="H24" s="315"/>
      <c r="I24" s="41" t="s">
        <v>88</v>
      </c>
      <c r="J24" s="53">
        <v>119</v>
      </c>
      <c r="K24" s="142">
        <f t="shared" ref="K24" si="109">IFERROR(J24/H23,"-")</f>
        <v>0.36391437308868502</v>
      </c>
      <c r="L24" s="315"/>
      <c r="M24" s="41" t="s">
        <v>88</v>
      </c>
      <c r="N24" s="53">
        <v>12108</v>
      </c>
      <c r="O24" s="142">
        <f t="shared" ref="O24" si="110">IFERROR(N24/L23,"-")</f>
        <v>0.2329805657109871</v>
      </c>
      <c r="P24" s="315"/>
      <c r="Q24" s="41" t="s">
        <v>88</v>
      </c>
      <c r="R24" s="53">
        <v>10929</v>
      </c>
      <c r="S24" s="153">
        <f t="shared" ref="S24" si="111">IFERROR(R24/P23,"-")</f>
        <v>0.30165608611647804</v>
      </c>
      <c r="T24" s="315"/>
      <c r="U24" s="41" t="s">
        <v>88</v>
      </c>
      <c r="V24" s="53">
        <v>6993</v>
      </c>
      <c r="W24" s="142">
        <f t="shared" ref="W24" si="112">IFERROR(V24/T23,"-")</f>
        <v>0.33689839572192515</v>
      </c>
      <c r="X24" s="315"/>
      <c r="Y24" s="41" t="s">
        <v>88</v>
      </c>
      <c r="Z24" s="53">
        <v>2983</v>
      </c>
      <c r="AA24" s="142">
        <f t="shared" ref="AA24" si="113">IFERROR(Z24/X23,"-")</f>
        <v>0.33188696039163329</v>
      </c>
      <c r="AB24" s="315"/>
      <c r="AC24" s="41" t="s">
        <v>88</v>
      </c>
      <c r="AD24" s="53">
        <v>951</v>
      </c>
      <c r="AE24" s="142">
        <f t="shared" ref="AE24" si="114">IFERROR(AD24/AB23,"-")</f>
        <v>0.29877474081055611</v>
      </c>
      <c r="AF24" s="315"/>
      <c r="AG24" s="41" t="s">
        <v>88</v>
      </c>
      <c r="AH24" s="53">
        <v>34150</v>
      </c>
      <c r="AI24" s="153">
        <f t="shared" ref="AI24" si="115">IFERROR(AH24/AF23,"-")</f>
        <v>0.28073954111621713</v>
      </c>
    </row>
    <row r="25" spans="2:35" s="30" customFormat="1">
      <c r="B25" s="300"/>
      <c r="C25" s="321"/>
      <c r="D25" s="315"/>
      <c r="E25" s="44" t="s">
        <v>89</v>
      </c>
      <c r="F25" s="53">
        <v>43</v>
      </c>
      <c r="G25" s="142">
        <f t="shared" ref="G25" si="116">IFERROR(F25/D23,"-")</f>
        <v>0.22872340425531915</v>
      </c>
      <c r="H25" s="315"/>
      <c r="I25" s="44" t="s">
        <v>89</v>
      </c>
      <c r="J25" s="53">
        <v>120</v>
      </c>
      <c r="K25" s="142">
        <f t="shared" ref="K25" si="117">IFERROR(J25/H23,"-")</f>
        <v>0.3669724770642202</v>
      </c>
      <c r="L25" s="315"/>
      <c r="M25" s="44" t="s">
        <v>89</v>
      </c>
      <c r="N25" s="53">
        <v>18967</v>
      </c>
      <c r="O25" s="142">
        <f t="shared" ref="O25" si="118">IFERROR(N25/L23,"-")</f>
        <v>0.36496055416586493</v>
      </c>
      <c r="P25" s="315"/>
      <c r="Q25" s="44" t="s">
        <v>89</v>
      </c>
      <c r="R25" s="53">
        <v>15855</v>
      </c>
      <c r="S25" s="153">
        <f t="shared" ref="S25" si="119">IFERROR(R25/P23,"-")</f>
        <v>0.43762075627932651</v>
      </c>
      <c r="T25" s="315"/>
      <c r="U25" s="44" t="s">
        <v>89</v>
      </c>
      <c r="V25" s="53">
        <v>9262</v>
      </c>
      <c r="W25" s="142">
        <f t="shared" ref="W25" si="120">IFERROR(V25/T23,"-")</f>
        <v>0.44621091679915209</v>
      </c>
      <c r="X25" s="315"/>
      <c r="Y25" s="44" t="s">
        <v>89</v>
      </c>
      <c r="Z25" s="53">
        <v>3535</v>
      </c>
      <c r="AA25" s="142">
        <f t="shared" ref="AA25" si="121">IFERROR(Z25/X23,"-")</f>
        <v>0.39330218068535827</v>
      </c>
      <c r="AB25" s="315"/>
      <c r="AC25" s="44" t="s">
        <v>89</v>
      </c>
      <c r="AD25" s="53">
        <v>1017</v>
      </c>
      <c r="AE25" s="142">
        <f t="shared" ref="AE25" si="122">IFERROR(AD25/AB23,"-")</f>
        <v>0.31950989632422244</v>
      </c>
      <c r="AF25" s="315"/>
      <c r="AG25" s="44" t="s">
        <v>89</v>
      </c>
      <c r="AH25" s="53">
        <v>48799</v>
      </c>
      <c r="AI25" s="153">
        <f t="shared" ref="AI25" si="123">IFERROR(AH25/AF23,"-")</f>
        <v>0.40116570620586472</v>
      </c>
    </row>
    <row r="26" spans="2:35" s="30" customFormat="1">
      <c r="B26" s="300"/>
      <c r="C26" s="321"/>
      <c r="D26" s="315"/>
      <c r="E26" s="44" t="s">
        <v>90</v>
      </c>
      <c r="F26" s="53">
        <v>12</v>
      </c>
      <c r="G26" s="142">
        <f t="shared" ref="G26" si="124">IFERROR(F26/D23,"-")</f>
        <v>6.3829787234042548E-2</v>
      </c>
      <c r="H26" s="315"/>
      <c r="I26" s="44" t="s">
        <v>90</v>
      </c>
      <c r="J26" s="53">
        <v>27</v>
      </c>
      <c r="K26" s="142">
        <f t="shared" ref="K26" si="125">IFERROR(J26/H23,"-")</f>
        <v>8.2568807339449546E-2</v>
      </c>
      <c r="L26" s="315"/>
      <c r="M26" s="44" t="s">
        <v>90</v>
      </c>
      <c r="N26" s="53">
        <v>4112</v>
      </c>
      <c r="O26" s="142">
        <f t="shared" ref="O26" si="126">IFERROR(N26/L23,"-")</f>
        <v>7.9122570713873394E-2</v>
      </c>
      <c r="P26" s="315"/>
      <c r="Q26" s="44" t="s">
        <v>90</v>
      </c>
      <c r="R26" s="53">
        <v>4617</v>
      </c>
      <c r="S26" s="153">
        <f t="shared" ref="S26" si="127">IFERROR(R26/P23,"-")</f>
        <v>0.12743582666298647</v>
      </c>
      <c r="T26" s="315"/>
      <c r="U26" s="44" t="s">
        <v>90</v>
      </c>
      <c r="V26" s="53">
        <v>3789</v>
      </c>
      <c r="W26" s="142">
        <f t="shared" ref="W26" si="128">IFERROR(V26/T23,"-")</f>
        <v>0.18254082959965312</v>
      </c>
      <c r="X26" s="315"/>
      <c r="Y26" s="44" t="s">
        <v>90</v>
      </c>
      <c r="Z26" s="53">
        <v>1746</v>
      </c>
      <c r="AA26" s="142">
        <f t="shared" ref="AA26" si="129">IFERROR(Z26/X23,"-")</f>
        <v>0.19425901201602136</v>
      </c>
      <c r="AB26" s="315"/>
      <c r="AC26" s="44" t="s">
        <v>90</v>
      </c>
      <c r="AD26" s="53">
        <v>657</v>
      </c>
      <c r="AE26" s="142">
        <f t="shared" ref="AE26" si="130">IFERROR(AD26/AB23,"-")</f>
        <v>0.20640904806786051</v>
      </c>
      <c r="AF26" s="315"/>
      <c r="AG26" s="44" t="s">
        <v>90</v>
      </c>
      <c r="AH26" s="53">
        <v>14960</v>
      </c>
      <c r="AI26" s="153">
        <f t="shared" ref="AI26" si="131">IFERROR(AH26/AF23,"-")</f>
        <v>0.12298282679644533</v>
      </c>
    </row>
    <row r="27" spans="2:35" s="30" customFormat="1">
      <c r="B27" s="300"/>
      <c r="C27" s="321"/>
      <c r="D27" s="315"/>
      <c r="E27" s="45" t="s">
        <v>91</v>
      </c>
      <c r="F27" s="54">
        <v>48</v>
      </c>
      <c r="G27" s="143">
        <f t="shared" ref="G27" si="132">IFERROR(F27/D23,"-")</f>
        <v>0.25531914893617019</v>
      </c>
      <c r="H27" s="315"/>
      <c r="I27" s="45" t="s">
        <v>91</v>
      </c>
      <c r="J27" s="54">
        <v>102</v>
      </c>
      <c r="K27" s="143">
        <f t="shared" ref="K27" si="133">IFERROR(J27/H23,"-")</f>
        <v>0.31192660550458717</v>
      </c>
      <c r="L27" s="315"/>
      <c r="M27" s="45" t="s">
        <v>91</v>
      </c>
      <c r="N27" s="54">
        <v>11000</v>
      </c>
      <c r="O27" s="143">
        <f t="shared" ref="O27" si="134">IFERROR(N27/L23,"-")</f>
        <v>0.21166057340773523</v>
      </c>
      <c r="P27" s="315"/>
      <c r="Q27" s="45" t="s">
        <v>91</v>
      </c>
      <c r="R27" s="54">
        <v>9908</v>
      </c>
      <c r="S27" s="154">
        <f t="shared" ref="S27" si="135">IFERROR(R27/P23,"-")</f>
        <v>0.27347502070107643</v>
      </c>
      <c r="T27" s="315"/>
      <c r="U27" s="45" t="s">
        <v>91</v>
      </c>
      <c r="V27" s="54">
        <v>6392</v>
      </c>
      <c r="W27" s="143">
        <f t="shared" ref="W27" si="136">IFERROR(V27/T23,"-")</f>
        <v>0.30794430794430794</v>
      </c>
      <c r="X27" s="315"/>
      <c r="Y27" s="45" t="s">
        <v>91</v>
      </c>
      <c r="Z27" s="54">
        <v>2820</v>
      </c>
      <c r="AA27" s="143">
        <f t="shared" ref="AA27" si="137">IFERROR(Z27/X23,"-")</f>
        <v>0.31375166889185579</v>
      </c>
      <c r="AB27" s="315"/>
      <c r="AC27" s="45" t="s">
        <v>91</v>
      </c>
      <c r="AD27" s="54">
        <v>893</v>
      </c>
      <c r="AE27" s="143">
        <f t="shared" ref="AE27" si="138">IFERROR(AD27/AB23,"-")</f>
        <v>0.28055293748036442</v>
      </c>
      <c r="AF27" s="315"/>
      <c r="AG27" s="45" t="s">
        <v>91</v>
      </c>
      <c r="AH27" s="54">
        <v>31163</v>
      </c>
      <c r="AI27" s="154">
        <f t="shared" ref="AI27" si="139">IFERROR(AH27/AF23,"-")</f>
        <v>0.25618407964288942</v>
      </c>
    </row>
    <row r="28" spans="2:35" s="30" customFormat="1" ht="24">
      <c r="B28" s="276"/>
      <c r="C28" s="322"/>
      <c r="D28" s="316"/>
      <c r="E28" s="48" t="s">
        <v>275</v>
      </c>
      <c r="F28" s="55">
        <v>120</v>
      </c>
      <c r="G28" s="144">
        <f t="shared" ref="G28" si="140">IFERROR(F28/D23,"-")</f>
        <v>0.63829787234042556</v>
      </c>
      <c r="H28" s="316"/>
      <c r="I28" s="48" t="s">
        <v>275</v>
      </c>
      <c r="J28" s="55">
        <v>235</v>
      </c>
      <c r="K28" s="144">
        <f t="shared" ref="K28" si="141">IFERROR(J28/H23,"-")</f>
        <v>0.71865443425076447</v>
      </c>
      <c r="L28" s="316"/>
      <c r="M28" s="48" t="s">
        <v>275</v>
      </c>
      <c r="N28" s="55">
        <v>31280</v>
      </c>
      <c r="O28" s="144">
        <f t="shared" ref="O28" si="142">IFERROR(N28/L23,"-")</f>
        <v>0.60188570329035984</v>
      </c>
      <c r="P28" s="316"/>
      <c r="Q28" s="48" t="s">
        <v>275</v>
      </c>
      <c r="R28" s="55">
        <v>26048</v>
      </c>
      <c r="S28" s="144">
        <f t="shared" ref="S28" si="143">IFERROR(R28/P23,"-")</f>
        <v>0.71896218603367379</v>
      </c>
      <c r="T28" s="316"/>
      <c r="U28" s="48" t="s">
        <v>275</v>
      </c>
      <c r="V28" s="55">
        <v>16076</v>
      </c>
      <c r="W28" s="144">
        <f t="shared" ref="W28" si="144">IFERROR(V28/T23,"-")</f>
        <v>0.77448571566218627</v>
      </c>
      <c r="X28" s="316"/>
      <c r="Y28" s="48" t="s">
        <v>275</v>
      </c>
      <c r="Z28" s="55">
        <v>6903</v>
      </c>
      <c r="AA28" s="144">
        <f t="shared" ref="AA28" si="145">IFERROR(Z28/X23,"-")</f>
        <v>0.76802403204272363</v>
      </c>
      <c r="AB28" s="316"/>
      <c r="AC28" s="48" t="s">
        <v>275</v>
      </c>
      <c r="AD28" s="55">
        <v>2259</v>
      </c>
      <c r="AE28" s="144">
        <f t="shared" ref="AE28" si="146">IFERROR(AD28/AB23,"-")</f>
        <v>0.70970782280867106</v>
      </c>
      <c r="AF28" s="316"/>
      <c r="AG28" s="48" t="s">
        <v>275</v>
      </c>
      <c r="AH28" s="55">
        <v>82921</v>
      </c>
      <c r="AI28" s="144">
        <f t="shared" ref="AI28" si="147">IFERROR(AH28/AF23,"-")</f>
        <v>0.68167506556069812</v>
      </c>
    </row>
    <row r="29" spans="2:35" s="30" customFormat="1">
      <c r="B29" s="275">
        <v>5</v>
      </c>
      <c r="C29" s="320" t="str">
        <f>INDEX('地区別_在宅(医科)'!$C$7:$C$14,ROUNDUP((ROW(B29)/6),0))</f>
        <v>南河内医療圏</v>
      </c>
      <c r="D29" s="314">
        <v>375</v>
      </c>
      <c r="E29" s="40" t="s">
        <v>87</v>
      </c>
      <c r="F29" s="194">
        <v>14</v>
      </c>
      <c r="G29" s="141">
        <f t="shared" ref="G29" si="148">IFERROR(F29/D29,"-")</f>
        <v>3.7333333333333336E-2</v>
      </c>
      <c r="H29" s="314">
        <v>543</v>
      </c>
      <c r="I29" s="40" t="s">
        <v>87</v>
      </c>
      <c r="J29" s="194">
        <v>27</v>
      </c>
      <c r="K29" s="141">
        <f t="shared" ref="K29" si="149">IFERROR(J29/H29,"-")</f>
        <v>4.9723756906077346E-2</v>
      </c>
      <c r="L29" s="314">
        <v>40518</v>
      </c>
      <c r="M29" s="40" t="s">
        <v>87</v>
      </c>
      <c r="N29" s="194">
        <v>2594</v>
      </c>
      <c r="O29" s="141">
        <f t="shared" ref="O29" si="150">IFERROR(N29/L29,"-")</f>
        <v>6.402092896984056E-2</v>
      </c>
      <c r="P29" s="314">
        <v>27845</v>
      </c>
      <c r="Q29" s="40" t="s">
        <v>87</v>
      </c>
      <c r="R29" s="194">
        <v>3819</v>
      </c>
      <c r="S29" s="152">
        <f t="shared" ref="S29" si="151">IFERROR(R29/P29,"-")</f>
        <v>0.13715209193751121</v>
      </c>
      <c r="T29" s="314">
        <v>17152</v>
      </c>
      <c r="U29" s="40" t="s">
        <v>87</v>
      </c>
      <c r="V29" s="194">
        <v>3793</v>
      </c>
      <c r="W29" s="141">
        <f t="shared" ref="W29" si="152">IFERROR(V29/T29,"-")</f>
        <v>0.22114039179104478</v>
      </c>
      <c r="X29" s="314">
        <v>8194</v>
      </c>
      <c r="Y29" s="40" t="s">
        <v>87</v>
      </c>
      <c r="Z29" s="194">
        <v>2300</v>
      </c>
      <c r="AA29" s="141">
        <f t="shared" ref="AA29" si="153">IFERROR(Z29/X29,"-")</f>
        <v>0.28069319013912619</v>
      </c>
      <c r="AB29" s="314">
        <v>2883</v>
      </c>
      <c r="AC29" s="40" t="s">
        <v>87</v>
      </c>
      <c r="AD29" s="194">
        <v>805</v>
      </c>
      <c r="AE29" s="141">
        <f t="shared" ref="AE29" si="154">IFERROR(AD29/AB29,"-")</f>
        <v>0.27922303156434269</v>
      </c>
      <c r="AF29" s="314">
        <v>97510</v>
      </c>
      <c r="AG29" s="40" t="s">
        <v>87</v>
      </c>
      <c r="AH29" s="194">
        <v>13352</v>
      </c>
      <c r="AI29" s="152">
        <f t="shared" ref="AI29" si="155">IFERROR(AH29/AF29,"-")</f>
        <v>0.13692954568762178</v>
      </c>
    </row>
    <row r="30" spans="2:35" s="30" customFormat="1">
      <c r="B30" s="300"/>
      <c r="C30" s="321"/>
      <c r="D30" s="315"/>
      <c r="E30" s="41" t="s">
        <v>88</v>
      </c>
      <c r="F30" s="53">
        <v>112</v>
      </c>
      <c r="G30" s="142">
        <f t="shared" ref="G30" si="156">IFERROR(F30/D29,"-")</f>
        <v>0.29866666666666669</v>
      </c>
      <c r="H30" s="315"/>
      <c r="I30" s="41" t="s">
        <v>88</v>
      </c>
      <c r="J30" s="53">
        <v>196</v>
      </c>
      <c r="K30" s="142">
        <f t="shared" ref="K30" si="157">IFERROR(J30/H29,"-")</f>
        <v>0.36095764272559855</v>
      </c>
      <c r="L30" s="315"/>
      <c r="M30" s="41" t="s">
        <v>88</v>
      </c>
      <c r="N30" s="53">
        <v>9614</v>
      </c>
      <c r="O30" s="142">
        <f t="shared" ref="O30" si="158">IFERROR(N30/L29,"-")</f>
        <v>0.23727725948960957</v>
      </c>
      <c r="P30" s="315"/>
      <c r="Q30" s="41" t="s">
        <v>88</v>
      </c>
      <c r="R30" s="53">
        <v>8719</v>
      </c>
      <c r="S30" s="153">
        <f t="shared" ref="S30" si="159">IFERROR(R30/P29,"-")</f>
        <v>0.31312623451247978</v>
      </c>
      <c r="T30" s="315"/>
      <c r="U30" s="41" t="s">
        <v>88</v>
      </c>
      <c r="V30" s="53">
        <v>5822</v>
      </c>
      <c r="W30" s="142">
        <f t="shared" ref="W30" si="160">IFERROR(V30/T29,"-")</f>
        <v>0.33943563432835822</v>
      </c>
      <c r="X30" s="315"/>
      <c r="Y30" s="41" t="s">
        <v>88</v>
      </c>
      <c r="Z30" s="53">
        <v>2665</v>
      </c>
      <c r="AA30" s="142">
        <f t="shared" ref="AA30" si="161">IFERROR(Z30/X29,"-")</f>
        <v>0.32523797900903101</v>
      </c>
      <c r="AB30" s="315"/>
      <c r="AC30" s="41" t="s">
        <v>88</v>
      </c>
      <c r="AD30" s="53">
        <v>890</v>
      </c>
      <c r="AE30" s="142">
        <f t="shared" ref="AE30" si="162">IFERROR(AD30/AB29,"-")</f>
        <v>0.30870620881026706</v>
      </c>
      <c r="AF30" s="315"/>
      <c r="AG30" s="41" t="s">
        <v>88</v>
      </c>
      <c r="AH30" s="53">
        <v>28018</v>
      </c>
      <c r="AI30" s="153">
        <f t="shared" ref="AI30" si="163">IFERROR(AH30/AF29,"-")</f>
        <v>0.28733463234540046</v>
      </c>
    </row>
    <row r="31" spans="2:35" s="30" customFormat="1">
      <c r="B31" s="300"/>
      <c r="C31" s="321"/>
      <c r="D31" s="315"/>
      <c r="E31" s="44" t="s">
        <v>89</v>
      </c>
      <c r="F31" s="53">
        <v>98</v>
      </c>
      <c r="G31" s="142">
        <f t="shared" ref="G31" si="164">IFERROR(F31/D29,"-")</f>
        <v>0.26133333333333331</v>
      </c>
      <c r="H31" s="315"/>
      <c r="I31" s="44" t="s">
        <v>89</v>
      </c>
      <c r="J31" s="53">
        <v>180</v>
      </c>
      <c r="K31" s="142">
        <f t="shared" ref="K31" si="165">IFERROR(J31/H29,"-")</f>
        <v>0.33149171270718231</v>
      </c>
      <c r="L31" s="315"/>
      <c r="M31" s="44" t="s">
        <v>89</v>
      </c>
      <c r="N31" s="53">
        <v>13691</v>
      </c>
      <c r="O31" s="142">
        <f t="shared" ref="O31" si="166">IFERROR(N31/L29,"-")</f>
        <v>0.33789920529147538</v>
      </c>
      <c r="P31" s="315"/>
      <c r="Q31" s="44" t="s">
        <v>89</v>
      </c>
      <c r="R31" s="53">
        <v>11384</v>
      </c>
      <c r="S31" s="153">
        <f t="shared" ref="S31" si="167">IFERROR(R31/P29,"-")</f>
        <v>0.40883462021906986</v>
      </c>
      <c r="T31" s="315"/>
      <c r="U31" s="44" t="s">
        <v>89</v>
      </c>
      <c r="V31" s="53">
        <v>7235</v>
      </c>
      <c r="W31" s="142">
        <f t="shared" ref="W31" si="168">IFERROR(V31/T29,"-")</f>
        <v>0.42181669776119401</v>
      </c>
      <c r="X31" s="315"/>
      <c r="Y31" s="44" t="s">
        <v>89</v>
      </c>
      <c r="Z31" s="53">
        <v>3045</v>
      </c>
      <c r="AA31" s="142">
        <f t="shared" ref="AA31" si="169">IFERROR(Z31/X29,"-")</f>
        <v>0.37161337564071273</v>
      </c>
      <c r="AB31" s="315"/>
      <c r="AC31" s="44" t="s">
        <v>89</v>
      </c>
      <c r="AD31" s="53">
        <v>827</v>
      </c>
      <c r="AE31" s="142">
        <f t="shared" ref="AE31" si="170">IFERROR(AD31/AB29,"-")</f>
        <v>0.2868539715574055</v>
      </c>
      <c r="AF31" s="315"/>
      <c r="AG31" s="44" t="s">
        <v>89</v>
      </c>
      <c r="AH31" s="53">
        <v>36460</v>
      </c>
      <c r="AI31" s="153">
        <f t="shared" ref="AI31" si="171">IFERROR(AH31/AF29,"-")</f>
        <v>0.37391036816736745</v>
      </c>
    </row>
    <row r="32" spans="2:35" s="30" customFormat="1">
      <c r="B32" s="300"/>
      <c r="C32" s="321"/>
      <c r="D32" s="315"/>
      <c r="E32" s="44" t="s">
        <v>90</v>
      </c>
      <c r="F32" s="53">
        <v>29</v>
      </c>
      <c r="G32" s="142">
        <f t="shared" ref="G32" si="172">IFERROR(F32/D29,"-")</f>
        <v>7.7333333333333337E-2</v>
      </c>
      <c r="H32" s="315"/>
      <c r="I32" s="44" t="s">
        <v>90</v>
      </c>
      <c r="J32" s="53">
        <v>54</v>
      </c>
      <c r="K32" s="142">
        <f t="shared" ref="K32" si="173">IFERROR(J32/H29,"-")</f>
        <v>9.9447513812154692E-2</v>
      </c>
      <c r="L32" s="315"/>
      <c r="M32" s="44" t="s">
        <v>90</v>
      </c>
      <c r="N32" s="53">
        <v>3074</v>
      </c>
      <c r="O32" s="142">
        <f t="shared" ref="O32" si="174">IFERROR(N32/L29,"-")</f>
        <v>7.5867515672046998E-2</v>
      </c>
      <c r="P32" s="315"/>
      <c r="Q32" s="44" t="s">
        <v>90</v>
      </c>
      <c r="R32" s="53">
        <v>3463</v>
      </c>
      <c r="S32" s="153">
        <f t="shared" ref="S32" si="175">IFERROR(R32/P29,"-")</f>
        <v>0.12436703178308493</v>
      </c>
      <c r="T32" s="315"/>
      <c r="U32" s="44" t="s">
        <v>90</v>
      </c>
      <c r="V32" s="53">
        <v>2958</v>
      </c>
      <c r="W32" s="142">
        <f t="shared" ref="W32" si="176">IFERROR(V32/T29,"-")</f>
        <v>0.17245802238805971</v>
      </c>
      <c r="X32" s="315"/>
      <c r="Y32" s="44" t="s">
        <v>90</v>
      </c>
      <c r="Z32" s="53">
        <v>1578</v>
      </c>
      <c r="AA32" s="142">
        <f t="shared" ref="AA32" si="177">IFERROR(Z32/X29,"-")</f>
        <v>0.19257993653893093</v>
      </c>
      <c r="AB32" s="315"/>
      <c r="AC32" s="44" t="s">
        <v>90</v>
      </c>
      <c r="AD32" s="53">
        <v>566</v>
      </c>
      <c r="AE32" s="142">
        <f t="shared" ref="AE32" si="178">IFERROR(AD32/AB29,"-")</f>
        <v>0.19632327436697883</v>
      </c>
      <c r="AF32" s="315"/>
      <c r="AG32" s="44" t="s">
        <v>90</v>
      </c>
      <c r="AH32" s="53">
        <v>11722</v>
      </c>
      <c r="AI32" s="153">
        <f t="shared" ref="AI32" si="179">IFERROR(AH32/AF29,"-")</f>
        <v>0.12021331145523537</v>
      </c>
    </row>
    <row r="33" spans="2:35" s="30" customFormat="1">
      <c r="B33" s="300"/>
      <c r="C33" s="321"/>
      <c r="D33" s="315"/>
      <c r="E33" s="45" t="s">
        <v>91</v>
      </c>
      <c r="F33" s="54">
        <v>76</v>
      </c>
      <c r="G33" s="143">
        <f t="shared" ref="G33" si="180">IFERROR(F33/D29,"-")</f>
        <v>0.20266666666666666</v>
      </c>
      <c r="H33" s="315"/>
      <c r="I33" s="45" t="s">
        <v>91</v>
      </c>
      <c r="J33" s="54">
        <v>137</v>
      </c>
      <c r="K33" s="143">
        <f t="shared" ref="K33" si="181">IFERROR(J33/H29,"-")</f>
        <v>0.25230202578268879</v>
      </c>
      <c r="L33" s="315"/>
      <c r="M33" s="45" t="s">
        <v>91</v>
      </c>
      <c r="N33" s="54">
        <v>7884</v>
      </c>
      <c r="O33" s="143">
        <f t="shared" ref="O33" si="182">IFERROR(N33/L29,"-")</f>
        <v>0.19458018658374057</v>
      </c>
      <c r="P33" s="315"/>
      <c r="Q33" s="45" t="s">
        <v>91</v>
      </c>
      <c r="R33" s="54">
        <v>6941</v>
      </c>
      <c r="S33" s="154">
        <f t="shared" ref="S33" si="183">IFERROR(R33/P29,"-")</f>
        <v>0.24927275992099121</v>
      </c>
      <c r="T33" s="315"/>
      <c r="U33" s="45" t="s">
        <v>91</v>
      </c>
      <c r="V33" s="54">
        <v>4830</v>
      </c>
      <c r="W33" s="143">
        <f t="shared" ref="W33" si="184">IFERROR(V33/T29,"-")</f>
        <v>0.2815998134328358</v>
      </c>
      <c r="X33" s="315"/>
      <c r="Y33" s="45" t="s">
        <v>91</v>
      </c>
      <c r="Z33" s="54">
        <v>2333</v>
      </c>
      <c r="AA33" s="143">
        <f t="shared" ref="AA33" si="185">IFERROR(Z33/X29,"-")</f>
        <v>0.28472052721503538</v>
      </c>
      <c r="AB33" s="315"/>
      <c r="AC33" s="45" t="s">
        <v>91</v>
      </c>
      <c r="AD33" s="54">
        <v>737</v>
      </c>
      <c r="AE33" s="143">
        <f t="shared" ref="AE33" si="186">IFERROR(AD33/AB29,"-")</f>
        <v>0.25563648976760317</v>
      </c>
      <c r="AF33" s="315"/>
      <c r="AG33" s="45" t="s">
        <v>91</v>
      </c>
      <c r="AH33" s="54">
        <v>22938</v>
      </c>
      <c r="AI33" s="154">
        <f t="shared" ref="AI33" si="187">IFERROR(AH33/AF29,"-")</f>
        <v>0.23523741154753358</v>
      </c>
    </row>
    <row r="34" spans="2:35" s="30" customFormat="1" ht="24">
      <c r="B34" s="276"/>
      <c r="C34" s="322"/>
      <c r="D34" s="316"/>
      <c r="E34" s="48" t="s">
        <v>275</v>
      </c>
      <c r="F34" s="55">
        <v>218</v>
      </c>
      <c r="G34" s="144">
        <f t="shared" ref="G34" si="188">IFERROR(F34/D29,"-")</f>
        <v>0.58133333333333337</v>
      </c>
      <c r="H34" s="316"/>
      <c r="I34" s="48" t="s">
        <v>275</v>
      </c>
      <c r="J34" s="55">
        <v>379</v>
      </c>
      <c r="K34" s="144">
        <f t="shared" ref="K34" si="189">IFERROR(J34/H29,"-")</f>
        <v>0.69797421731123388</v>
      </c>
      <c r="L34" s="316"/>
      <c r="M34" s="48" t="s">
        <v>275</v>
      </c>
      <c r="N34" s="55">
        <v>23555</v>
      </c>
      <c r="O34" s="144">
        <f t="shared" ref="O34" si="190">IFERROR(N34/L29,"-")</f>
        <v>0.58134656202181745</v>
      </c>
      <c r="P34" s="316"/>
      <c r="Q34" s="48" t="s">
        <v>275</v>
      </c>
      <c r="R34" s="55">
        <v>19666</v>
      </c>
      <c r="S34" s="144">
        <f t="shared" ref="S34" si="191">IFERROR(R34/P29,"-")</f>
        <v>0.70626683426108816</v>
      </c>
      <c r="T34" s="316"/>
      <c r="U34" s="48" t="s">
        <v>275</v>
      </c>
      <c r="V34" s="55">
        <v>13104</v>
      </c>
      <c r="W34" s="144">
        <f t="shared" ref="W34" si="192">IFERROR(V34/T29,"-")</f>
        <v>0.76399253731343286</v>
      </c>
      <c r="X34" s="316"/>
      <c r="Y34" s="48" t="s">
        <v>275</v>
      </c>
      <c r="Z34" s="55">
        <v>6245</v>
      </c>
      <c r="AA34" s="144">
        <f t="shared" ref="AA34" si="193">IFERROR(Z34/X29,"-")</f>
        <v>0.76214303148645346</v>
      </c>
      <c r="AB34" s="316"/>
      <c r="AC34" s="48" t="s">
        <v>275</v>
      </c>
      <c r="AD34" s="55">
        <v>2066</v>
      </c>
      <c r="AE34" s="144">
        <f t="shared" ref="AE34" si="194">IFERROR(AD34/AB29,"-")</f>
        <v>0.71661463753035037</v>
      </c>
      <c r="AF34" s="316"/>
      <c r="AG34" s="48" t="s">
        <v>275</v>
      </c>
      <c r="AH34" s="55">
        <v>65233</v>
      </c>
      <c r="AI34" s="144">
        <f t="shared" ref="AI34" si="195">IFERROR(AH34/AF29,"-")</f>
        <v>0.66898779612347448</v>
      </c>
    </row>
    <row r="35" spans="2:35" s="30" customFormat="1">
      <c r="B35" s="275">
        <v>6</v>
      </c>
      <c r="C35" s="320" t="str">
        <f>INDEX('地区別_在宅(医科)'!$C$7:$C$14,ROUNDUP((ROW(B35)/6),0))</f>
        <v>堺市医療圏</v>
      </c>
      <c r="D35" s="314">
        <v>767</v>
      </c>
      <c r="E35" s="40" t="s">
        <v>87</v>
      </c>
      <c r="F35" s="194">
        <v>38</v>
      </c>
      <c r="G35" s="141">
        <f t="shared" ref="G35" si="196">IFERROR(F35/D35,"-")</f>
        <v>4.9543676662320728E-2</v>
      </c>
      <c r="H35" s="314">
        <v>1199</v>
      </c>
      <c r="I35" s="40" t="s">
        <v>87</v>
      </c>
      <c r="J35" s="194">
        <v>81</v>
      </c>
      <c r="K35" s="141">
        <f t="shared" ref="K35" si="197">IFERROR(J35/H35,"-")</f>
        <v>6.7556296914095079E-2</v>
      </c>
      <c r="L35" s="314">
        <v>50942</v>
      </c>
      <c r="M35" s="40" t="s">
        <v>87</v>
      </c>
      <c r="N35" s="194">
        <v>3302</v>
      </c>
      <c r="O35" s="141">
        <f t="shared" ref="O35" si="198">IFERROR(N35/L35,"-")</f>
        <v>6.4818813552667734E-2</v>
      </c>
      <c r="P35" s="314">
        <v>34918</v>
      </c>
      <c r="Q35" s="40" t="s">
        <v>87</v>
      </c>
      <c r="R35" s="194">
        <v>4873</v>
      </c>
      <c r="S35" s="152">
        <f t="shared" ref="S35" si="199">IFERROR(R35/P35,"-")</f>
        <v>0.1395555300990893</v>
      </c>
      <c r="T35" s="314">
        <v>20847</v>
      </c>
      <c r="U35" s="40" t="s">
        <v>87</v>
      </c>
      <c r="V35" s="194">
        <v>4562</v>
      </c>
      <c r="W35" s="141">
        <f t="shared" ref="W35" si="200">IFERROR(V35/T35,"-")</f>
        <v>0.21883244591547946</v>
      </c>
      <c r="X35" s="314">
        <v>9828</v>
      </c>
      <c r="Y35" s="40" t="s">
        <v>87</v>
      </c>
      <c r="Z35" s="194">
        <v>2833</v>
      </c>
      <c r="AA35" s="141">
        <f t="shared" ref="AA35" si="201">IFERROR(Z35/X35,"-")</f>
        <v>0.28825803825803825</v>
      </c>
      <c r="AB35" s="314">
        <v>3522</v>
      </c>
      <c r="AC35" s="40" t="s">
        <v>87</v>
      </c>
      <c r="AD35" s="194">
        <v>1018</v>
      </c>
      <c r="AE35" s="141">
        <f t="shared" ref="AE35" si="202">IFERROR(AD35/AB35,"-")</f>
        <v>0.28904031800113572</v>
      </c>
      <c r="AF35" s="314">
        <v>122023</v>
      </c>
      <c r="AG35" s="40" t="s">
        <v>87</v>
      </c>
      <c r="AH35" s="194">
        <v>16707</v>
      </c>
      <c r="AI35" s="152">
        <f t="shared" ref="AI35" si="203">IFERROR(AH35/AF35,"-")</f>
        <v>0.13691681076518361</v>
      </c>
    </row>
    <row r="36" spans="2:35" s="30" customFormat="1">
      <c r="B36" s="300"/>
      <c r="C36" s="321"/>
      <c r="D36" s="315"/>
      <c r="E36" s="41" t="s">
        <v>88</v>
      </c>
      <c r="F36" s="53">
        <v>233</v>
      </c>
      <c r="G36" s="142">
        <f t="shared" ref="G36" si="204">IFERROR(F36/D35,"-")</f>
        <v>0.30378096479791394</v>
      </c>
      <c r="H36" s="315"/>
      <c r="I36" s="41" t="s">
        <v>88</v>
      </c>
      <c r="J36" s="53">
        <v>458</v>
      </c>
      <c r="K36" s="142">
        <f t="shared" ref="K36" si="205">IFERROR(J36/H35,"-")</f>
        <v>0.38198498748957466</v>
      </c>
      <c r="L36" s="315"/>
      <c r="M36" s="41" t="s">
        <v>88</v>
      </c>
      <c r="N36" s="53">
        <v>11744</v>
      </c>
      <c r="O36" s="142">
        <f t="shared" ref="O36" si="206">IFERROR(N36/L35,"-")</f>
        <v>0.2305366887833222</v>
      </c>
      <c r="P36" s="315"/>
      <c r="Q36" s="41" t="s">
        <v>88</v>
      </c>
      <c r="R36" s="53">
        <v>10646</v>
      </c>
      <c r="S36" s="153">
        <f t="shared" ref="S36" si="207">IFERROR(R36/P35,"-")</f>
        <v>0.30488573228707255</v>
      </c>
      <c r="T36" s="315"/>
      <c r="U36" s="41" t="s">
        <v>88</v>
      </c>
      <c r="V36" s="53">
        <v>6842</v>
      </c>
      <c r="W36" s="142">
        <f t="shared" ref="W36" si="208">IFERROR(V36/T35,"-")</f>
        <v>0.32820070034057658</v>
      </c>
      <c r="X36" s="315"/>
      <c r="Y36" s="41" t="s">
        <v>88</v>
      </c>
      <c r="Z36" s="53">
        <v>3272</v>
      </c>
      <c r="AA36" s="142">
        <f t="shared" ref="AA36" si="209">IFERROR(Z36/X35,"-")</f>
        <v>0.33292633292633295</v>
      </c>
      <c r="AB36" s="315"/>
      <c r="AC36" s="41" t="s">
        <v>88</v>
      </c>
      <c r="AD36" s="53">
        <v>1148</v>
      </c>
      <c r="AE36" s="142">
        <f t="shared" ref="AE36" si="210">IFERROR(AD36/AB35,"-")</f>
        <v>0.32595116411130037</v>
      </c>
      <c r="AF36" s="315"/>
      <c r="AG36" s="41" t="s">
        <v>88</v>
      </c>
      <c r="AH36" s="53">
        <v>34343</v>
      </c>
      <c r="AI36" s="153">
        <f t="shared" ref="AI36" si="211">IFERROR(AH36/AF35,"-")</f>
        <v>0.28144694033092121</v>
      </c>
    </row>
    <row r="37" spans="2:35" s="30" customFormat="1">
      <c r="B37" s="300"/>
      <c r="C37" s="321"/>
      <c r="D37" s="315"/>
      <c r="E37" s="44" t="s">
        <v>89</v>
      </c>
      <c r="F37" s="53">
        <v>242</v>
      </c>
      <c r="G37" s="142">
        <f t="shared" ref="G37" si="212">IFERROR(F37/D35,"-")</f>
        <v>0.31551499348109519</v>
      </c>
      <c r="H37" s="315"/>
      <c r="I37" s="44" t="s">
        <v>89</v>
      </c>
      <c r="J37" s="53">
        <v>418</v>
      </c>
      <c r="K37" s="142">
        <f t="shared" ref="K37" si="213">IFERROR(J37/H35,"-")</f>
        <v>0.34862385321100919</v>
      </c>
      <c r="L37" s="315"/>
      <c r="M37" s="44" t="s">
        <v>89</v>
      </c>
      <c r="N37" s="53">
        <v>18027</v>
      </c>
      <c r="O37" s="142">
        <f t="shared" ref="O37" si="214">IFERROR(N37/L35,"-")</f>
        <v>0.35387303207569393</v>
      </c>
      <c r="P37" s="315"/>
      <c r="Q37" s="44" t="s">
        <v>89</v>
      </c>
      <c r="R37" s="53">
        <v>14613</v>
      </c>
      <c r="S37" s="153">
        <f t="shared" ref="S37" si="215">IFERROR(R37/P35,"-")</f>
        <v>0.41849475915000861</v>
      </c>
      <c r="T37" s="315"/>
      <c r="U37" s="44" t="s">
        <v>89</v>
      </c>
      <c r="V37" s="53">
        <v>8771</v>
      </c>
      <c r="W37" s="142">
        <f t="shared" ref="W37" si="216">IFERROR(V37/T35,"-")</f>
        <v>0.42073199980812587</v>
      </c>
      <c r="X37" s="315"/>
      <c r="Y37" s="44" t="s">
        <v>89</v>
      </c>
      <c r="Z37" s="53">
        <v>3682</v>
      </c>
      <c r="AA37" s="142">
        <f t="shared" ref="AA37" si="217">IFERROR(Z37/X35,"-")</f>
        <v>0.37464387464387466</v>
      </c>
      <c r="AB37" s="315"/>
      <c r="AC37" s="44" t="s">
        <v>89</v>
      </c>
      <c r="AD37" s="53">
        <v>1047</v>
      </c>
      <c r="AE37" s="142">
        <f t="shared" ref="AE37" si="218">IFERROR(AD37/AB35,"-")</f>
        <v>0.29727427597955708</v>
      </c>
      <c r="AF37" s="315"/>
      <c r="AG37" s="44" t="s">
        <v>89</v>
      </c>
      <c r="AH37" s="53">
        <v>46800</v>
      </c>
      <c r="AI37" s="153">
        <f t="shared" ref="AI37" si="219">IFERROR(AH37/AF35,"-")</f>
        <v>0.38353425173942618</v>
      </c>
    </row>
    <row r="38" spans="2:35" s="30" customFormat="1">
      <c r="B38" s="300"/>
      <c r="C38" s="321"/>
      <c r="D38" s="315"/>
      <c r="E38" s="44" t="s">
        <v>90</v>
      </c>
      <c r="F38" s="53">
        <v>54</v>
      </c>
      <c r="G38" s="142">
        <f t="shared" ref="G38" si="220">IFERROR(F38/D35,"-")</f>
        <v>7.040417209908735E-2</v>
      </c>
      <c r="H38" s="315"/>
      <c r="I38" s="44" t="s">
        <v>90</v>
      </c>
      <c r="J38" s="53">
        <v>97</v>
      </c>
      <c r="K38" s="142">
        <f t="shared" ref="K38" si="221">IFERROR(J38/H35,"-")</f>
        <v>8.0900750625521267E-2</v>
      </c>
      <c r="L38" s="315"/>
      <c r="M38" s="44" t="s">
        <v>90</v>
      </c>
      <c r="N38" s="53">
        <v>3440</v>
      </c>
      <c r="O38" s="142">
        <f t="shared" ref="O38" si="222">IFERROR(N38/L35,"-")</f>
        <v>6.7527776687212909E-2</v>
      </c>
      <c r="P38" s="315"/>
      <c r="Q38" s="44" t="s">
        <v>90</v>
      </c>
      <c r="R38" s="53">
        <v>3898</v>
      </c>
      <c r="S38" s="153">
        <f t="shared" ref="S38" si="223">IFERROR(R38/P35,"-")</f>
        <v>0.11163296866945414</v>
      </c>
      <c r="T38" s="315"/>
      <c r="U38" s="44" t="s">
        <v>90</v>
      </c>
      <c r="V38" s="53">
        <v>3217</v>
      </c>
      <c r="W38" s="142">
        <f t="shared" ref="W38" si="224">IFERROR(V38/T35,"-")</f>
        <v>0.15431476951120066</v>
      </c>
      <c r="X38" s="315"/>
      <c r="Y38" s="44" t="s">
        <v>90</v>
      </c>
      <c r="Z38" s="53">
        <v>1763</v>
      </c>
      <c r="AA38" s="142">
        <f t="shared" ref="AA38" si="225">IFERROR(Z38/X35,"-")</f>
        <v>0.1793854293854294</v>
      </c>
      <c r="AB38" s="315"/>
      <c r="AC38" s="44" t="s">
        <v>90</v>
      </c>
      <c r="AD38" s="53">
        <v>630</v>
      </c>
      <c r="AE38" s="142">
        <f t="shared" ref="AE38" si="226">IFERROR(AD38/AB35,"-")</f>
        <v>0.17887563884156729</v>
      </c>
      <c r="AF38" s="315"/>
      <c r="AG38" s="44" t="s">
        <v>90</v>
      </c>
      <c r="AH38" s="53">
        <v>13099</v>
      </c>
      <c r="AI38" s="153">
        <f t="shared" ref="AI38" si="227">IFERROR(AH38/AF35,"-")</f>
        <v>0.10734861460544323</v>
      </c>
    </row>
    <row r="39" spans="2:35" s="30" customFormat="1">
      <c r="B39" s="300"/>
      <c r="C39" s="321"/>
      <c r="D39" s="315"/>
      <c r="E39" s="45" t="s">
        <v>91</v>
      </c>
      <c r="F39" s="54">
        <v>188</v>
      </c>
      <c r="G39" s="143">
        <f t="shared" ref="G39" si="228">IFERROR(F39/D35,"-")</f>
        <v>0.24511082138200782</v>
      </c>
      <c r="H39" s="315"/>
      <c r="I39" s="45" t="s">
        <v>91</v>
      </c>
      <c r="J39" s="54">
        <v>387</v>
      </c>
      <c r="K39" s="143">
        <f t="shared" ref="K39" si="229">IFERROR(J39/H35,"-")</f>
        <v>0.32276897414512096</v>
      </c>
      <c r="L39" s="315"/>
      <c r="M39" s="45" t="s">
        <v>91</v>
      </c>
      <c r="N39" s="54">
        <v>11064</v>
      </c>
      <c r="O39" s="143">
        <f t="shared" ref="O39" si="230">IFERROR(N39/L35,"-")</f>
        <v>0.21718817478701269</v>
      </c>
      <c r="P39" s="315"/>
      <c r="Q39" s="45" t="s">
        <v>91</v>
      </c>
      <c r="R39" s="54">
        <v>9431</v>
      </c>
      <c r="S39" s="154">
        <f t="shared" ref="S39" si="231">IFERROR(R39/P35,"-")</f>
        <v>0.27008992496706569</v>
      </c>
      <c r="T39" s="315"/>
      <c r="U39" s="45" t="s">
        <v>91</v>
      </c>
      <c r="V39" s="54">
        <v>6204</v>
      </c>
      <c r="W39" s="143">
        <f t="shared" ref="W39" si="232">IFERROR(V39/T35,"-")</f>
        <v>0.29759677651460642</v>
      </c>
      <c r="X39" s="315"/>
      <c r="Y39" s="45" t="s">
        <v>91</v>
      </c>
      <c r="Z39" s="54">
        <v>2896</v>
      </c>
      <c r="AA39" s="143">
        <f t="shared" ref="AA39" si="233">IFERROR(Z39/X35,"-")</f>
        <v>0.29466829466829469</v>
      </c>
      <c r="AB39" s="315"/>
      <c r="AC39" s="45" t="s">
        <v>91</v>
      </c>
      <c r="AD39" s="54">
        <v>915</v>
      </c>
      <c r="AE39" s="143">
        <f t="shared" ref="AE39" si="234">IFERROR(AD39/AB35,"-")</f>
        <v>0.25979557069846676</v>
      </c>
      <c r="AF39" s="315"/>
      <c r="AG39" s="45" t="s">
        <v>91</v>
      </c>
      <c r="AH39" s="54">
        <v>31085</v>
      </c>
      <c r="AI39" s="154">
        <f t="shared" ref="AI39" si="235">IFERROR(AH39/AF35,"-")</f>
        <v>0.2547470558829073</v>
      </c>
    </row>
    <row r="40" spans="2:35" s="30" customFormat="1" ht="24">
      <c r="B40" s="276"/>
      <c r="C40" s="322"/>
      <c r="D40" s="316"/>
      <c r="E40" s="48" t="s">
        <v>275</v>
      </c>
      <c r="F40" s="55">
        <v>483</v>
      </c>
      <c r="G40" s="144">
        <f t="shared" ref="G40" si="236">IFERROR(F40/D35,"-")</f>
        <v>0.62972620599739249</v>
      </c>
      <c r="H40" s="316"/>
      <c r="I40" s="48" t="s">
        <v>275</v>
      </c>
      <c r="J40" s="55">
        <v>852</v>
      </c>
      <c r="K40" s="144">
        <f t="shared" ref="K40" si="237">IFERROR(J40/H35,"-")</f>
        <v>0.71059216013344451</v>
      </c>
      <c r="L40" s="316"/>
      <c r="M40" s="48" t="s">
        <v>275</v>
      </c>
      <c r="N40" s="55">
        <v>30100</v>
      </c>
      <c r="O40" s="144">
        <f t="shared" ref="O40" si="238">IFERROR(N40/L35,"-")</f>
        <v>0.59086804601311294</v>
      </c>
      <c r="P40" s="316"/>
      <c r="Q40" s="48" t="s">
        <v>275</v>
      </c>
      <c r="R40" s="55">
        <v>24603</v>
      </c>
      <c r="S40" s="144">
        <f t="shared" ref="S40" si="239">IFERROR(R40/P35,"-")</f>
        <v>0.70459361933673181</v>
      </c>
      <c r="T40" s="316"/>
      <c r="U40" s="48" t="s">
        <v>275</v>
      </c>
      <c r="V40" s="55">
        <v>15478</v>
      </c>
      <c r="W40" s="144">
        <f t="shared" ref="W40" si="240">IFERROR(V40/T35,"-")</f>
        <v>0.7424569482419533</v>
      </c>
      <c r="X40" s="316"/>
      <c r="Y40" s="48" t="s">
        <v>275</v>
      </c>
      <c r="Z40" s="55">
        <v>7344</v>
      </c>
      <c r="AA40" s="144">
        <f t="shared" ref="AA40" si="241">IFERROR(Z40/X35,"-")</f>
        <v>0.74725274725274726</v>
      </c>
      <c r="AB40" s="316"/>
      <c r="AC40" s="48" t="s">
        <v>275</v>
      </c>
      <c r="AD40" s="55">
        <v>2444</v>
      </c>
      <c r="AE40" s="144">
        <f t="shared" ref="AE40" si="242">IFERROR(AD40/AB35,"-")</f>
        <v>0.69392390687109595</v>
      </c>
      <c r="AF40" s="316"/>
      <c r="AG40" s="48" t="s">
        <v>275</v>
      </c>
      <c r="AH40" s="55">
        <v>81304</v>
      </c>
      <c r="AI40" s="144">
        <f t="shared" ref="AI40" si="243">IFERROR(AH40/AF35,"-")</f>
        <v>0.66630061545774155</v>
      </c>
    </row>
    <row r="41" spans="2:35" s="30" customFormat="1">
      <c r="B41" s="275">
        <v>7</v>
      </c>
      <c r="C41" s="320" t="str">
        <f>INDEX('地区別_在宅(医科)'!$C$7:$C$14,ROUNDUP((ROW(B41)/6),0))</f>
        <v>泉州医療圏</v>
      </c>
      <c r="D41" s="314">
        <v>780</v>
      </c>
      <c r="E41" s="40" t="s">
        <v>87</v>
      </c>
      <c r="F41" s="194">
        <v>49</v>
      </c>
      <c r="G41" s="141">
        <f t="shared" ref="G41" si="244">IFERROR(F41/D41,"-")</f>
        <v>6.2820512820512819E-2</v>
      </c>
      <c r="H41" s="314">
        <v>1273</v>
      </c>
      <c r="I41" s="40" t="s">
        <v>87</v>
      </c>
      <c r="J41" s="194">
        <v>90</v>
      </c>
      <c r="K41" s="141">
        <f t="shared" ref="K41" si="245">IFERROR(J41/H41,"-")</f>
        <v>7.0699135899450122E-2</v>
      </c>
      <c r="L41" s="314">
        <v>51304</v>
      </c>
      <c r="M41" s="40" t="s">
        <v>87</v>
      </c>
      <c r="N41" s="194">
        <v>3425</v>
      </c>
      <c r="O41" s="141">
        <f t="shared" ref="O41" si="246">IFERROR(N41/L41,"-")</f>
        <v>6.6758927179167316E-2</v>
      </c>
      <c r="P41" s="314">
        <v>35867</v>
      </c>
      <c r="Q41" s="40" t="s">
        <v>87</v>
      </c>
      <c r="R41" s="194">
        <v>5234</v>
      </c>
      <c r="S41" s="152">
        <f t="shared" ref="S41" si="247">IFERROR(R41/P41,"-")</f>
        <v>0.14592801182145149</v>
      </c>
      <c r="T41" s="314">
        <v>22363</v>
      </c>
      <c r="U41" s="40" t="s">
        <v>87</v>
      </c>
      <c r="V41" s="194">
        <v>5156</v>
      </c>
      <c r="W41" s="141">
        <f t="shared" ref="W41" si="248">IFERROR(V41/T41,"-")</f>
        <v>0.23055940616196396</v>
      </c>
      <c r="X41" s="314">
        <v>10266</v>
      </c>
      <c r="Y41" s="40" t="s">
        <v>87</v>
      </c>
      <c r="Z41" s="194">
        <v>2890</v>
      </c>
      <c r="AA41" s="141">
        <f t="shared" ref="AA41" si="249">IFERROR(Z41/X41,"-")</f>
        <v>0.28151178647964153</v>
      </c>
      <c r="AB41" s="314">
        <v>3576</v>
      </c>
      <c r="AC41" s="40" t="s">
        <v>87</v>
      </c>
      <c r="AD41" s="194">
        <v>1040</v>
      </c>
      <c r="AE41" s="141">
        <f t="shared" ref="AE41" si="250">IFERROR(AD41/AB41,"-")</f>
        <v>0.29082774049217003</v>
      </c>
      <c r="AF41" s="314">
        <v>125429</v>
      </c>
      <c r="AG41" s="40" t="s">
        <v>87</v>
      </c>
      <c r="AH41" s="194">
        <v>17884</v>
      </c>
      <c r="AI41" s="152">
        <f t="shared" ref="AI41" si="251">IFERROR(AH41/AF41,"-")</f>
        <v>0.14258265632349776</v>
      </c>
    </row>
    <row r="42" spans="2:35" s="30" customFormat="1">
      <c r="B42" s="300"/>
      <c r="C42" s="321"/>
      <c r="D42" s="315"/>
      <c r="E42" s="41" t="s">
        <v>88</v>
      </c>
      <c r="F42" s="53">
        <v>258</v>
      </c>
      <c r="G42" s="142">
        <f t="shared" ref="G42" si="252">IFERROR(F42/D41,"-")</f>
        <v>0.33076923076923076</v>
      </c>
      <c r="H42" s="315"/>
      <c r="I42" s="41" t="s">
        <v>88</v>
      </c>
      <c r="J42" s="53">
        <v>487</v>
      </c>
      <c r="K42" s="142">
        <f t="shared" ref="K42" si="253">IFERROR(J42/H41,"-")</f>
        <v>0.38256087981146897</v>
      </c>
      <c r="L42" s="315"/>
      <c r="M42" s="41" t="s">
        <v>88</v>
      </c>
      <c r="N42" s="53">
        <v>12220</v>
      </c>
      <c r="O42" s="142">
        <f t="shared" ref="O42" si="254">IFERROR(N42/L41,"-")</f>
        <v>0.23818805551224076</v>
      </c>
      <c r="P42" s="315"/>
      <c r="Q42" s="41" t="s">
        <v>88</v>
      </c>
      <c r="R42" s="53">
        <v>11274</v>
      </c>
      <c r="S42" s="153">
        <f t="shared" ref="S42" si="255">IFERROR(R42/P41,"-")</f>
        <v>0.31432793375526252</v>
      </c>
      <c r="T42" s="315"/>
      <c r="U42" s="41" t="s">
        <v>88</v>
      </c>
      <c r="V42" s="53">
        <v>7731</v>
      </c>
      <c r="W42" s="142">
        <f t="shared" ref="W42" si="256">IFERROR(V42/T41,"-")</f>
        <v>0.34570495908420157</v>
      </c>
      <c r="X42" s="315"/>
      <c r="Y42" s="41" t="s">
        <v>88</v>
      </c>
      <c r="Z42" s="53">
        <v>3540</v>
      </c>
      <c r="AA42" s="142">
        <f t="shared" ref="AA42" si="257">IFERROR(Z42/X41,"-")</f>
        <v>0.34482758620689657</v>
      </c>
      <c r="AB42" s="315"/>
      <c r="AC42" s="41" t="s">
        <v>88</v>
      </c>
      <c r="AD42" s="53">
        <v>1124</v>
      </c>
      <c r="AE42" s="142">
        <f t="shared" ref="AE42" si="258">IFERROR(AD42/AB41,"-")</f>
        <v>0.31431767337807609</v>
      </c>
      <c r="AF42" s="315"/>
      <c r="AG42" s="41" t="s">
        <v>88</v>
      </c>
      <c r="AH42" s="53">
        <v>36634</v>
      </c>
      <c r="AI42" s="153">
        <f t="shared" ref="AI42" si="259">IFERROR(AH42/AF41,"-")</f>
        <v>0.29206961707420132</v>
      </c>
    </row>
    <row r="43" spans="2:35" s="30" customFormat="1">
      <c r="B43" s="300"/>
      <c r="C43" s="321"/>
      <c r="D43" s="315"/>
      <c r="E43" s="44" t="s">
        <v>89</v>
      </c>
      <c r="F43" s="53">
        <v>236</v>
      </c>
      <c r="G43" s="142">
        <f t="shared" ref="G43" si="260">IFERROR(F43/D41,"-")</f>
        <v>0.30256410256410254</v>
      </c>
      <c r="H43" s="315"/>
      <c r="I43" s="44" t="s">
        <v>89</v>
      </c>
      <c r="J43" s="53">
        <v>464</v>
      </c>
      <c r="K43" s="142">
        <f t="shared" ref="K43" si="261">IFERROR(J43/H41,"-")</f>
        <v>0.36449332285938729</v>
      </c>
      <c r="L43" s="315"/>
      <c r="M43" s="44" t="s">
        <v>89</v>
      </c>
      <c r="N43" s="53">
        <v>17926</v>
      </c>
      <c r="O43" s="142">
        <f t="shared" ref="O43" si="262">IFERROR(N43/L41,"-")</f>
        <v>0.34940745360985498</v>
      </c>
      <c r="P43" s="315"/>
      <c r="Q43" s="44" t="s">
        <v>89</v>
      </c>
      <c r="R43" s="53">
        <v>15321</v>
      </c>
      <c r="S43" s="153">
        <f t="shared" ref="S43" si="263">IFERROR(R43/P41,"-")</f>
        <v>0.42716145760727131</v>
      </c>
      <c r="T43" s="315"/>
      <c r="U43" s="44" t="s">
        <v>89</v>
      </c>
      <c r="V43" s="53">
        <v>9716</v>
      </c>
      <c r="W43" s="142">
        <f t="shared" ref="W43" si="264">IFERROR(V43/T41,"-")</f>
        <v>0.43446764745338284</v>
      </c>
      <c r="X43" s="315"/>
      <c r="Y43" s="44" t="s">
        <v>89</v>
      </c>
      <c r="Z43" s="53">
        <v>4074</v>
      </c>
      <c r="AA43" s="142">
        <f t="shared" ref="AA43" si="265">IFERROR(Z43/X41,"-")</f>
        <v>0.39684395090590296</v>
      </c>
      <c r="AB43" s="315"/>
      <c r="AC43" s="44" t="s">
        <v>89</v>
      </c>
      <c r="AD43" s="53">
        <v>1131</v>
      </c>
      <c r="AE43" s="142">
        <f t="shared" ref="AE43" si="266">IFERROR(AD43/AB41,"-")</f>
        <v>0.3162751677852349</v>
      </c>
      <c r="AF43" s="315"/>
      <c r="AG43" s="44" t="s">
        <v>89</v>
      </c>
      <c r="AH43" s="53">
        <v>48868</v>
      </c>
      <c r="AI43" s="153">
        <f t="shared" ref="AI43" si="267">IFERROR(AH43/AF41,"-")</f>
        <v>0.38960686922482041</v>
      </c>
    </row>
    <row r="44" spans="2:35" s="30" customFormat="1">
      <c r="B44" s="300"/>
      <c r="C44" s="321"/>
      <c r="D44" s="315"/>
      <c r="E44" s="44" t="s">
        <v>90</v>
      </c>
      <c r="F44" s="53">
        <v>50</v>
      </c>
      <c r="G44" s="142">
        <f t="shared" ref="G44" si="268">IFERROR(F44/D41,"-")</f>
        <v>6.4102564102564097E-2</v>
      </c>
      <c r="H44" s="315"/>
      <c r="I44" s="44" t="s">
        <v>90</v>
      </c>
      <c r="J44" s="53">
        <v>117</v>
      </c>
      <c r="K44" s="142">
        <f t="shared" ref="K44" si="269">IFERROR(J44/H41,"-")</f>
        <v>9.1908876669285156E-2</v>
      </c>
      <c r="L44" s="315"/>
      <c r="M44" s="44" t="s">
        <v>90</v>
      </c>
      <c r="N44" s="53">
        <v>3720</v>
      </c>
      <c r="O44" s="142">
        <f t="shared" ref="O44" si="270">IFERROR(N44/L41,"-")</f>
        <v>7.2508966162482452E-2</v>
      </c>
      <c r="P44" s="315"/>
      <c r="Q44" s="44" t="s">
        <v>90</v>
      </c>
      <c r="R44" s="53">
        <v>4325</v>
      </c>
      <c r="S44" s="153">
        <f t="shared" ref="S44" si="271">IFERROR(R44/P41,"-")</f>
        <v>0.12058438118604846</v>
      </c>
      <c r="T44" s="315"/>
      <c r="U44" s="44" t="s">
        <v>90</v>
      </c>
      <c r="V44" s="53">
        <v>3740</v>
      </c>
      <c r="W44" s="142">
        <f t="shared" ref="W44" si="272">IFERROR(V44/T41,"-")</f>
        <v>0.16724053123462862</v>
      </c>
      <c r="X44" s="315"/>
      <c r="Y44" s="44" t="s">
        <v>90</v>
      </c>
      <c r="Z44" s="53">
        <v>1919</v>
      </c>
      <c r="AA44" s="142">
        <f t="shared" ref="AA44" si="273">IFERROR(Z44/X41,"-")</f>
        <v>0.18692772257938828</v>
      </c>
      <c r="AB44" s="315"/>
      <c r="AC44" s="44" t="s">
        <v>90</v>
      </c>
      <c r="AD44" s="53">
        <v>707</v>
      </c>
      <c r="AE44" s="142">
        <f t="shared" ref="AE44" si="274">IFERROR(AD44/AB41,"-")</f>
        <v>0.19770693512304249</v>
      </c>
      <c r="AF44" s="315"/>
      <c r="AG44" s="44" t="s">
        <v>90</v>
      </c>
      <c r="AH44" s="53">
        <v>14578</v>
      </c>
      <c r="AI44" s="153">
        <f t="shared" ref="AI44" si="275">IFERROR(AH44/AF41,"-")</f>
        <v>0.1162251154039337</v>
      </c>
    </row>
    <row r="45" spans="2:35" s="30" customFormat="1">
      <c r="B45" s="300"/>
      <c r="C45" s="321"/>
      <c r="D45" s="315"/>
      <c r="E45" s="45" t="s">
        <v>91</v>
      </c>
      <c r="F45" s="54">
        <v>200</v>
      </c>
      <c r="G45" s="143">
        <f t="shared" ref="G45" si="276">IFERROR(F45/D41,"-")</f>
        <v>0.25641025641025639</v>
      </c>
      <c r="H45" s="315"/>
      <c r="I45" s="45" t="s">
        <v>91</v>
      </c>
      <c r="J45" s="54">
        <v>409</v>
      </c>
      <c r="K45" s="143">
        <f t="shared" ref="K45" si="277">IFERROR(J45/H41,"-")</f>
        <v>0.32128829536527886</v>
      </c>
      <c r="L45" s="315"/>
      <c r="M45" s="45" t="s">
        <v>91</v>
      </c>
      <c r="N45" s="54">
        <v>11248</v>
      </c>
      <c r="O45" s="143">
        <f t="shared" ref="O45" si="278">IFERROR(N45/L41,"-")</f>
        <v>0.21924216435365662</v>
      </c>
      <c r="P45" s="315"/>
      <c r="Q45" s="45" t="s">
        <v>91</v>
      </c>
      <c r="R45" s="54">
        <v>9791</v>
      </c>
      <c r="S45" s="154">
        <f t="shared" ref="S45" si="279">IFERROR(R45/P41,"-")</f>
        <v>0.27298073437979203</v>
      </c>
      <c r="T45" s="315"/>
      <c r="U45" s="45" t="s">
        <v>91</v>
      </c>
      <c r="V45" s="54">
        <v>6902</v>
      </c>
      <c r="W45" s="143">
        <f t="shared" ref="W45" si="280">IFERROR(V45/T41,"-")</f>
        <v>0.30863479855117831</v>
      </c>
      <c r="X45" s="315"/>
      <c r="Y45" s="45" t="s">
        <v>91</v>
      </c>
      <c r="Z45" s="54">
        <v>3243</v>
      </c>
      <c r="AA45" s="143">
        <f t="shared" ref="AA45" si="281">IFERROR(Z45/X41,"-")</f>
        <v>0.3158971361776739</v>
      </c>
      <c r="AB45" s="315"/>
      <c r="AC45" s="45" t="s">
        <v>91</v>
      </c>
      <c r="AD45" s="54">
        <v>980</v>
      </c>
      <c r="AE45" s="143">
        <f t="shared" ref="AE45" si="282">IFERROR(AD45/AB41,"-")</f>
        <v>0.27404921700223711</v>
      </c>
      <c r="AF45" s="315"/>
      <c r="AG45" s="45" t="s">
        <v>91</v>
      </c>
      <c r="AH45" s="54">
        <v>32773</v>
      </c>
      <c r="AI45" s="154">
        <f t="shared" ref="AI45" si="283">IFERROR(AH45/AF41,"-")</f>
        <v>0.26128726211641645</v>
      </c>
    </row>
    <row r="46" spans="2:35" s="30" customFormat="1" ht="24">
      <c r="B46" s="276"/>
      <c r="C46" s="322"/>
      <c r="D46" s="316"/>
      <c r="E46" s="48" t="s">
        <v>275</v>
      </c>
      <c r="F46" s="55">
        <v>518</v>
      </c>
      <c r="G46" s="144">
        <f t="shared" ref="G46" si="284">IFERROR(F46/D41,"-")</f>
        <v>0.66410256410256407</v>
      </c>
      <c r="H46" s="316"/>
      <c r="I46" s="48" t="s">
        <v>275</v>
      </c>
      <c r="J46" s="55">
        <v>924</v>
      </c>
      <c r="K46" s="144">
        <f t="shared" ref="K46" si="285">IFERROR(J46/H41,"-")</f>
        <v>0.72584446190102125</v>
      </c>
      <c r="L46" s="316"/>
      <c r="M46" s="48" t="s">
        <v>275</v>
      </c>
      <c r="N46" s="55">
        <v>30507</v>
      </c>
      <c r="O46" s="144">
        <f t="shared" ref="O46" si="286">IFERROR(N46/L41,"-")</f>
        <v>0.59463199750506779</v>
      </c>
      <c r="P46" s="316"/>
      <c r="Q46" s="48" t="s">
        <v>275</v>
      </c>
      <c r="R46" s="55">
        <v>25870</v>
      </c>
      <c r="S46" s="144">
        <f t="shared" ref="S46" si="287">IFERROR(R46/P41,"-")</f>
        <v>0.72127582457412109</v>
      </c>
      <c r="T46" s="316"/>
      <c r="U46" s="48" t="s">
        <v>275</v>
      </c>
      <c r="V46" s="55">
        <v>17350</v>
      </c>
      <c r="W46" s="144">
        <f t="shared" ref="W46" si="288">IFERROR(V46/T41,"-")</f>
        <v>0.77583508473818363</v>
      </c>
      <c r="X46" s="316"/>
      <c r="Y46" s="48" t="s">
        <v>275</v>
      </c>
      <c r="Z46" s="55">
        <v>7930</v>
      </c>
      <c r="AA46" s="144">
        <f t="shared" ref="AA46" si="289">IFERROR(Z46/X41,"-")</f>
        <v>0.77245275667251123</v>
      </c>
      <c r="AB46" s="316"/>
      <c r="AC46" s="48" t="s">
        <v>275</v>
      </c>
      <c r="AD46" s="55">
        <v>2593</v>
      </c>
      <c r="AE46" s="144">
        <f t="shared" ref="AE46" si="290">IFERROR(AD46/AB41,"-")</f>
        <v>0.72511185682326618</v>
      </c>
      <c r="AF46" s="316"/>
      <c r="AG46" s="48" t="s">
        <v>275</v>
      </c>
      <c r="AH46" s="55">
        <v>85692</v>
      </c>
      <c r="AI46" s="144">
        <f t="shared" ref="AI46" si="291">IFERROR(AH46/AF41,"-")</f>
        <v>0.68319128750129554</v>
      </c>
    </row>
    <row r="47" spans="2:35" s="30" customFormat="1">
      <c r="B47" s="275">
        <v>8</v>
      </c>
      <c r="C47" s="320" t="str">
        <f>INDEX('地区別_在宅(医科)'!$C$7:$C$14,ROUNDUP((ROW(B47)/6),0))</f>
        <v>大阪市医療圏</v>
      </c>
      <c r="D47" s="314">
        <v>1899</v>
      </c>
      <c r="E47" s="40" t="s">
        <v>87</v>
      </c>
      <c r="F47" s="194">
        <v>92</v>
      </c>
      <c r="G47" s="141">
        <f t="shared" ref="G47" si="292">IFERROR(F47/D47,"-")</f>
        <v>4.8446550816219063E-2</v>
      </c>
      <c r="H47" s="314">
        <v>3068</v>
      </c>
      <c r="I47" s="40" t="s">
        <v>87</v>
      </c>
      <c r="J47" s="194">
        <v>247</v>
      </c>
      <c r="K47" s="141">
        <f t="shared" ref="K47" si="293">IFERROR(J47/H47,"-")</f>
        <v>8.050847457627118E-2</v>
      </c>
      <c r="L47" s="314">
        <v>132226</v>
      </c>
      <c r="M47" s="40" t="s">
        <v>87</v>
      </c>
      <c r="N47" s="194">
        <v>8967</v>
      </c>
      <c r="O47" s="141">
        <f t="shared" ref="O47" si="294">IFERROR(N47/L47,"-")</f>
        <v>6.7815709467124466E-2</v>
      </c>
      <c r="P47" s="314">
        <v>103615</v>
      </c>
      <c r="Q47" s="40" t="s">
        <v>87</v>
      </c>
      <c r="R47" s="194">
        <v>15163</v>
      </c>
      <c r="S47" s="152">
        <f t="shared" ref="S47" si="295">IFERROR(R47/P47,"-")</f>
        <v>0.14633981566375526</v>
      </c>
      <c r="T47" s="314">
        <v>68181</v>
      </c>
      <c r="U47" s="40" t="s">
        <v>87</v>
      </c>
      <c r="V47" s="194">
        <v>16126</v>
      </c>
      <c r="W47" s="141">
        <f t="shared" ref="W47" si="296">IFERROR(V47/T47,"-")</f>
        <v>0.23651750487672518</v>
      </c>
      <c r="X47" s="314">
        <v>32038</v>
      </c>
      <c r="Y47" s="40" t="s">
        <v>87</v>
      </c>
      <c r="Z47" s="194">
        <v>9313</v>
      </c>
      <c r="AA47" s="141">
        <f t="shared" ref="AA47" si="297">IFERROR(Z47/X47,"-")</f>
        <v>0.29068606030338973</v>
      </c>
      <c r="AB47" s="314">
        <v>11353</v>
      </c>
      <c r="AC47" s="40" t="s">
        <v>87</v>
      </c>
      <c r="AD47" s="194">
        <v>3570</v>
      </c>
      <c r="AE47" s="141">
        <f t="shared" ref="AE47" si="298">IFERROR(AD47/AB47,"-")</f>
        <v>0.31445432925218003</v>
      </c>
      <c r="AF47" s="314">
        <v>352380</v>
      </c>
      <c r="AG47" s="40" t="s">
        <v>87</v>
      </c>
      <c r="AH47" s="194">
        <v>53478</v>
      </c>
      <c r="AI47" s="152">
        <f t="shared" ref="AI47" si="299">IFERROR(AH47/AF47,"-")</f>
        <v>0.15176230206027583</v>
      </c>
    </row>
    <row r="48" spans="2:35" s="30" customFormat="1">
      <c r="B48" s="300"/>
      <c r="C48" s="321"/>
      <c r="D48" s="315"/>
      <c r="E48" s="41" t="s">
        <v>88</v>
      </c>
      <c r="F48" s="53">
        <v>660</v>
      </c>
      <c r="G48" s="142">
        <f t="shared" ref="G48" si="300">IFERROR(F48/D47,"-")</f>
        <v>0.34755134281200634</v>
      </c>
      <c r="H48" s="315"/>
      <c r="I48" s="41" t="s">
        <v>88</v>
      </c>
      <c r="J48" s="53">
        <v>1268</v>
      </c>
      <c r="K48" s="142">
        <f t="shared" ref="K48" si="301">IFERROR(J48/H47,"-")</f>
        <v>0.41329856584093871</v>
      </c>
      <c r="L48" s="315"/>
      <c r="M48" s="41" t="s">
        <v>88</v>
      </c>
      <c r="N48" s="53">
        <v>33252</v>
      </c>
      <c r="O48" s="142">
        <f t="shared" ref="O48" si="302">IFERROR(N48/L47,"-")</f>
        <v>0.25147852918488045</v>
      </c>
      <c r="P48" s="315"/>
      <c r="Q48" s="41" t="s">
        <v>88</v>
      </c>
      <c r="R48" s="53">
        <v>33891</v>
      </c>
      <c r="S48" s="153">
        <f t="shared" ref="S48" si="303">IFERROR(R48/P47,"-")</f>
        <v>0.32708584664382573</v>
      </c>
      <c r="T48" s="315"/>
      <c r="U48" s="41" t="s">
        <v>88</v>
      </c>
      <c r="V48" s="53">
        <v>24321</v>
      </c>
      <c r="W48" s="142">
        <f t="shared" ref="W48" si="304">IFERROR(V48/T47,"-")</f>
        <v>0.35671228054736659</v>
      </c>
      <c r="X48" s="315"/>
      <c r="Y48" s="41" t="s">
        <v>88</v>
      </c>
      <c r="Z48" s="53">
        <v>11095</v>
      </c>
      <c r="AA48" s="142">
        <f t="shared" ref="AA48" si="305">IFERROR(Z48/X47,"-")</f>
        <v>0.34630750983207442</v>
      </c>
      <c r="AB48" s="315"/>
      <c r="AC48" s="41" t="s">
        <v>88</v>
      </c>
      <c r="AD48" s="53">
        <v>3594</v>
      </c>
      <c r="AE48" s="142">
        <f t="shared" ref="AE48" si="306">IFERROR(AD48/AB47,"-")</f>
        <v>0.31656830793622831</v>
      </c>
      <c r="AF48" s="315"/>
      <c r="AG48" s="41" t="s">
        <v>88</v>
      </c>
      <c r="AH48" s="53">
        <v>108081</v>
      </c>
      <c r="AI48" s="153">
        <f t="shared" ref="AI48" si="307">IFERROR(AH48/AF47,"-")</f>
        <v>0.30671718031670359</v>
      </c>
    </row>
    <row r="49" spans="2:45" s="30" customFormat="1">
      <c r="B49" s="300"/>
      <c r="C49" s="321"/>
      <c r="D49" s="315"/>
      <c r="E49" s="44" t="s">
        <v>89</v>
      </c>
      <c r="F49" s="53">
        <v>560</v>
      </c>
      <c r="G49" s="142">
        <f t="shared" ref="G49" si="308">IFERROR(F49/D47,"-")</f>
        <v>0.29489204844655081</v>
      </c>
      <c r="H49" s="315"/>
      <c r="I49" s="44" t="s">
        <v>89</v>
      </c>
      <c r="J49" s="53">
        <v>1061</v>
      </c>
      <c r="K49" s="142">
        <f t="shared" ref="K49" si="309">IFERROR(J49/H47,"-")</f>
        <v>0.3458279009126467</v>
      </c>
      <c r="L49" s="315"/>
      <c r="M49" s="44" t="s">
        <v>89</v>
      </c>
      <c r="N49" s="53">
        <v>49912</v>
      </c>
      <c r="O49" s="142">
        <f t="shared" ref="O49" si="310">IFERROR(N49/L47,"-")</f>
        <v>0.37747492928773463</v>
      </c>
      <c r="P49" s="315"/>
      <c r="Q49" s="44" t="s">
        <v>89</v>
      </c>
      <c r="R49" s="53">
        <v>46185</v>
      </c>
      <c r="S49" s="153">
        <f t="shared" ref="S49" si="311">IFERROR(R49/P47,"-")</f>
        <v>0.44573662114558704</v>
      </c>
      <c r="T49" s="315"/>
      <c r="U49" s="44" t="s">
        <v>89</v>
      </c>
      <c r="V49" s="53">
        <v>31069</v>
      </c>
      <c r="W49" s="142">
        <f t="shared" ref="W49" si="312">IFERROR(V49/T47,"-")</f>
        <v>0.45568413487628517</v>
      </c>
      <c r="X49" s="315"/>
      <c r="Y49" s="44" t="s">
        <v>89</v>
      </c>
      <c r="Z49" s="53">
        <v>12977</v>
      </c>
      <c r="AA49" s="142">
        <f t="shared" ref="AA49" si="313">IFERROR(Z49/X47,"-")</f>
        <v>0.40505025282477058</v>
      </c>
      <c r="AB49" s="315"/>
      <c r="AC49" s="44" t="s">
        <v>89</v>
      </c>
      <c r="AD49" s="53">
        <v>3702</v>
      </c>
      <c r="AE49" s="142">
        <f t="shared" ref="AE49" si="314">IFERROR(AD49/AB47,"-")</f>
        <v>0.32608121201444551</v>
      </c>
      <c r="AF49" s="315"/>
      <c r="AG49" s="44" t="s">
        <v>89</v>
      </c>
      <c r="AH49" s="53">
        <v>145466</v>
      </c>
      <c r="AI49" s="153">
        <f t="shared" ref="AI49" si="315">IFERROR(AH49/AF47,"-")</f>
        <v>0.41281003462171517</v>
      </c>
    </row>
    <row r="50" spans="2:45" s="30" customFormat="1">
      <c r="B50" s="300"/>
      <c r="C50" s="321"/>
      <c r="D50" s="315"/>
      <c r="E50" s="44" t="s">
        <v>90</v>
      </c>
      <c r="F50" s="53">
        <v>131</v>
      </c>
      <c r="G50" s="142">
        <f t="shared" ref="G50" si="316">IFERROR(F50/D47,"-")</f>
        <v>6.8983675618746715E-2</v>
      </c>
      <c r="H50" s="315"/>
      <c r="I50" s="44" t="s">
        <v>90</v>
      </c>
      <c r="J50" s="53">
        <v>291</v>
      </c>
      <c r="K50" s="142">
        <f t="shared" ref="K50" si="317">IFERROR(J50/H47,"-")</f>
        <v>9.4850065189048247E-2</v>
      </c>
      <c r="L50" s="315"/>
      <c r="M50" s="44" t="s">
        <v>90</v>
      </c>
      <c r="N50" s="53">
        <v>11208</v>
      </c>
      <c r="O50" s="142">
        <f t="shared" ref="O50" si="318">IFERROR(N50/L47,"-")</f>
        <v>8.4763964727058216E-2</v>
      </c>
      <c r="P50" s="315"/>
      <c r="Q50" s="44" t="s">
        <v>90</v>
      </c>
      <c r="R50" s="53">
        <v>14167</v>
      </c>
      <c r="S50" s="153">
        <f t="shared" ref="S50" si="319">IFERROR(R50/P47,"-")</f>
        <v>0.1367273078222265</v>
      </c>
      <c r="T50" s="315"/>
      <c r="U50" s="44" t="s">
        <v>90</v>
      </c>
      <c r="V50" s="53">
        <v>12282</v>
      </c>
      <c r="W50" s="142">
        <f t="shared" ref="W50" si="320">IFERROR(V50/T47,"-")</f>
        <v>0.18013816165793989</v>
      </c>
      <c r="X50" s="315"/>
      <c r="Y50" s="44" t="s">
        <v>90</v>
      </c>
      <c r="Z50" s="53">
        <v>6344</v>
      </c>
      <c r="AA50" s="142">
        <f t="shared" ref="AA50" si="321">IFERROR(Z50/X47,"-")</f>
        <v>0.1980148573568887</v>
      </c>
      <c r="AB50" s="315"/>
      <c r="AC50" s="44" t="s">
        <v>90</v>
      </c>
      <c r="AD50" s="53">
        <v>2180</v>
      </c>
      <c r="AE50" s="142">
        <f t="shared" ref="AE50" si="322">IFERROR(AD50/AB47,"-")</f>
        <v>0.19201973046771778</v>
      </c>
      <c r="AF50" s="315"/>
      <c r="AG50" s="44" t="s">
        <v>90</v>
      </c>
      <c r="AH50" s="53">
        <v>46603</v>
      </c>
      <c r="AI50" s="153">
        <f t="shared" ref="AI50" si="323">IFERROR(AH50/AF47,"-")</f>
        <v>0.13225211419490324</v>
      </c>
    </row>
    <row r="51" spans="2:45" s="30" customFormat="1">
      <c r="B51" s="300"/>
      <c r="C51" s="321"/>
      <c r="D51" s="315"/>
      <c r="E51" s="45" t="s">
        <v>91</v>
      </c>
      <c r="F51" s="54">
        <v>585</v>
      </c>
      <c r="G51" s="143">
        <f t="shared" ref="G51" si="324">IFERROR(F51/D47,"-")</f>
        <v>0.30805687203791471</v>
      </c>
      <c r="H51" s="315"/>
      <c r="I51" s="45" t="s">
        <v>91</v>
      </c>
      <c r="J51" s="54">
        <v>1024</v>
      </c>
      <c r="K51" s="143">
        <f t="shared" ref="K51" si="325">IFERROR(J51/H47,"-")</f>
        <v>0.33376792698826596</v>
      </c>
      <c r="L51" s="315"/>
      <c r="M51" s="45" t="s">
        <v>91</v>
      </c>
      <c r="N51" s="54">
        <v>30750</v>
      </c>
      <c r="O51" s="143">
        <f t="shared" ref="O51" si="326">IFERROR(N51/L47,"-")</f>
        <v>0.23255638074206283</v>
      </c>
      <c r="P51" s="315"/>
      <c r="Q51" s="45" t="s">
        <v>91</v>
      </c>
      <c r="R51" s="54">
        <v>30242</v>
      </c>
      <c r="S51" s="154">
        <f t="shared" ref="S51" si="327">IFERROR(R51/P47,"-")</f>
        <v>0.29186893789509238</v>
      </c>
      <c r="T51" s="315"/>
      <c r="U51" s="45" t="s">
        <v>91</v>
      </c>
      <c r="V51" s="54">
        <v>21949</v>
      </c>
      <c r="W51" s="143">
        <f t="shared" ref="W51" si="328">IFERROR(V51/T47,"-")</f>
        <v>0.32192252973702351</v>
      </c>
      <c r="X51" s="315"/>
      <c r="Y51" s="45" t="s">
        <v>91</v>
      </c>
      <c r="Z51" s="54">
        <v>10228</v>
      </c>
      <c r="AA51" s="143">
        <f t="shared" ref="AA51" si="329">IFERROR(Z51/X47,"-")</f>
        <v>0.31924589549909482</v>
      </c>
      <c r="AB51" s="315"/>
      <c r="AC51" s="45" t="s">
        <v>91</v>
      </c>
      <c r="AD51" s="54">
        <v>3350</v>
      </c>
      <c r="AE51" s="143">
        <f t="shared" ref="AE51" si="330">IFERROR(AD51/AB47,"-")</f>
        <v>0.2950761913150709</v>
      </c>
      <c r="AF51" s="315"/>
      <c r="AG51" s="45" t="s">
        <v>91</v>
      </c>
      <c r="AH51" s="54">
        <v>98128</v>
      </c>
      <c r="AI51" s="154">
        <f t="shared" ref="AI51" si="331">IFERROR(AH51/AF47,"-")</f>
        <v>0.2784721039786594</v>
      </c>
    </row>
    <row r="52" spans="2:45" s="30" customFormat="1" ht="24.75" thickBot="1">
      <c r="B52" s="300"/>
      <c r="C52" s="321"/>
      <c r="D52" s="315"/>
      <c r="E52" s="50" t="s">
        <v>275</v>
      </c>
      <c r="F52" s="201">
        <v>1239</v>
      </c>
      <c r="G52" s="145">
        <f t="shared" ref="G52" si="332">IFERROR(F52/D47,"-")</f>
        <v>0.65244865718799372</v>
      </c>
      <c r="H52" s="315"/>
      <c r="I52" s="50" t="s">
        <v>275</v>
      </c>
      <c r="J52" s="201">
        <v>2269</v>
      </c>
      <c r="K52" s="145">
        <f t="shared" ref="K52" si="333">IFERROR(J52/H47,"-")</f>
        <v>0.7395697522816167</v>
      </c>
      <c r="L52" s="315"/>
      <c r="M52" s="50" t="s">
        <v>275</v>
      </c>
      <c r="N52" s="201">
        <v>81769</v>
      </c>
      <c r="O52" s="145">
        <f t="shared" ref="O52" si="334">IFERROR(N52/L47,"-")</f>
        <v>0.61840333973651174</v>
      </c>
      <c r="P52" s="315"/>
      <c r="Q52" s="50" t="s">
        <v>275</v>
      </c>
      <c r="R52" s="201">
        <v>75271</v>
      </c>
      <c r="S52" s="145">
        <f t="shared" ref="S52" si="335">IFERROR(R52/P47,"-")</f>
        <v>0.72644887323264007</v>
      </c>
      <c r="T52" s="315"/>
      <c r="U52" s="50" t="s">
        <v>275</v>
      </c>
      <c r="V52" s="201">
        <v>52754</v>
      </c>
      <c r="W52" s="145">
        <f t="shared" ref="W52" si="336">IFERROR(V52/T47,"-")</f>
        <v>0.77373461814875111</v>
      </c>
      <c r="X52" s="315"/>
      <c r="Y52" s="50" t="s">
        <v>275</v>
      </c>
      <c r="Z52" s="201">
        <v>24397</v>
      </c>
      <c r="AA52" s="145">
        <f t="shared" ref="AA52" si="337">IFERROR(Z52/X47,"-")</f>
        <v>0.76150196641488233</v>
      </c>
      <c r="AB52" s="315"/>
      <c r="AC52" s="50" t="s">
        <v>275</v>
      </c>
      <c r="AD52" s="201">
        <v>8133</v>
      </c>
      <c r="AE52" s="145">
        <f t="shared" ref="AE52" si="338">IFERROR(AD52/AB47,"-")</f>
        <v>0.71637452655685718</v>
      </c>
      <c r="AF52" s="315"/>
      <c r="AG52" s="50" t="s">
        <v>275</v>
      </c>
      <c r="AH52" s="201">
        <v>245832</v>
      </c>
      <c r="AI52" s="145">
        <f t="shared" ref="AI52" si="339">IFERROR(AH52/AF47,"-")</f>
        <v>0.69763323684658607</v>
      </c>
    </row>
    <row r="53" spans="2:45" s="30" customFormat="1" ht="12.75" thickTop="1">
      <c r="B53" s="318" t="s">
        <v>140</v>
      </c>
      <c r="C53" s="318"/>
      <c r="D53" s="317">
        <v>5031</v>
      </c>
      <c r="E53" s="51" t="s">
        <v>87</v>
      </c>
      <c r="F53" s="52">
        <v>272</v>
      </c>
      <c r="G53" s="146">
        <f t="shared" ref="G53" si="340">IFERROR(F53/D53,"-")</f>
        <v>5.4064798250844766E-2</v>
      </c>
      <c r="H53" s="317">
        <v>8272</v>
      </c>
      <c r="I53" s="51" t="s">
        <v>87</v>
      </c>
      <c r="J53" s="52">
        <v>612</v>
      </c>
      <c r="K53" s="146">
        <f t="shared" ref="K53" si="341">IFERROR(J53/H53,"-")</f>
        <v>7.3984526112185686E-2</v>
      </c>
      <c r="L53" s="317">
        <v>499640</v>
      </c>
      <c r="M53" s="51" t="s">
        <v>87</v>
      </c>
      <c r="N53" s="52">
        <v>32768</v>
      </c>
      <c r="O53" s="146">
        <f t="shared" ref="O53" si="342">IFERROR(N53/L53,"-")</f>
        <v>6.5583219918341207E-2</v>
      </c>
      <c r="P53" s="317">
        <v>354778</v>
      </c>
      <c r="Q53" s="51" t="s">
        <v>87</v>
      </c>
      <c r="R53" s="52">
        <v>50604</v>
      </c>
      <c r="S53" s="155">
        <f t="shared" ref="S53" si="343">IFERROR(R53/P53,"-")</f>
        <v>0.14263567639481592</v>
      </c>
      <c r="T53" s="317">
        <v>216572</v>
      </c>
      <c r="U53" s="51" t="s">
        <v>87</v>
      </c>
      <c r="V53" s="52">
        <v>50559</v>
      </c>
      <c r="W53" s="146">
        <f t="shared" ref="W53" si="344">IFERROR(V53/T53,"-")</f>
        <v>0.2334512309993905</v>
      </c>
      <c r="X53" s="317">
        <v>99193</v>
      </c>
      <c r="Y53" s="51" t="s">
        <v>87</v>
      </c>
      <c r="Z53" s="52">
        <v>29498</v>
      </c>
      <c r="AA53" s="146">
        <f t="shared" ref="AA53" si="345">IFERROR(Z53/X53,"-")</f>
        <v>0.29737985543334711</v>
      </c>
      <c r="AB53" s="317">
        <v>35318</v>
      </c>
      <c r="AC53" s="51" t="s">
        <v>87</v>
      </c>
      <c r="AD53" s="52">
        <v>10777</v>
      </c>
      <c r="AE53" s="146">
        <f t="shared" ref="AE53" si="346">IFERROR(AD53/AB53,"-")</f>
        <v>0.30514185401211846</v>
      </c>
      <c r="AF53" s="317">
        <f>SUM(D53,H53,L53,P53,T53,X53,AB53)</f>
        <v>1218804</v>
      </c>
      <c r="AG53" s="51" t="s">
        <v>87</v>
      </c>
      <c r="AH53" s="52">
        <f>SUM(F53,J53,N53,R53,V53,Z53,AD53)</f>
        <v>175090</v>
      </c>
      <c r="AI53" s="155">
        <f t="shared" ref="AI53" si="347">IFERROR(AH53/AF53,"-")</f>
        <v>0.14365722462348335</v>
      </c>
    </row>
    <row r="54" spans="2:45" s="30" customFormat="1">
      <c r="B54" s="319"/>
      <c r="C54" s="319"/>
      <c r="D54" s="315"/>
      <c r="E54" s="41" t="s">
        <v>88</v>
      </c>
      <c r="F54" s="53">
        <v>1677</v>
      </c>
      <c r="G54" s="142">
        <f t="shared" ref="G54" si="348">IFERROR(F54/D53,"-")</f>
        <v>0.33333333333333331</v>
      </c>
      <c r="H54" s="315"/>
      <c r="I54" s="41" t="s">
        <v>88</v>
      </c>
      <c r="J54" s="53">
        <v>3260</v>
      </c>
      <c r="K54" s="142">
        <f t="shared" ref="K54" si="349">IFERROR(J54/H53,"-")</f>
        <v>0.39410058027079303</v>
      </c>
      <c r="L54" s="315"/>
      <c r="M54" s="41" t="s">
        <v>88</v>
      </c>
      <c r="N54" s="53">
        <v>120219</v>
      </c>
      <c r="O54" s="142">
        <f t="shared" ref="O54" si="350">IFERROR(N54/L53,"-")</f>
        <v>0.24061124009286686</v>
      </c>
      <c r="P54" s="315"/>
      <c r="Q54" s="41" t="s">
        <v>88</v>
      </c>
      <c r="R54" s="53">
        <v>113054</v>
      </c>
      <c r="S54" s="153">
        <f t="shared" ref="S54" si="351">IFERROR(R54/P53,"-")</f>
        <v>0.3186612473152225</v>
      </c>
      <c r="T54" s="315"/>
      <c r="U54" s="41" t="s">
        <v>88</v>
      </c>
      <c r="V54" s="53">
        <v>76346</v>
      </c>
      <c r="W54" s="142">
        <f t="shared" ref="W54" si="352">IFERROR(V54/T53,"-")</f>
        <v>0.35252017804702362</v>
      </c>
      <c r="X54" s="315"/>
      <c r="Y54" s="41" t="s">
        <v>88</v>
      </c>
      <c r="Z54" s="53">
        <v>34584</v>
      </c>
      <c r="AA54" s="142">
        <f t="shared" ref="AA54" si="353">IFERROR(Z54/X53,"-")</f>
        <v>0.34865363483310313</v>
      </c>
      <c r="AB54" s="315"/>
      <c r="AC54" s="41" t="s">
        <v>88</v>
      </c>
      <c r="AD54" s="53">
        <v>11252</v>
      </c>
      <c r="AE54" s="142">
        <f t="shared" ref="AE54" si="354">IFERROR(AD54/AB53,"-")</f>
        <v>0.31859108669800101</v>
      </c>
      <c r="AF54" s="315"/>
      <c r="AG54" s="41" t="s">
        <v>88</v>
      </c>
      <c r="AH54" s="53">
        <f t="shared" ref="AH54:AH58" si="355">SUM(F54,J54,N54,R54,V54,Z54,AD54)</f>
        <v>360392</v>
      </c>
      <c r="AI54" s="153">
        <f t="shared" ref="AI54" si="356">IFERROR(AH54/AF53,"-")</f>
        <v>0.29569315492893034</v>
      </c>
    </row>
    <row r="55" spans="2:45" s="30" customFormat="1">
      <c r="B55" s="319"/>
      <c r="C55" s="319"/>
      <c r="D55" s="315"/>
      <c r="E55" s="44" t="s">
        <v>89</v>
      </c>
      <c r="F55" s="53">
        <v>1459</v>
      </c>
      <c r="G55" s="142">
        <f t="shared" ref="G55" si="357">IFERROR(F55/D53,"-")</f>
        <v>0.29000198767640628</v>
      </c>
      <c r="H55" s="315"/>
      <c r="I55" s="44" t="s">
        <v>89</v>
      </c>
      <c r="J55" s="53">
        <v>2970</v>
      </c>
      <c r="K55" s="142">
        <f t="shared" ref="K55" si="358">IFERROR(J55/H53,"-")</f>
        <v>0.35904255319148937</v>
      </c>
      <c r="L55" s="315"/>
      <c r="M55" s="44" t="s">
        <v>89</v>
      </c>
      <c r="N55" s="53">
        <v>179488</v>
      </c>
      <c r="O55" s="142">
        <f t="shared" ref="O55" si="359">IFERROR(N55/L53,"-")</f>
        <v>0.359234648947242</v>
      </c>
      <c r="P55" s="315"/>
      <c r="Q55" s="44" t="s">
        <v>89</v>
      </c>
      <c r="R55" s="53">
        <v>153341</v>
      </c>
      <c r="S55" s="153">
        <f t="shared" ref="S55" si="360">IFERROR(R55/P53,"-")</f>
        <v>0.43221676654133007</v>
      </c>
      <c r="T55" s="315"/>
      <c r="U55" s="44" t="s">
        <v>89</v>
      </c>
      <c r="V55" s="53">
        <v>96617</v>
      </c>
      <c r="W55" s="142">
        <f t="shared" ref="W55" si="361">IFERROR(V55/T53,"-")</f>
        <v>0.4461195353046562</v>
      </c>
      <c r="X55" s="315"/>
      <c r="Y55" s="44" t="s">
        <v>89</v>
      </c>
      <c r="Z55" s="53">
        <v>39421</v>
      </c>
      <c r="AA55" s="142">
        <f t="shared" ref="AA55" si="362">IFERROR(Z55/X53,"-")</f>
        <v>0.39741715645257225</v>
      </c>
      <c r="AB55" s="315"/>
      <c r="AC55" s="44" t="s">
        <v>89</v>
      </c>
      <c r="AD55" s="53">
        <v>11229</v>
      </c>
      <c r="AE55" s="142">
        <f t="shared" ref="AE55" si="363">IFERROR(AD55/AB53,"-")</f>
        <v>0.31793986069426355</v>
      </c>
      <c r="AF55" s="315"/>
      <c r="AG55" s="44" t="s">
        <v>89</v>
      </c>
      <c r="AH55" s="53">
        <f t="shared" si="355"/>
        <v>484525</v>
      </c>
      <c r="AI55" s="153">
        <f t="shared" ref="AI55" si="364">IFERROR(AH55/AF53,"-")</f>
        <v>0.39754136021870623</v>
      </c>
    </row>
    <row r="56" spans="2:45" s="30" customFormat="1">
      <c r="B56" s="319"/>
      <c r="C56" s="319"/>
      <c r="D56" s="315"/>
      <c r="E56" s="44" t="s">
        <v>90</v>
      </c>
      <c r="F56" s="53">
        <v>352</v>
      </c>
      <c r="G56" s="142">
        <f t="shared" ref="G56" si="365">IFERROR(F56/D53,"-")</f>
        <v>6.9966209501093224E-2</v>
      </c>
      <c r="H56" s="315"/>
      <c r="I56" s="44" t="s">
        <v>90</v>
      </c>
      <c r="J56" s="53">
        <v>794</v>
      </c>
      <c r="K56" s="142">
        <f t="shared" ref="K56" si="366">IFERROR(J56/H53,"-")</f>
        <v>9.5986460348162481E-2</v>
      </c>
      <c r="L56" s="315"/>
      <c r="M56" s="44" t="s">
        <v>90</v>
      </c>
      <c r="N56" s="53">
        <v>38917</v>
      </c>
      <c r="O56" s="142">
        <f t="shared" ref="O56" si="367">IFERROR(N56/L53,"-")</f>
        <v>7.7890080858217914E-2</v>
      </c>
      <c r="P56" s="315"/>
      <c r="Q56" s="44" t="s">
        <v>90</v>
      </c>
      <c r="R56" s="53">
        <v>45446</v>
      </c>
      <c r="S56" s="153">
        <f t="shared" ref="S56" si="368">IFERROR(R56/P53,"-")</f>
        <v>0.12809700714249475</v>
      </c>
      <c r="T56" s="315"/>
      <c r="U56" s="44" t="s">
        <v>90</v>
      </c>
      <c r="V56" s="53">
        <v>38266</v>
      </c>
      <c r="W56" s="142">
        <f t="shared" ref="W56" si="369">IFERROR(V56/T53,"-")</f>
        <v>0.1766895074155477</v>
      </c>
      <c r="X56" s="315"/>
      <c r="Y56" s="44" t="s">
        <v>90</v>
      </c>
      <c r="Z56" s="53">
        <v>19876</v>
      </c>
      <c r="AA56" s="142">
        <f t="shared" ref="AA56" si="370">IFERROR(Z56/X53,"-")</f>
        <v>0.20037704273487039</v>
      </c>
      <c r="AB56" s="315"/>
      <c r="AC56" s="44" t="s">
        <v>90</v>
      </c>
      <c r="AD56" s="53">
        <v>7148</v>
      </c>
      <c r="AE56" s="142">
        <f t="shared" ref="AE56" si="371">IFERROR(AD56/AB53,"-")</f>
        <v>0.20238971629197577</v>
      </c>
      <c r="AF56" s="315"/>
      <c r="AG56" s="44" t="s">
        <v>90</v>
      </c>
      <c r="AH56" s="53">
        <f t="shared" si="355"/>
        <v>150799</v>
      </c>
      <c r="AI56" s="153">
        <f t="shared" ref="AI56" si="372">IFERROR(AH56/AF53,"-")</f>
        <v>0.1237270307613037</v>
      </c>
    </row>
    <row r="57" spans="2:45" s="30" customFormat="1">
      <c r="B57" s="319"/>
      <c r="C57" s="319"/>
      <c r="D57" s="315"/>
      <c r="E57" s="45" t="s">
        <v>91</v>
      </c>
      <c r="F57" s="54">
        <v>1374</v>
      </c>
      <c r="G57" s="143">
        <f t="shared" ref="G57" si="373">IFERROR(F57/D53,"-")</f>
        <v>0.27310673822301729</v>
      </c>
      <c r="H57" s="315"/>
      <c r="I57" s="45" t="s">
        <v>91</v>
      </c>
      <c r="J57" s="54">
        <v>2656</v>
      </c>
      <c r="K57" s="143">
        <f t="shared" ref="K57" si="374">IFERROR(J57/H53,"-")</f>
        <v>0.32108317214700194</v>
      </c>
      <c r="L57" s="315"/>
      <c r="M57" s="45" t="s">
        <v>91</v>
      </c>
      <c r="N57" s="54">
        <v>109025</v>
      </c>
      <c r="O57" s="143">
        <f t="shared" ref="O57" si="375">IFERROR(N57/L53,"-")</f>
        <v>0.21820710911856536</v>
      </c>
      <c r="P57" s="315"/>
      <c r="Q57" s="45" t="s">
        <v>91</v>
      </c>
      <c r="R57" s="54">
        <v>99019</v>
      </c>
      <c r="S57" s="154">
        <f t="shared" ref="S57" si="376">IFERROR(R57/P53,"-")</f>
        <v>0.27910129714920318</v>
      </c>
      <c r="T57" s="315"/>
      <c r="U57" s="45" t="s">
        <v>91</v>
      </c>
      <c r="V57" s="54">
        <v>67946</v>
      </c>
      <c r="W57" s="143">
        <f t="shared" ref="W57" si="377">IFERROR(V57/T53,"-")</f>
        <v>0.31373400070184509</v>
      </c>
      <c r="X57" s="315"/>
      <c r="Y57" s="45" t="s">
        <v>91</v>
      </c>
      <c r="Z57" s="54">
        <v>31720</v>
      </c>
      <c r="AA57" s="143">
        <f t="shared" ref="AA57" si="378">IFERROR(Z57/X53,"-")</f>
        <v>0.31978062968152993</v>
      </c>
      <c r="AB57" s="315"/>
      <c r="AC57" s="45" t="s">
        <v>91</v>
      </c>
      <c r="AD57" s="54">
        <v>10362</v>
      </c>
      <c r="AE57" s="143">
        <f t="shared" ref="AE57" si="379">IFERROR(AD57/AB53,"-")</f>
        <v>0.29339147177076846</v>
      </c>
      <c r="AF57" s="315"/>
      <c r="AG57" s="45" t="s">
        <v>91</v>
      </c>
      <c r="AH57" s="54">
        <f t="shared" si="355"/>
        <v>322102</v>
      </c>
      <c r="AI57" s="154">
        <f t="shared" ref="AI57" si="380">IFERROR(AH57/AF53,"-")</f>
        <v>0.26427711100390217</v>
      </c>
    </row>
    <row r="58" spans="2:45" s="30" customFormat="1" ht="24">
      <c r="B58" s="319"/>
      <c r="C58" s="319"/>
      <c r="D58" s="316"/>
      <c r="E58" s="48" t="s">
        <v>275</v>
      </c>
      <c r="F58" s="55">
        <v>3253</v>
      </c>
      <c r="G58" s="144">
        <f t="shared" ref="G58" si="381">IFERROR(F58/D53,"-")</f>
        <v>0.64659113496322795</v>
      </c>
      <c r="H58" s="316"/>
      <c r="I58" s="48" t="s">
        <v>275</v>
      </c>
      <c r="J58" s="55">
        <v>6079</v>
      </c>
      <c r="K58" s="144">
        <f t="shared" ref="K58" si="382">IFERROR(J58/H53,"-")</f>
        <v>0.73488878143133463</v>
      </c>
      <c r="L58" s="316"/>
      <c r="M58" s="48" t="s">
        <v>275</v>
      </c>
      <c r="N58" s="55">
        <v>300593</v>
      </c>
      <c r="O58" s="144">
        <f t="shared" ref="O58" si="383">IFERROR(N58/L53,"-")</f>
        <v>0.60161916579937558</v>
      </c>
      <c r="P58" s="316"/>
      <c r="Q58" s="48" t="s">
        <v>275</v>
      </c>
      <c r="R58" s="55">
        <v>257194</v>
      </c>
      <c r="S58" s="144">
        <f t="shared" ref="S58" si="384">IFERROR(R58/P53,"-")</f>
        <v>0.72494348578547707</v>
      </c>
      <c r="T58" s="316"/>
      <c r="U58" s="48" t="s">
        <v>275</v>
      </c>
      <c r="V58" s="55">
        <v>169837</v>
      </c>
      <c r="W58" s="144">
        <f t="shared" ref="W58" si="385">IFERROR(V58/T53,"-")</f>
        <v>0.78420571449679555</v>
      </c>
      <c r="X58" s="316"/>
      <c r="Y58" s="48" t="s">
        <v>275</v>
      </c>
      <c r="Z58" s="55">
        <v>78136</v>
      </c>
      <c r="AA58" s="144">
        <f t="shared" ref="AA58" si="386">IFERROR(Z58/X53,"-")</f>
        <v>0.7877168751827246</v>
      </c>
      <c r="AB58" s="316"/>
      <c r="AC58" s="48" t="s">
        <v>275</v>
      </c>
      <c r="AD58" s="55">
        <v>26056</v>
      </c>
      <c r="AE58" s="144">
        <f t="shared" ref="AE58" si="387">IFERROR(AD58/AB53,"-")</f>
        <v>0.73775411971232796</v>
      </c>
      <c r="AF58" s="316"/>
      <c r="AG58" s="48" t="s">
        <v>275</v>
      </c>
      <c r="AH58" s="55">
        <f t="shared" si="355"/>
        <v>841148</v>
      </c>
      <c r="AI58" s="144">
        <f t="shared" ref="AI58" si="388">IFERROR(AH58/AF53,"-")</f>
        <v>0.69014213934315938</v>
      </c>
    </row>
    <row r="59" spans="2:45" s="30" customFormat="1">
      <c r="D59" s="233"/>
      <c r="H59" s="233"/>
      <c r="L59" s="233"/>
      <c r="P59" s="233"/>
      <c r="T59" s="233"/>
      <c r="X59" s="233"/>
      <c r="AB59" s="233"/>
      <c r="AF59" s="233"/>
    </row>
    <row r="60" spans="2:45">
      <c r="AK60" s="8"/>
      <c r="AL60" s="8"/>
      <c r="AR60" s="8"/>
      <c r="AS60" s="8"/>
    </row>
    <row r="61" spans="2:45">
      <c r="AK61" s="8"/>
      <c r="AL61" s="8"/>
      <c r="AR61" s="8"/>
      <c r="AS61" s="8"/>
    </row>
    <row r="62" spans="2:45">
      <c r="AK62" s="8"/>
      <c r="AL62" s="8"/>
      <c r="AR62" s="8"/>
      <c r="AS62" s="8"/>
    </row>
    <row r="63" spans="2:45">
      <c r="AK63" s="8"/>
      <c r="AL63" s="8"/>
      <c r="AR63" s="8"/>
      <c r="AS63" s="8"/>
    </row>
    <row r="64" spans="2:45">
      <c r="AK64" s="8"/>
      <c r="AL64" s="8"/>
      <c r="AR64" s="8"/>
      <c r="AS64" s="8"/>
    </row>
    <row r="65" spans="37:45">
      <c r="AK65" s="8"/>
      <c r="AL65" s="8"/>
      <c r="AR65" s="8"/>
      <c r="AS65" s="8"/>
    </row>
    <row r="66" spans="37:45">
      <c r="AK66" s="8"/>
      <c r="AL66" s="8"/>
      <c r="AR66" s="8"/>
      <c r="AS66" s="8"/>
    </row>
    <row r="67" spans="37:45">
      <c r="AK67" s="8"/>
      <c r="AL67" s="8"/>
      <c r="AR67" s="8"/>
      <c r="AS67" s="8"/>
    </row>
    <row r="68" spans="37:45">
      <c r="AK68" s="8"/>
      <c r="AL68" s="8"/>
      <c r="AR68" s="8"/>
      <c r="AS68" s="8"/>
    </row>
    <row r="69" spans="37:45">
      <c r="AK69" s="8"/>
      <c r="AL69" s="8"/>
      <c r="AR69" s="8"/>
      <c r="AS69" s="8"/>
    </row>
    <row r="70" spans="37:45">
      <c r="AK70" s="8"/>
      <c r="AL70" s="8"/>
      <c r="AR70" s="8"/>
      <c r="AS70" s="8"/>
    </row>
    <row r="71" spans="37:45">
      <c r="AK71" s="8"/>
      <c r="AL71" s="8"/>
      <c r="AR71" s="8"/>
      <c r="AS71" s="8"/>
    </row>
    <row r="72" spans="37:45">
      <c r="AK72" s="8"/>
      <c r="AL72" s="8"/>
      <c r="AR72" s="8"/>
      <c r="AS72" s="8"/>
    </row>
    <row r="73" spans="37:45">
      <c r="AK73" s="8"/>
      <c r="AL73" s="8"/>
      <c r="AR73" s="8"/>
      <c r="AS73" s="8"/>
    </row>
    <row r="74" spans="37:45">
      <c r="AK74" s="8"/>
      <c r="AL74" s="8"/>
      <c r="AR74" s="8"/>
      <c r="AS74" s="8"/>
    </row>
    <row r="75" spans="37:45">
      <c r="AK75" s="8"/>
      <c r="AL75" s="8"/>
      <c r="AR75" s="8"/>
      <c r="AS75" s="8"/>
    </row>
    <row r="76" spans="37:45">
      <c r="AK76" s="8"/>
      <c r="AL76" s="8"/>
      <c r="AR76" s="8"/>
      <c r="AS76" s="8"/>
    </row>
    <row r="77" spans="37:45">
      <c r="AK77" s="8"/>
      <c r="AL77" s="8"/>
      <c r="AR77" s="8"/>
      <c r="AS77" s="8"/>
    </row>
    <row r="78" spans="37:45">
      <c r="AK78" s="8"/>
      <c r="AL78" s="8"/>
      <c r="AR78" s="8"/>
      <c r="AS78" s="8"/>
    </row>
  </sheetData>
  <mergeCells count="102">
    <mergeCell ref="AR4:AS4"/>
    <mergeCell ref="T3:W3"/>
    <mergeCell ref="X3:AA3"/>
    <mergeCell ref="AB3:AE3"/>
    <mergeCell ref="AF3:AI3"/>
    <mergeCell ref="B5:B10"/>
    <mergeCell ref="C5:C10"/>
    <mergeCell ref="D5:D10"/>
    <mergeCell ref="H5:H10"/>
    <mergeCell ref="L5:L10"/>
    <mergeCell ref="P5:P10"/>
    <mergeCell ref="B3:B4"/>
    <mergeCell ref="C3:C4"/>
    <mergeCell ref="D3:G3"/>
    <mergeCell ref="H3:K3"/>
    <mergeCell ref="L3:O3"/>
    <mergeCell ref="P3:S3"/>
    <mergeCell ref="T5:T10"/>
    <mergeCell ref="X5:X10"/>
    <mergeCell ref="AB5:AB10"/>
    <mergeCell ref="AF5:AF10"/>
    <mergeCell ref="AL4:AM4"/>
    <mergeCell ref="AO4:AP4"/>
    <mergeCell ref="AF11:AF16"/>
    <mergeCell ref="P17:P22"/>
    <mergeCell ref="T17:T22"/>
    <mergeCell ref="X17:X22"/>
    <mergeCell ref="AB17:AB22"/>
    <mergeCell ref="AF17:AF22"/>
    <mergeCell ref="B17:B22"/>
    <mergeCell ref="C17:C22"/>
    <mergeCell ref="D17:D22"/>
    <mergeCell ref="H17:H22"/>
    <mergeCell ref="L17:L22"/>
    <mergeCell ref="B11:B16"/>
    <mergeCell ref="C11:C16"/>
    <mergeCell ref="D11:D16"/>
    <mergeCell ref="H11:H16"/>
    <mergeCell ref="L11:L16"/>
    <mergeCell ref="P11:P16"/>
    <mergeCell ref="T11:T16"/>
    <mergeCell ref="X11:X16"/>
    <mergeCell ref="AB11:AB16"/>
    <mergeCell ref="P23:P28"/>
    <mergeCell ref="T23:T28"/>
    <mergeCell ref="X23:X28"/>
    <mergeCell ref="AB23:AB28"/>
    <mergeCell ref="AF23:AF28"/>
    <mergeCell ref="B23:B28"/>
    <mergeCell ref="C23:C28"/>
    <mergeCell ref="D23:D28"/>
    <mergeCell ref="H23:H28"/>
    <mergeCell ref="L23:L28"/>
    <mergeCell ref="P29:P34"/>
    <mergeCell ref="T29:T34"/>
    <mergeCell ref="X29:X34"/>
    <mergeCell ref="AB29:AB34"/>
    <mergeCell ref="AF29:AF34"/>
    <mergeCell ref="B29:B34"/>
    <mergeCell ref="C29:C34"/>
    <mergeCell ref="D29:D34"/>
    <mergeCell ref="H29:H34"/>
    <mergeCell ref="L29:L34"/>
    <mergeCell ref="B35:B40"/>
    <mergeCell ref="C35:C40"/>
    <mergeCell ref="D35:D40"/>
    <mergeCell ref="H35:H40"/>
    <mergeCell ref="L35:L40"/>
    <mergeCell ref="B47:B52"/>
    <mergeCell ref="C47:C52"/>
    <mergeCell ref="D47:D52"/>
    <mergeCell ref="H47:H52"/>
    <mergeCell ref="L47:L52"/>
    <mergeCell ref="B53:C58"/>
    <mergeCell ref="D53:D58"/>
    <mergeCell ref="H53:H58"/>
    <mergeCell ref="L53:L58"/>
    <mergeCell ref="P53:P58"/>
    <mergeCell ref="T53:T58"/>
    <mergeCell ref="AB47:AB52"/>
    <mergeCell ref="AF47:AF52"/>
    <mergeCell ref="T41:T46"/>
    <mergeCell ref="X41:X46"/>
    <mergeCell ref="AB41:AB46"/>
    <mergeCell ref="AF41:AF46"/>
    <mergeCell ref="B41:B46"/>
    <mergeCell ref="C41:C46"/>
    <mergeCell ref="D41:D46"/>
    <mergeCell ref="H41:H46"/>
    <mergeCell ref="L41:L46"/>
    <mergeCell ref="P47:P52"/>
    <mergeCell ref="X35:X40"/>
    <mergeCell ref="AB35:AB40"/>
    <mergeCell ref="AF35:AF40"/>
    <mergeCell ref="P41:P46"/>
    <mergeCell ref="T47:T52"/>
    <mergeCell ref="X47:X52"/>
    <mergeCell ref="X53:X58"/>
    <mergeCell ref="AB53:AB58"/>
    <mergeCell ref="AF53:AF58"/>
    <mergeCell ref="P35:P40"/>
    <mergeCell ref="T35:T40"/>
  </mergeCells>
  <phoneticPr fontId="3"/>
  <conditionalFormatting sqref="AM5:AM12">
    <cfRule type="duplicateValues" dxfId="0" priority="1"/>
  </conditionalFormatting>
  <pageMargins left="0.47244094488188981" right="0.23622047244094491" top="0.43307086614173229" bottom="0.31496062992125984" header="0.31496062992125984" footer="0.19685039370078741"/>
  <pageSetup paperSize="8" scale="75" orientation="landscape" r:id="rId1"/>
  <headerFooter>
    <oddHeader>&amp;R&amp;"ＭＳ 明朝,標準"&amp;12 2-13.在宅医療に係る分析</oddHeader>
  </headerFooter>
  <colBreaks count="1" manualBreakCount="1">
    <brk id="19" max="57" man="1"/>
  </colBreaks>
  <ignoredErrors>
    <ignoredError sqref="AM5:AM12 AP5:AP12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254</v>
      </c>
    </row>
    <row r="2" spans="1:1" ht="16.5" customHeight="1">
      <c r="A2" s="18" t="s">
        <v>137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292</v>
      </c>
    </row>
    <row r="2" spans="1:1" ht="16.5" customHeight="1">
      <c r="A2" s="18" t="s">
        <v>137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3" customWidth="1"/>
    <col min="2" max="2" width="2.125" style="113" customWidth="1"/>
    <col min="3" max="3" width="8.375" style="113" customWidth="1"/>
    <col min="4" max="4" width="11.625" style="113" customWidth="1"/>
    <col min="5" max="5" width="5.5" style="113" bestFit="1" customWidth="1"/>
    <col min="6" max="6" width="11.625" style="113" customWidth="1"/>
    <col min="7" max="7" width="5.5" style="113" customWidth="1"/>
    <col min="8" max="16" width="8.875" style="113" customWidth="1"/>
    <col min="17" max="17" width="2" style="19" customWidth="1"/>
    <col min="18" max="16384" width="9" style="19"/>
  </cols>
  <sheetData>
    <row r="1" spans="1:16">
      <c r="A1" s="113" t="s">
        <v>301</v>
      </c>
    </row>
    <row r="2" spans="1:16">
      <c r="A2" s="113" t="s">
        <v>296</v>
      </c>
    </row>
    <row r="4" spans="1:16" ht="13.5" customHeight="1">
      <c r="B4" s="207"/>
      <c r="C4" s="208"/>
      <c r="D4" s="208"/>
      <c r="E4" s="208"/>
      <c r="F4" s="208"/>
      <c r="G4" s="209"/>
    </row>
    <row r="5" spans="1:16" ht="13.5" customHeight="1">
      <c r="B5" s="210"/>
      <c r="C5" s="211"/>
      <c r="D5" s="212">
        <v>0.69200000000000006</v>
      </c>
      <c r="E5" s="213" t="s">
        <v>297</v>
      </c>
      <c r="F5" s="214">
        <v>0.7</v>
      </c>
      <c r="G5" s="215" t="s">
        <v>304</v>
      </c>
    </row>
    <row r="6" spans="1:16">
      <c r="B6" s="210"/>
      <c r="D6" s="212"/>
      <c r="E6" s="213"/>
      <c r="F6" s="214"/>
      <c r="G6" s="215"/>
    </row>
    <row r="7" spans="1:16">
      <c r="B7" s="210"/>
      <c r="C7" s="216"/>
      <c r="D7" s="212">
        <v>0.68400000000000005</v>
      </c>
      <c r="E7" s="213" t="s">
        <v>297</v>
      </c>
      <c r="F7" s="214">
        <v>0.69200000000000006</v>
      </c>
      <c r="G7" s="215" t="s">
        <v>298</v>
      </c>
    </row>
    <row r="8" spans="1:16">
      <c r="B8" s="210"/>
      <c r="D8" s="212"/>
      <c r="E8" s="213"/>
      <c r="F8" s="214"/>
      <c r="G8" s="215"/>
    </row>
    <row r="9" spans="1:16">
      <c r="B9" s="210"/>
      <c r="C9" s="217"/>
      <c r="D9" s="212">
        <v>0.67600000000000005</v>
      </c>
      <c r="E9" s="213" t="s">
        <v>297</v>
      </c>
      <c r="F9" s="214">
        <v>0.68400000000000005</v>
      </c>
      <c r="G9" s="215" t="s">
        <v>298</v>
      </c>
    </row>
    <row r="10" spans="1:16">
      <c r="B10" s="210"/>
      <c r="D10" s="212"/>
      <c r="E10" s="213"/>
      <c r="F10" s="214"/>
      <c r="G10" s="215"/>
    </row>
    <row r="11" spans="1:16">
      <c r="B11" s="210"/>
      <c r="C11" s="218"/>
      <c r="D11" s="212">
        <v>0.66800000000000004</v>
      </c>
      <c r="E11" s="213" t="s">
        <v>297</v>
      </c>
      <c r="F11" s="214">
        <v>0.67600000000000005</v>
      </c>
      <c r="G11" s="215" t="s">
        <v>298</v>
      </c>
    </row>
    <row r="12" spans="1:16">
      <c r="B12" s="210"/>
      <c r="D12" s="212"/>
      <c r="E12" s="213"/>
      <c r="F12" s="214"/>
      <c r="G12" s="215"/>
    </row>
    <row r="13" spans="1:16">
      <c r="B13" s="210"/>
      <c r="C13" s="219"/>
      <c r="D13" s="212">
        <v>0.66</v>
      </c>
      <c r="E13" s="213" t="s">
        <v>297</v>
      </c>
      <c r="F13" s="214">
        <v>0.66800000000000004</v>
      </c>
      <c r="G13" s="215" t="s">
        <v>298</v>
      </c>
    </row>
    <row r="14" spans="1:16">
      <c r="B14" s="220"/>
      <c r="C14" s="221"/>
      <c r="D14" s="221"/>
      <c r="E14" s="221"/>
      <c r="F14" s="221"/>
      <c r="G14" s="222"/>
    </row>
    <row r="16" spans="1:16">
      <c r="B16" s="207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>
      <c r="B17" s="210"/>
      <c r="P17" s="223"/>
    </row>
    <row r="18" spans="2:16">
      <c r="B18" s="210"/>
      <c r="P18" s="223"/>
    </row>
    <row r="19" spans="2:16">
      <c r="B19" s="210"/>
      <c r="P19" s="223"/>
    </row>
    <row r="20" spans="2:16">
      <c r="B20" s="210"/>
      <c r="P20" s="223"/>
    </row>
    <row r="21" spans="2:16">
      <c r="B21" s="210"/>
      <c r="P21" s="223"/>
    </row>
    <row r="22" spans="2:16">
      <c r="B22" s="210"/>
      <c r="P22" s="223"/>
    </row>
    <row r="23" spans="2:16">
      <c r="B23" s="210"/>
      <c r="P23" s="223"/>
    </row>
    <row r="24" spans="2:16">
      <c r="B24" s="210"/>
      <c r="P24" s="223"/>
    </row>
    <row r="25" spans="2:16">
      <c r="B25" s="210"/>
      <c r="P25" s="223"/>
    </row>
    <row r="26" spans="2:16">
      <c r="B26" s="210"/>
      <c r="P26" s="223"/>
    </row>
    <row r="27" spans="2:16">
      <c r="B27" s="210"/>
      <c r="P27" s="223"/>
    </row>
    <row r="28" spans="2:16">
      <c r="B28" s="210"/>
      <c r="P28" s="223"/>
    </row>
    <row r="29" spans="2:16">
      <c r="B29" s="210"/>
      <c r="P29" s="223"/>
    </row>
    <row r="30" spans="2:16">
      <c r="B30" s="210"/>
      <c r="P30" s="223"/>
    </row>
    <row r="31" spans="2:16">
      <c r="B31" s="210"/>
      <c r="P31" s="223"/>
    </row>
    <row r="32" spans="2:16">
      <c r="B32" s="210"/>
      <c r="P32" s="223"/>
    </row>
    <row r="33" spans="2:16">
      <c r="B33" s="210"/>
      <c r="P33" s="223"/>
    </row>
    <row r="34" spans="2:16">
      <c r="B34" s="210"/>
      <c r="P34" s="223"/>
    </row>
    <row r="35" spans="2:16">
      <c r="B35" s="210"/>
      <c r="P35" s="223"/>
    </row>
    <row r="36" spans="2:16">
      <c r="B36" s="210"/>
      <c r="P36" s="223"/>
    </row>
    <row r="37" spans="2:16">
      <c r="B37" s="210"/>
      <c r="P37" s="223"/>
    </row>
    <row r="38" spans="2:16">
      <c r="B38" s="210"/>
      <c r="P38" s="223"/>
    </row>
    <row r="39" spans="2:16">
      <c r="B39" s="210"/>
      <c r="P39" s="223"/>
    </row>
    <row r="40" spans="2:16">
      <c r="B40" s="210"/>
      <c r="P40" s="223"/>
    </row>
    <row r="41" spans="2:16">
      <c r="B41" s="210"/>
      <c r="P41" s="223"/>
    </row>
    <row r="42" spans="2:16">
      <c r="B42" s="210"/>
      <c r="P42" s="223"/>
    </row>
    <row r="43" spans="2:16">
      <c r="B43" s="210"/>
      <c r="P43" s="223"/>
    </row>
    <row r="44" spans="2:16">
      <c r="B44" s="210"/>
      <c r="P44" s="223"/>
    </row>
    <row r="45" spans="2:16">
      <c r="B45" s="210"/>
      <c r="P45" s="223"/>
    </row>
    <row r="46" spans="2:16">
      <c r="B46" s="210"/>
      <c r="P46" s="223"/>
    </row>
    <row r="47" spans="2:16">
      <c r="B47" s="210"/>
      <c r="P47" s="223"/>
    </row>
    <row r="48" spans="2:16">
      <c r="B48" s="210"/>
      <c r="P48" s="223"/>
    </row>
    <row r="49" spans="2:16">
      <c r="B49" s="210"/>
      <c r="P49" s="223"/>
    </row>
    <row r="50" spans="2:16">
      <c r="B50" s="210"/>
      <c r="P50" s="223"/>
    </row>
    <row r="51" spans="2:16">
      <c r="B51" s="210"/>
      <c r="P51" s="223"/>
    </row>
    <row r="52" spans="2:16">
      <c r="B52" s="210"/>
      <c r="P52" s="223"/>
    </row>
    <row r="53" spans="2:16">
      <c r="B53" s="210"/>
      <c r="P53" s="223"/>
    </row>
    <row r="54" spans="2:16">
      <c r="B54" s="210"/>
      <c r="P54" s="223"/>
    </row>
    <row r="55" spans="2:16">
      <c r="B55" s="210"/>
      <c r="P55" s="223"/>
    </row>
    <row r="56" spans="2:16">
      <c r="B56" s="210"/>
      <c r="P56" s="223"/>
    </row>
    <row r="57" spans="2:16">
      <c r="B57" s="210"/>
      <c r="P57" s="223"/>
    </row>
    <row r="58" spans="2:16">
      <c r="B58" s="210"/>
      <c r="P58" s="223"/>
    </row>
    <row r="59" spans="2:16">
      <c r="B59" s="210"/>
      <c r="P59" s="223"/>
    </row>
    <row r="60" spans="2:16">
      <c r="B60" s="210"/>
      <c r="P60" s="223"/>
    </row>
    <row r="61" spans="2:16">
      <c r="B61" s="210"/>
      <c r="P61" s="223"/>
    </row>
    <row r="62" spans="2:16">
      <c r="B62" s="210"/>
      <c r="P62" s="223"/>
    </row>
    <row r="63" spans="2:16">
      <c r="B63" s="210"/>
      <c r="P63" s="223"/>
    </row>
    <row r="64" spans="2:16">
      <c r="B64" s="210"/>
      <c r="P64" s="223"/>
    </row>
    <row r="65" spans="2:16">
      <c r="B65" s="210"/>
      <c r="P65" s="223"/>
    </row>
    <row r="66" spans="2:16">
      <c r="B66" s="210"/>
      <c r="P66" s="223"/>
    </row>
    <row r="67" spans="2:16">
      <c r="B67" s="210"/>
      <c r="P67" s="223"/>
    </row>
    <row r="68" spans="2:16">
      <c r="B68" s="210"/>
      <c r="P68" s="223"/>
    </row>
    <row r="69" spans="2:16">
      <c r="B69" s="210"/>
      <c r="P69" s="223"/>
    </row>
    <row r="70" spans="2:16">
      <c r="B70" s="210"/>
      <c r="P70" s="223"/>
    </row>
    <row r="71" spans="2:16">
      <c r="B71" s="210"/>
      <c r="P71" s="223"/>
    </row>
    <row r="72" spans="2:16">
      <c r="B72" s="210"/>
      <c r="P72" s="223"/>
    </row>
    <row r="73" spans="2:16">
      <c r="B73" s="210"/>
      <c r="P73" s="223"/>
    </row>
    <row r="74" spans="2:16">
      <c r="B74" s="210"/>
      <c r="P74" s="223"/>
    </row>
    <row r="75" spans="2:16">
      <c r="B75" s="210"/>
      <c r="P75" s="223"/>
    </row>
    <row r="76" spans="2:16">
      <c r="B76" s="210"/>
      <c r="P76" s="223"/>
    </row>
    <row r="77" spans="2:16">
      <c r="B77" s="210"/>
      <c r="P77" s="223"/>
    </row>
    <row r="78" spans="2:16">
      <c r="B78" s="210"/>
      <c r="P78" s="223"/>
    </row>
    <row r="79" spans="2:16">
      <c r="B79" s="210"/>
      <c r="P79" s="223"/>
    </row>
    <row r="80" spans="2:16">
      <c r="B80" s="210"/>
      <c r="P80" s="223"/>
    </row>
    <row r="81" spans="2:16">
      <c r="B81" s="210"/>
      <c r="P81" s="223"/>
    </row>
    <row r="82" spans="2:16">
      <c r="B82" s="210"/>
      <c r="P82" s="223"/>
    </row>
    <row r="83" spans="2:16">
      <c r="B83" s="210"/>
      <c r="P83" s="223"/>
    </row>
    <row r="84" spans="2:16">
      <c r="B84" s="220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4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2-13.在宅医療に係る分析 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54"/>
  <sheetViews>
    <sheetView showGridLines="0" zoomScaleNormal="100" workbookViewId="0"/>
  </sheetViews>
  <sheetFormatPr defaultRowHeight="12"/>
  <cols>
    <col min="1" max="1" width="4.625" style="8" customWidth="1"/>
    <col min="2" max="2" width="3.25" style="8" bestFit="1" customWidth="1"/>
    <col min="3" max="3" width="21.625" style="8" customWidth="1"/>
    <col min="4" max="4" width="9.625" style="232" customWidth="1"/>
    <col min="5" max="5" width="23.125" style="8" customWidth="1"/>
    <col min="6" max="7" width="8.625" style="8" customWidth="1"/>
    <col min="8" max="8" width="9.625" style="232" customWidth="1"/>
    <col min="9" max="9" width="23.125" style="8" customWidth="1"/>
    <col min="10" max="11" width="8.625" style="8" customWidth="1"/>
    <col min="12" max="12" width="9.625" style="232" customWidth="1"/>
    <col min="13" max="13" width="23.125" style="8" customWidth="1"/>
    <col min="14" max="15" width="8.625" style="8" customWidth="1"/>
    <col min="16" max="16" width="9.625" style="232" customWidth="1"/>
    <col min="17" max="17" width="23.125" style="8" customWidth="1"/>
    <col min="18" max="19" width="8.625" style="8" customWidth="1"/>
    <col min="20" max="20" width="9.625" style="232" customWidth="1"/>
    <col min="21" max="21" width="23.125" style="8" customWidth="1"/>
    <col min="22" max="23" width="8.625" style="8" customWidth="1"/>
    <col min="24" max="24" width="9.625" style="232" customWidth="1"/>
    <col min="25" max="25" width="23.125" style="8" customWidth="1"/>
    <col min="26" max="27" width="8.625" style="8" customWidth="1"/>
    <col min="28" max="28" width="9.625" style="232" customWidth="1"/>
    <col min="29" max="29" width="23.125" style="8" customWidth="1"/>
    <col min="30" max="31" width="8.625" style="8" customWidth="1"/>
    <col min="32" max="32" width="9.625" style="232" customWidth="1"/>
    <col min="33" max="33" width="23.125" style="8" customWidth="1"/>
    <col min="34" max="35" width="8.625" style="8" customWidth="1"/>
    <col min="36" max="36" width="9" style="8"/>
    <col min="37" max="37" width="4.75" style="8" customWidth="1"/>
    <col min="38" max="39" width="10.375" style="8" customWidth="1"/>
    <col min="40" max="40" width="9" style="8"/>
    <col min="41" max="42" width="10.125" style="8" customWidth="1"/>
    <col min="43" max="43" width="9" style="8"/>
    <col min="44" max="44" width="10" style="8" customWidth="1"/>
    <col min="45" max="45" width="10.375" style="8" customWidth="1"/>
    <col min="46" max="16384" width="9" style="8"/>
  </cols>
  <sheetData>
    <row r="1" spans="1:45" ht="13.5">
      <c r="A1" s="31"/>
      <c r="B1" s="8" t="s">
        <v>306</v>
      </c>
    </row>
    <row r="2" spans="1:45" ht="13.5">
      <c r="A2" s="19"/>
      <c r="B2" s="8" t="s">
        <v>308</v>
      </c>
    </row>
    <row r="3" spans="1:45" ht="13.5" customHeight="1">
      <c r="B3" s="313"/>
      <c r="C3" s="313" t="s">
        <v>272</v>
      </c>
      <c r="D3" s="256" t="s">
        <v>66</v>
      </c>
      <c r="E3" s="324"/>
      <c r="F3" s="324"/>
      <c r="G3" s="257"/>
      <c r="H3" s="256" t="s">
        <v>67</v>
      </c>
      <c r="I3" s="324"/>
      <c r="J3" s="324"/>
      <c r="K3" s="257"/>
      <c r="L3" s="256" t="s">
        <v>68</v>
      </c>
      <c r="M3" s="324"/>
      <c r="N3" s="324"/>
      <c r="O3" s="257"/>
      <c r="P3" s="256" t="s">
        <v>69</v>
      </c>
      <c r="Q3" s="324"/>
      <c r="R3" s="324"/>
      <c r="S3" s="257"/>
      <c r="T3" s="256" t="s">
        <v>70</v>
      </c>
      <c r="U3" s="324"/>
      <c r="V3" s="324"/>
      <c r="W3" s="257"/>
      <c r="X3" s="256" t="s">
        <v>71</v>
      </c>
      <c r="Y3" s="324"/>
      <c r="Z3" s="324"/>
      <c r="AA3" s="257"/>
      <c r="AB3" s="256" t="s">
        <v>72</v>
      </c>
      <c r="AC3" s="324"/>
      <c r="AD3" s="324"/>
      <c r="AE3" s="257"/>
      <c r="AF3" s="256" t="s">
        <v>73</v>
      </c>
      <c r="AG3" s="324"/>
      <c r="AH3" s="324"/>
      <c r="AI3" s="257"/>
      <c r="AL3" s="8" t="s">
        <v>141</v>
      </c>
    </row>
    <row r="4" spans="1:45" ht="48" customHeight="1">
      <c r="B4" s="269"/>
      <c r="C4" s="269"/>
      <c r="D4" s="231" t="s">
        <v>138</v>
      </c>
      <c r="E4" s="34" t="s">
        <v>139</v>
      </c>
      <c r="F4" s="39" t="s">
        <v>104</v>
      </c>
      <c r="G4" s="129" t="s">
        <v>314</v>
      </c>
      <c r="H4" s="231" t="s">
        <v>138</v>
      </c>
      <c r="I4" s="34" t="s">
        <v>139</v>
      </c>
      <c r="J4" s="39" t="s">
        <v>104</v>
      </c>
      <c r="K4" s="129" t="s">
        <v>314</v>
      </c>
      <c r="L4" s="231" t="s">
        <v>138</v>
      </c>
      <c r="M4" s="34" t="s">
        <v>139</v>
      </c>
      <c r="N4" s="39" t="s">
        <v>104</v>
      </c>
      <c r="O4" s="129" t="s">
        <v>314</v>
      </c>
      <c r="P4" s="231" t="s">
        <v>138</v>
      </c>
      <c r="Q4" s="34" t="s">
        <v>139</v>
      </c>
      <c r="R4" s="39" t="s">
        <v>104</v>
      </c>
      <c r="S4" s="227" t="s">
        <v>314</v>
      </c>
      <c r="T4" s="231" t="s">
        <v>138</v>
      </c>
      <c r="U4" s="34" t="s">
        <v>139</v>
      </c>
      <c r="V4" s="39" t="s">
        <v>104</v>
      </c>
      <c r="W4" s="129" t="s">
        <v>314</v>
      </c>
      <c r="X4" s="231" t="s">
        <v>138</v>
      </c>
      <c r="Y4" s="34" t="s">
        <v>139</v>
      </c>
      <c r="Z4" s="39" t="s">
        <v>104</v>
      </c>
      <c r="AA4" s="129" t="s">
        <v>314</v>
      </c>
      <c r="AB4" s="231" t="s">
        <v>138</v>
      </c>
      <c r="AC4" s="34" t="s">
        <v>139</v>
      </c>
      <c r="AD4" s="39" t="s">
        <v>104</v>
      </c>
      <c r="AE4" s="129" t="s">
        <v>314</v>
      </c>
      <c r="AF4" s="160" t="s">
        <v>138</v>
      </c>
      <c r="AG4" s="101" t="s">
        <v>139</v>
      </c>
      <c r="AH4" s="130" t="s">
        <v>104</v>
      </c>
      <c r="AI4" s="131" t="s">
        <v>314</v>
      </c>
      <c r="AL4" s="325" t="s">
        <v>316</v>
      </c>
      <c r="AM4" s="325"/>
      <c r="AO4" s="325" t="s">
        <v>316</v>
      </c>
      <c r="AP4" s="325"/>
      <c r="AR4" s="325" t="s">
        <v>316</v>
      </c>
      <c r="AS4" s="325"/>
    </row>
    <row r="5" spans="1:45" s="30" customFormat="1">
      <c r="B5" s="275">
        <v>1</v>
      </c>
      <c r="C5" s="320" t="s">
        <v>59</v>
      </c>
      <c r="D5" s="314">
        <v>1899</v>
      </c>
      <c r="E5" s="40" t="s">
        <v>87</v>
      </c>
      <c r="F5" s="194">
        <v>92</v>
      </c>
      <c r="G5" s="141">
        <f>IFERROR(F5/D5,"-")</f>
        <v>4.8446550816219063E-2</v>
      </c>
      <c r="H5" s="314">
        <v>3068</v>
      </c>
      <c r="I5" s="40" t="s">
        <v>87</v>
      </c>
      <c r="J5" s="194">
        <v>247</v>
      </c>
      <c r="K5" s="141">
        <f>IFERROR(J5/H5,"-")</f>
        <v>8.050847457627118E-2</v>
      </c>
      <c r="L5" s="314">
        <v>132226</v>
      </c>
      <c r="M5" s="40" t="s">
        <v>87</v>
      </c>
      <c r="N5" s="194">
        <v>8967</v>
      </c>
      <c r="O5" s="141">
        <f>IFERROR(N5/L5,"-")</f>
        <v>6.7815709467124466E-2</v>
      </c>
      <c r="P5" s="314">
        <v>103615</v>
      </c>
      <c r="Q5" s="40" t="s">
        <v>87</v>
      </c>
      <c r="R5" s="194">
        <v>15163</v>
      </c>
      <c r="S5" s="152">
        <f>IFERROR(R5/P5,"-")</f>
        <v>0.14633981566375526</v>
      </c>
      <c r="T5" s="314">
        <v>68181</v>
      </c>
      <c r="U5" s="40" t="s">
        <v>87</v>
      </c>
      <c r="V5" s="194">
        <v>16126</v>
      </c>
      <c r="W5" s="141">
        <f>IFERROR(V5/T5,"-")</f>
        <v>0.23651750487672518</v>
      </c>
      <c r="X5" s="314">
        <v>32038</v>
      </c>
      <c r="Y5" s="40" t="s">
        <v>87</v>
      </c>
      <c r="Z5" s="194">
        <v>9313</v>
      </c>
      <c r="AA5" s="141">
        <f>IFERROR(Z5/X5,"-")</f>
        <v>0.29068606030338973</v>
      </c>
      <c r="AB5" s="314">
        <v>11353</v>
      </c>
      <c r="AC5" s="40" t="s">
        <v>87</v>
      </c>
      <c r="AD5" s="194">
        <v>3570</v>
      </c>
      <c r="AE5" s="141">
        <f>IFERROR(AD5/AB5,"-")</f>
        <v>0.31445432925218003</v>
      </c>
      <c r="AF5" s="314">
        <v>352380</v>
      </c>
      <c r="AG5" s="40" t="s">
        <v>87</v>
      </c>
      <c r="AH5" s="194">
        <v>53478</v>
      </c>
      <c r="AI5" s="152">
        <f>IFERROR(AH5/AF5,"-")</f>
        <v>0.15176230206027583</v>
      </c>
      <c r="AK5" s="140">
        <v>1</v>
      </c>
      <c r="AL5" s="69" t="s">
        <v>111</v>
      </c>
      <c r="AM5" s="195">
        <f>INDEX($AI:$AI,(ROW()+(AK5*5)))</f>
        <v>0.69763323684658607</v>
      </c>
      <c r="AN5" s="196"/>
      <c r="AO5" s="133" t="str">
        <f>INDEX($AL$5:$AL$78,MATCH(AP5,AM$5:AM$78,0))</f>
        <v>忠岡町</v>
      </c>
      <c r="AP5" s="134">
        <f>LARGE(AM$5:AM$78,ROW(A1))</f>
        <v>0.73139745916515431</v>
      </c>
      <c r="AQ5" s="196"/>
      <c r="AR5" s="134">
        <f>$AI$454</f>
        <v>0.69014213934315938</v>
      </c>
      <c r="AS5" s="133">
        <v>0</v>
      </c>
    </row>
    <row r="6" spans="1:45" s="30" customFormat="1" ht="13.5" customHeight="1">
      <c r="B6" s="300"/>
      <c r="C6" s="321"/>
      <c r="D6" s="315"/>
      <c r="E6" s="41" t="s">
        <v>88</v>
      </c>
      <c r="F6" s="53">
        <v>660</v>
      </c>
      <c r="G6" s="142">
        <f>IFERROR(F6/D5,"-")</f>
        <v>0.34755134281200634</v>
      </c>
      <c r="H6" s="315"/>
      <c r="I6" s="41" t="s">
        <v>88</v>
      </c>
      <c r="J6" s="53">
        <v>1268</v>
      </c>
      <c r="K6" s="142">
        <f>IFERROR(J6/H5,"-")</f>
        <v>0.41329856584093871</v>
      </c>
      <c r="L6" s="315"/>
      <c r="M6" s="41" t="s">
        <v>88</v>
      </c>
      <c r="N6" s="53">
        <v>33252</v>
      </c>
      <c r="O6" s="142">
        <f>IFERROR(N6/L5,"-")</f>
        <v>0.25147852918488045</v>
      </c>
      <c r="P6" s="315"/>
      <c r="Q6" s="41" t="s">
        <v>88</v>
      </c>
      <c r="R6" s="53">
        <v>33891</v>
      </c>
      <c r="S6" s="153">
        <f>IFERROR(R6/P5,"-")</f>
        <v>0.32708584664382573</v>
      </c>
      <c r="T6" s="315"/>
      <c r="U6" s="41" t="s">
        <v>88</v>
      </c>
      <c r="V6" s="53">
        <v>24321</v>
      </c>
      <c r="W6" s="142">
        <f>IFERROR(V6/T5,"-")</f>
        <v>0.35671228054736659</v>
      </c>
      <c r="X6" s="315"/>
      <c r="Y6" s="41" t="s">
        <v>88</v>
      </c>
      <c r="Z6" s="53">
        <v>11095</v>
      </c>
      <c r="AA6" s="142">
        <f>IFERROR(Z6/X5,"-")</f>
        <v>0.34630750983207442</v>
      </c>
      <c r="AB6" s="315"/>
      <c r="AC6" s="41" t="s">
        <v>88</v>
      </c>
      <c r="AD6" s="53">
        <v>3594</v>
      </c>
      <c r="AE6" s="142">
        <f>IFERROR(AD6/AB5,"-")</f>
        <v>0.31656830793622831</v>
      </c>
      <c r="AF6" s="315"/>
      <c r="AG6" s="41" t="s">
        <v>88</v>
      </c>
      <c r="AH6" s="53">
        <v>108081</v>
      </c>
      <c r="AI6" s="153">
        <f>IFERROR(AH6/AF5,"-")</f>
        <v>0.30671718031670359</v>
      </c>
      <c r="AK6" s="140">
        <v>2</v>
      </c>
      <c r="AL6" s="69" t="s">
        <v>112</v>
      </c>
      <c r="AM6" s="195">
        <f t="shared" ref="AM6:AM69" si="0">INDEX($AI:$AI,(ROW()+(AK6*5)))</f>
        <v>0.64400485068970748</v>
      </c>
      <c r="AN6" s="196"/>
      <c r="AO6" s="133" t="str">
        <f t="shared" ref="AO6:AO69" si="1">INDEX($AL$5:$AL$78,MATCH(AP6,AM$5:AM$78,0))</f>
        <v>岬町</v>
      </c>
      <c r="AP6" s="134">
        <f t="shared" ref="AP6:AP69" si="2">LARGE(AM$5:AM$78,ROW(A2))</f>
        <v>0.71390922401171308</v>
      </c>
      <c r="AQ6" s="196"/>
      <c r="AR6" s="134">
        <f t="shared" ref="AR6:AR69" si="3">$AI$454</f>
        <v>0.69014213934315938</v>
      </c>
      <c r="AS6" s="133">
        <v>0</v>
      </c>
    </row>
    <row r="7" spans="1:45" s="30" customFormat="1" ht="13.5" customHeight="1">
      <c r="B7" s="300"/>
      <c r="C7" s="321"/>
      <c r="D7" s="315"/>
      <c r="E7" s="44" t="s">
        <v>89</v>
      </c>
      <c r="F7" s="53">
        <v>560</v>
      </c>
      <c r="G7" s="142">
        <f>IFERROR(F7/D5,"-")</f>
        <v>0.29489204844655081</v>
      </c>
      <c r="H7" s="315"/>
      <c r="I7" s="44" t="s">
        <v>89</v>
      </c>
      <c r="J7" s="53">
        <v>1061</v>
      </c>
      <c r="K7" s="142">
        <f>IFERROR(J7/H5,"-")</f>
        <v>0.3458279009126467</v>
      </c>
      <c r="L7" s="315"/>
      <c r="M7" s="44" t="s">
        <v>89</v>
      </c>
      <c r="N7" s="53">
        <v>49912</v>
      </c>
      <c r="O7" s="142">
        <f>IFERROR(N7/L5,"-")</f>
        <v>0.37747492928773463</v>
      </c>
      <c r="P7" s="315"/>
      <c r="Q7" s="44" t="s">
        <v>89</v>
      </c>
      <c r="R7" s="53">
        <v>46185</v>
      </c>
      <c r="S7" s="153">
        <f>IFERROR(R7/P5,"-")</f>
        <v>0.44573662114558704</v>
      </c>
      <c r="T7" s="315"/>
      <c r="U7" s="44" t="s">
        <v>89</v>
      </c>
      <c r="V7" s="53">
        <v>31069</v>
      </c>
      <c r="W7" s="142">
        <f>IFERROR(V7/T5,"-")</f>
        <v>0.45568413487628517</v>
      </c>
      <c r="X7" s="315"/>
      <c r="Y7" s="44" t="s">
        <v>89</v>
      </c>
      <c r="Z7" s="53">
        <v>12977</v>
      </c>
      <c r="AA7" s="142">
        <f>IFERROR(Z7/X5,"-")</f>
        <v>0.40505025282477058</v>
      </c>
      <c r="AB7" s="315"/>
      <c r="AC7" s="44" t="s">
        <v>89</v>
      </c>
      <c r="AD7" s="53">
        <v>3702</v>
      </c>
      <c r="AE7" s="142">
        <f>IFERROR(AD7/AB5,"-")</f>
        <v>0.32608121201444551</v>
      </c>
      <c r="AF7" s="315"/>
      <c r="AG7" s="44" t="s">
        <v>89</v>
      </c>
      <c r="AH7" s="53">
        <v>145466</v>
      </c>
      <c r="AI7" s="153">
        <f>IFERROR(AH7/AF5,"-")</f>
        <v>0.41281003462171517</v>
      </c>
      <c r="AK7" s="140">
        <v>3</v>
      </c>
      <c r="AL7" s="69" t="s">
        <v>113</v>
      </c>
      <c r="AM7" s="195">
        <f t="shared" si="0"/>
        <v>0.66827386692381874</v>
      </c>
      <c r="AN7" s="196"/>
      <c r="AO7" s="133" t="str">
        <f t="shared" si="1"/>
        <v>田尻町</v>
      </c>
      <c r="AP7" s="134">
        <f t="shared" si="2"/>
        <v>0.70818815331010454</v>
      </c>
      <c r="AQ7" s="196"/>
      <c r="AR7" s="134">
        <f t="shared" si="3"/>
        <v>0.69014213934315938</v>
      </c>
      <c r="AS7" s="133">
        <v>0</v>
      </c>
    </row>
    <row r="8" spans="1:45" s="30" customFormat="1" ht="13.5" customHeight="1">
      <c r="B8" s="300"/>
      <c r="C8" s="321"/>
      <c r="D8" s="315"/>
      <c r="E8" s="44" t="s">
        <v>90</v>
      </c>
      <c r="F8" s="53">
        <v>131</v>
      </c>
      <c r="G8" s="142">
        <f>IFERROR(F8/D5,"-")</f>
        <v>6.8983675618746715E-2</v>
      </c>
      <c r="H8" s="315"/>
      <c r="I8" s="44" t="s">
        <v>90</v>
      </c>
      <c r="J8" s="53">
        <v>291</v>
      </c>
      <c r="K8" s="142">
        <f>IFERROR(J8/H5,"-")</f>
        <v>9.4850065189048247E-2</v>
      </c>
      <c r="L8" s="315"/>
      <c r="M8" s="44" t="s">
        <v>90</v>
      </c>
      <c r="N8" s="53">
        <v>11208</v>
      </c>
      <c r="O8" s="142">
        <f>IFERROR(N8/L5,"-")</f>
        <v>8.4763964727058216E-2</v>
      </c>
      <c r="P8" s="315"/>
      <c r="Q8" s="44" t="s">
        <v>90</v>
      </c>
      <c r="R8" s="53">
        <v>14167</v>
      </c>
      <c r="S8" s="153">
        <f>IFERROR(R8/P5,"-")</f>
        <v>0.1367273078222265</v>
      </c>
      <c r="T8" s="315"/>
      <c r="U8" s="44" t="s">
        <v>90</v>
      </c>
      <c r="V8" s="53">
        <v>12282</v>
      </c>
      <c r="W8" s="142">
        <f>IFERROR(V8/T5,"-")</f>
        <v>0.18013816165793989</v>
      </c>
      <c r="X8" s="315"/>
      <c r="Y8" s="44" t="s">
        <v>90</v>
      </c>
      <c r="Z8" s="53">
        <v>6344</v>
      </c>
      <c r="AA8" s="142">
        <f>IFERROR(Z8/X5,"-")</f>
        <v>0.1980148573568887</v>
      </c>
      <c r="AB8" s="315"/>
      <c r="AC8" s="44" t="s">
        <v>90</v>
      </c>
      <c r="AD8" s="53">
        <v>2180</v>
      </c>
      <c r="AE8" s="142">
        <f>IFERROR(AD8/AB5,"-")</f>
        <v>0.19201973046771778</v>
      </c>
      <c r="AF8" s="315"/>
      <c r="AG8" s="44" t="s">
        <v>90</v>
      </c>
      <c r="AH8" s="53">
        <v>46603</v>
      </c>
      <c r="AI8" s="153">
        <f>IFERROR(AH8/AF5,"-")</f>
        <v>0.13225211419490324</v>
      </c>
      <c r="AK8" s="140">
        <v>4</v>
      </c>
      <c r="AL8" s="69" t="s">
        <v>114</v>
      </c>
      <c r="AM8" s="195">
        <f t="shared" si="0"/>
        <v>0.69894584539065729</v>
      </c>
      <c r="AN8" s="196"/>
      <c r="AO8" s="133" t="str">
        <f t="shared" si="1"/>
        <v>泉大津市</v>
      </c>
      <c r="AP8" s="134">
        <f t="shared" si="2"/>
        <v>0.70701143709597214</v>
      </c>
      <c r="AQ8" s="196"/>
      <c r="AR8" s="134">
        <f t="shared" si="3"/>
        <v>0.69014213934315938</v>
      </c>
      <c r="AS8" s="133">
        <v>0</v>
      </c>
    </row>
    <row r="9" spans="1:45" s="30" customFormat="1" ht="13.5" customHeight="1">
      <c r="B9" s="300"/>
      <c r="C9" s="321"/>
      <c r="D9" s="315"/>
      <c r="E9" s="45" t="s">
        <v>91</v>
      </c>
      <c r="F9" s="54">
        <v>585</v>
      </c>
      <c r="G9" s="143">
        <f>IFERROR(F9/D5,"-")</f>
        <v>0.30805687203791471</v>
      </c>
      <c r="H9" s="315"/>
      <c r="I9" s="45" t="s">
        <v>91</v>
      </c>
      <c r="J9" s="54">
        <v>1024</v>
      </c>
      <c r="K9" s="143">
        <f>IFERROR(J9/H5,"-")</f>
        <v>0.33376792698826596</v>
      </c>
      <c r="L9" s="315"/>
      <c r="M9" s="45" t="s">
        <v>91</v>
      </c>
      <c r="N9" s="54">
        <v>30750</v>
      </c>
      <c r="O9" s="143">
        <f>IFERROR(N9/L5,"-")</f>
        <v>0.23255638074206283</v>
      </c>
      <c r="P9" s="315"/>
      <c r="Q9" s="45" t="s">
        <v>91</v>
      </c>
      <c r="R9" s="54">
        <v>30242</v>
      </c>
      <c r="S9" s="154">
        <f>IFERROR(R9/P5,"-")</f>
        <v>0.29186893789509238</v>
      </c>
      <c r="T9" s="315"/>
      <c r="U9" s="45" t="s">
        <v>91</v>
      </c>
      <c r="V9" s="54">
        <v>21949</v>
      </c>
      <c r="W9" s="143">
        <f>IFERROR(V9/T5,"-")</f>
        <v>0.32192252973702351</v>
      </c>
      <c r="X9" s="315"/>
      <c r="Y9" s="45" t="s">
        <v>91</v>
      </c>
      <c r="Z9" s="54">
        <v>10228</v>
      </c>
      <c r="AA9" s="143">
        <f>IFERROR(Z9/X5,"-")</f>
        <v>0.31924589549909482</v>
      </c>
      <c r="AB9" s="315"/>
      <c r="AC9" s="45" t="s">
        <v>91</v>
      </c>
      <c r="AD9" s="54">
        <v>3350</v>
      </c>
      <c r="AE9" s="143">
        <f>IFERROR(AD9/AB5,"-")</f>
        <v>0.2950761913150709</v>
      </c>
      <c r="AF9" s="315"/>
      <c r="AG9" s="45" t="s">
        <v>91</v>
      </c>
      <c r="AH9" s="54">
        <v>98128</v>
      </c>
      <c r="AI9" s="154">
        <f>IFERROR(AH9/AF5,"-")</f>
        <v>0.2784721039786594</v>
      </c>
      <c r="AK9" s="140">
        <v>5</v>
      </c>
      <c r="AL9" s="69" t="s">
        <v>115</v>
      </c>
      <c r="AM9" s="195">
        <f t="shared" si="0"/>
        <v>0.63666666666666671</v>
      </c>
      <c r="AN9" s="196"/>
      <c r="AO9" s="133" t="str">
        <f t="shared" si="1"/>
        <v>鶴見区</v>
      </c>
      <c r="AP9" s="134">
        <f t="shared" si="2"/>
        <v>0.70313825275657338</v>
      </c>
      <c r="AQ9" s="196"/>
      <c r="AR9" s="134">
        <f t="shared" si="3"/>
        <v>0.69014213934315938</v>
      </c>
      <c r="AS9" s="133">
        <v>0</v>
      </c>
    </row>
    <row r="10" spans="1:45" s="30" customFormat="1" ht="24">
      <c r="B10" s="276"/>
      <c r="C10" s="322"/>
      <c r="D10" s="316"/>
      <c r="E10" s="48" t="s">
        <v>275</v>
      </c>
      <c r="F10" s="55">
        <v>1239</v>
      </c>
      <c r="G10" s="144">
        <f>IFERROR(F10/D5,"-")</f>
        <v>0.65244865718799372</v>
      </c>
      <c r="H10" s="316"/>
      <c r="I10" s="48" t="s">
        <v>275</v>
      </c>
      <c r="J10" s="55">
        <v>2269</v>
      </c>
      <c r="K10" s="144">
        <f>IFERROR(J10/H5,"-")</f>
        <v>0.7395697522816167</v>
      </c>
      <c r="L10" s="316"/>
      <c r="M10" s="48" t="s">
        <v>275</v>
      </c>
      <c r="N10" s="55">
        <v>81769</v>
      </c>
      <c r="O10" s="144">
        <f>IFERROR(N10/L5,"-")</f>
        <v>0.61840333973651174</v>
      </c>
      <c r="P10" s="316"/>
      <c r="Q10" s="48" t="s">
        <v>275</v>
      </c>
      <c r="R10" s="55">
        <v>75271</v>
      </c>
      <c r="S10" s="144">
        <f>IFERROR(R10/P5,"-")</f>
        <v>0.72644887323264007</v>
      </c>
      <c r="T10" s="316"/>
      <c r="U10" s="48" t="s">
        <v>275</v>
      </c>
      <c r="V10" s="55">
        <v>52754</v>
      </c>
      <c r="W10" s="144">
        <f>IFERROR(V10/T5,"-")</f>
        <v>0.77373461814875111</v>
      </c>
      <c r="X10" s="316"/>
      <c r="Y10" s="48" t="s">
        <v>275</v>
      </c>
      <c r="Z10" s="55">
        <v>24397</v>
      </c>
      <c r="AA10" s="144">
        <f>IFERROR(Z10/X5,"-")</f>
        <v>0.76150196641488233</v>
      </c>
      <c r="AB10" s="316"/>
      <c r="AC10" s="48" t="s">
        <v>275</v>
      </c>
      <c r="AD10" s="55">
        <v>8133</v>
      </c>
      <c r="AE10" s="144">
        <f>IFERROR(AD10/AB5,"-")</f>
        <v>0.71637452655685718</v>
      </c>
      <c r="AF10" s="316"/>
      <c r="AG10" s="48" t="s">
        <v>275</v>
      </c>
      <c r="AH10" s="55">
        <v>245832</v>
      </c>
      <c r="AI10" s="144">
        <f>IFERROR(AH10/AF5,"-")</f>
        <v>0.69763323684658607</v>
      </c>
      <c r="AK10" s="140">
        <v>6</v>
      </c>
      <c r="AL10" s="69" t="s">
        <v>116</v>
      </c>
      <c r="AM10" s="195">
        <f t="shared" si="0"/>
        <v>0.67808047988002995</v>
      </c>
      <c r="AN10" s="196"/>
      <c r="AO10" s="133" t="str">
        <f t="shared" si="1"/>
        <v>熊取町</v>
      </c>
      <c r="AP10" s="134">
        <f t="shared" si="2"/>
        <v>0.70304355137043884</v>
      </c>
      <c r="AQ10" s="196"/>
      <c r="AR10" s="134">
        <f t="shared" si="3"/>
        <v>0.69014213934315938</v>
      </c>
      <c r="AS10" s="133">
        <v>0</v>
      </c>
    </row>
    <row r="11" spans="1:45" s="30" customFormat="1">
      <c r="B11" s="275">
        <v>2</v>
      </c>
      <c r="C11" s="320" t="s">
        <v>112</v>
      </c>
      <c r="D11" s="314">
        <v>61</v>
      </c>
      <c r="E11" s="40" t="s">
        <v>87</v>
      </c>
      <c r="F11" s="194">
        <v>3</v>
      </c>
      <c r="G11" s="141">
        <f t="shared" ref="G11" si="4">IFERROR(F11/D11,"-")</f>
        <v>4.9180327868852458E-2</v>
      </c>
      <c r="H11" s="314">
        <v>111</v>
      </c>
      <c r="I11" s="40" t="s">
        <v>87</v>
      </c>
      <c r="J11" s="194">
        <v>8</v>
      </c>
      <c r="K11" s="141">
        <f t="shared" ref="K11" si="5">IFERROR(J11/H11,"-")</f>
        <v>7.2072072072072071E-2</v>
      </c>
      <c r="L11" s="314">
        <v>4809</v>
      </c>
      <c r="M11" s="40" t="s">
        <v>87</v>
      </c>
      <c r="N11" s="194">
        <v>282</v>
      </c>
      <c r="O11" s="141">
        <f t="shared" ref="O11" si="6">IFERROR(N11/L11,"-")</f>
        <v>5.8640049906425455E-2</v>
      </c>
      <c r="P11" s="314">
        <v>3823</v>
      </c>
      <c r="Q11" s="40" t="s">
        <v>87</v>
      </c>
      <c r="R11" s="194">
        <v>460</v>
      </c>
      <c r="S11" s="152">
        <f t="shared" ref="S11" si="7">IFERROR(R11/P11,"-")</f>
        <v>0.12032435260266806</v>
      </c>
      <c r="T11" s="314">
        <v>2717</v>
      </c>
      <c r="U11" s="40" t="s">
        <v>87</v>
      </c>
      <c r="V11" s="194">
        <v>543</v>
      </c>
      <c r="W11" s="141">
        <f t="shared" ref="W11" si="8">IFERROR(V11/T11,"-")</f>
        <v>0.19985277880014723</v>
      </c>
      <c r="X11" s="314">
        <v>1267</v>
      </c>
      <c r="Y11" s="40" t="s">
        <v>87</v>
      </c>
      <c r="Z11" s="194">
        <v>322</v>
      </c>
      <c r="AA11" s="141">
        <f t="shared" ref="AA11" si="9">IFERROR(Z11/X11,"-")</f>
        <v>0.2541436464088398</v>
      </c>
      <c r="AB11" s="314">
        <v>406</v>
      </c>
      <c r="AC11" s="40" t="s">
        <v>87</v>
      </c>
      <c r="AD11" s="194">
        <v>112</v>
      </c>
      <c r="AE11" s="141">
        <f t="shared" ref="AE11" si="10">IFERROR(AD11/AB11,"-")</f>
        <v>0.27586206896551724</v>
      </c>
      <c r="AF11" s="314">
        <v>13194</v>
      </c>
      <c r="AG11" s="40" t="s">
        <v>87</v>
      </c>
      <c r="AH11" s="194">
        <v>1730</v>
      </c>
      <c r="AI11" s="152">
        <f t="shared" ref="AI11" si="11">IFERROR(AH11/AF11,"-")</f>
        <v>0.13112020615431258</v>
      </c>
      <c r="AK11" s="140">
        <v>7</v>
      </c>
      <c r="AL11" s="69" t="s">
        <v>117</v>
      </c>
      <c r="AM11" s="195">
        <f t="shared" si="0"/>
        <v>0.69286325192435616</v>
      </c>
      <c r="AN11" s="196"/>
      <c r="AO11" s="133" t="str">
        <f t="shared" si="1"/>
        <v>高石市</v>
      </c>
      <c r="AP11" s="134">
        <f t="shared" si="2"/>
        <v>0.70268084122948926</v>
      </c>
      <c r="AQ11" s="196"/>
      <c r="AR11" s="134">
        <f t="shared" si="3"/>
        <v>0.69014213934315938</v>
      </c>
      <c r="AS11" s="133">
        <v>0</v>
      </c>
    </row>
    <row r="12" spans="1:45" s="30" customFormat="1">
      <c r="B12" s="300"/>
      <c r="C12" s="321"/>
      <c r="D12" s="315"/>
      <c r="E12" s="41" t="s">
        <v>88</v>
      </c>
      <c r="F12" s="53">
        <v>16</v>
      </c>
      <c r="G12" s="142">
        <f t="shared" ref="G12" si="12">IFERROR(F12/D11,"-")</f>
        <v>0.26229508196721313</v>
      </c>
      <c r="H12" s="315"/>
      <c r="I12" s="41" t="s">
        <v>88</v>
      </c>
      <c r="J12" s="53">
        <v>39</v>
      </c>
      <c r="K12" s="142">
        <f t="shared" ref="K12" si="13">IFERROR(J12/H11,"-")</f>
        <v>0.35135135135135137</v>
      </c>
      <c r="L12" s="315"/>
      <c r="M12" s="41" t="s">
        <v>88</v>
      </c>
      <c r="N12" s="53">
        <v>1080</v>
      </c>
      <c r="O12" s="142">
        <f t="shared" ref="O12" si="14">IFERROR(N12/L11,"-")</f>
        <v>0.22457891453524642</v>
      </c>
      <c r="P12" s="315"/>
      <c r="Q12" s="41" t="s">
        <v>88</v>
      </c>
      <c r="R12" s="53">
        <v>1061</v>
      </c>
      <c r="S12" s="153">
        <f t="shared" ref="S12" si="15">IFERROR(R12/P11,"-")</f>
        <v>0.2775307350248496</v>
      </c>
      <c r="T12" s="315"/>
      <c r="U12" s="41" t="s">
        <v>88</v>
      </c>
      <c r="V12" s="53">
        <v>793</v>
      </c>
      <c r="W12" s="142">
        <f t="shared" ref="W12" si="16">IFERROR(V12/T11,"-")</f>
        <v>0.291866028708134</v>
      </c>
      <c r="X12" s="315"/>
      <c r="Y12" s="41" t="s">
        <v>88</v>
      </c>
      <c r="Z12" s="53">
        <v>388</v>
      </c>
      <c r="AA12" s="142">
        <f t="shared" ref="AA12" si="17">IFERROR(Z12/X11,"-")</f>
        <v>0.30623520126282555</v>
      </c>
      <c r="AB12" s="315"/>
      <c r="AC12" s="41" t="s">
        <v>88</v>
      </c>
      <c r="AD12" s="53">
        <v>92</v>
      </c>
      <c r="AE12" s="142">
        <f t="shared" ref="AE12" si="18">IFERROR(AD12/AB11,"-")</f>
        <v>0.22660098522167488</v>
      </c>
      <c r="AF12" s="315"/>
      <c r="AG12" s="41" t="s">
        <v>88</v>
      </c>
      <c r="AH12" s="53">
        <v>3469</v>
      </c>
      <c r="AI12" s="153">
        <f t="shared" ref="AI12" si="19">IFERROR(AH12/AF11,"-")</f>
        <v>0.26292254054873426</v>
      </c>
      <c r="AK12" s="140">
        <v>8</v>
      </c>
      <c r="AL12" s="69" t="s">
        <v>60</v>
      </c>
      <c r="AM12" s="195">
        <f t="shared" si="0"/>
        <v>0.64500473484848486</v>
      </c>
      <c r="AN12" s="196"/>
      <c r="AO12" s="133" t="str">
        <f t="shared" si="1"/>
        <v>平野区</v>
      </c>
      <c r="AP12" s="134">
        <f t="shared" si="2"/>
        <v>0.70181661473181722</v>
      </c>
      <c r="AQ12" s="196"/>
      <c r="AR12" s="134">
        <f t="shared" si="3"/>
        <v>0.69014213934315938</v>
      </c>
      <c r="AS12" s="133">
        <v>0</v>
      </c>
    </row>
    <row r="13" spans="1:45" s="30" customFormat="1">
      <c r="B13" s="300"/>
      <c r="C13" s="321"/>
      <c r="D13" s="315"/>
      <c r="E13" s="44" t="s">
        <v>89</v>
      </c>
      <c r="F13" s="53">
        <v>16</v>
      </c>
      <c r="G13" s="142">
        <f t="shared" ref="G13" si="20">IFERROR(F13/D11,"-")</f>
        <v>0.26229508196721313</v>
      </c>
      <c r="H13" s="315"/>
      <c r="I13" s="44" t="s">
        <v>89</v>
      </c>
      <c r="J13" s="53">
        <v>35</v>
      </c>
      <c r="K13" s="142">
        <f t="shared" ref="K13" si="21">IFERROR(J13/H11,"-")</f>
        <v>0.31531531531531531</v>
      </c>
      <c r="L13" s="315"/>
      <c r="M13" s="44" t="s">
        <v>89</v>
      </c>
      <c r="N13" s="53">
        <v>1634</v>
      </c>
      <c r="O13" s="142">
        <f t="shared" ref="O13" si="22">IFERROR(N13/L11,"-")</f>
        <v>0.33977957995425245</v>
      </c>
      <c r="P13" s="315"/>
      <c r="Q13" s="44" t="s">
        <v>89</v>
      </c>
      <c r="R13" s="53">
        <v>1591</v>
      </c>
      <c r="S13" s="153">
        <f t="shared" ref="S13" si="23">IFERROR(R13/P11,"-")</f>
        <v>0.41616531519748889</v>
      </c>
      <c r="T13" s="315"/>
      <c r="U13" s="44" t="s">
        <v>89</v>
      </c>
      <c r="V13" s="53">
        <v>1107</v>
      </c>
      <c r="W13" s="142">
        <f t="shared" ref="W13" si="24">IFERROR(V13/T11,"-")</f>
        <v>0.40743467059256533</v>
      </c>
      <c r="X13" s="315"/>
      <c r="Y13" s="44" t="s">
        <v>89</v>
      </c>
      <c r="Z13" s="53">
        <v>463</v>
      </c>
      <c r="AA13" s="142">
        <f t="shared" ref="AA13" si="25">IFERROR(Z13/X11,"-")</f>
        <v>0.36543014996053669</v>
      </c>
      <c r="AB13" s="315"/>
      <c r="AC13" s="44" t="s">
        <v>89</v>
      </c>
      <c r="AD13" s="53">
        <v>110</v>
      </c>
      <c r="AE13" s="142">
        <f t="shared" ref="AE13" si="26">IFERROR(AD13/AB11,"-")</f>
        <v>0.27093596059113301</v>
      </c>
      <c r="AF13" s="315"/>
      <c r="AG13" s="44" t="s">
        <v>89</v>
      </c>
      <c r="AH13" s="53">
        <v>4956</v>
      </c>
      <c r="AI13" s="153">
        <f t="shared" ref="AI13" si="27">IFERROR(AH13/AF11,"-")</f>
        <v>0.37562528422010005</v>
      </c>
      <c r="AK13" s="140">
        <v>9</v>
      </c>
      <c r="AL13" s="69" t="s">
        <v>118</v>
      </c>
      <c r="AM13" s="195">
        <f t="shared" si="0"/>
        <v>0.64223194748358858</v>
      </c>
      <c r="AN13" s="196"/>
      <c r="AO13" s="133" t="str">
        <f t="shared" si="1"/>
        <v>此花区</v>
      </c>
      <c r="AP13" s="134">
        <f t="shared" si="2"/>
        <v>0.69894584539065729</v>
      </c>
      <c r="AQ13" s="196"/>
      <c r="AR13" s="134">
        <f t="shared" si="3"/>
        <v>0.69014213934315938</v>
      </c>
      <c r="AS13" s="133">
        <v>0</v>
      </c>
    </row>
    <row r="14" spans="1:45" s="30" customFormat="1">
      <c r="B14" s="300"/>
      <c r="C14" s="321"/>
      <c r="D14" s="315"/>
      <c r="E14" s="44" t="s">
        <v>90</v>
      </c>
      <c r="F14" s="53">
        <v>3</v>
      </c>
      <c r="G14" s="142">
        <f t="shared" ref="G14" si="28">IFERROR(F14/D11,"-")</f>
        <v>4.9180327868852458E-2</v>
      </c>
      <c r="H14" s="315"/>
      <c r="I14" s="44" t="s">
        <v>90</v>
      </c>
      <c r="J14" s="53">
        <v>7</v>
      </c>
      <c r="K14" s="142">
        <f t="shared" ref="K14" si="29">IFERROR(J14/H11,"-")</f>
        <v>6.3063063063063057E-2</v>
      </c>
      <c r="L14" s="315"/>
      <c r="M14" s="44" t="s">
        <v>90</v>
      </c>
      <c r="N14" s="53">
        <v>383</v>
      </c>
      <c r="O14" s="142">
        <f t="shared" ref="O14" si="30">IFERROR(N14/L11,"-")</f>
        <v>7.964233728425868E-2</v>
      </c>
      <c r="P14" s="315"/>
      <c r="Q14" s="44" t="s">
        <v>90</v>
      </c>
      <c r="R14" s="53">
        <v>474</v>
      </c>
      <c r="S14" s="153">
        <f t="shared" ref="S14" si="31">IFERROR(R14/P11,"-")</f>
        <v>0.1239863981166623</v>
      </c>
      <c r="T14" s="315"/>
      <c r="U14" s="44" t="s">
        <v>90</v>
      </c>
      <c r="V14" s="53">
        <v>444</v>
      </c>
      <c r="W14" s="142">
        <f t="shared" ref="W14" si="32">IFERROR(V14/T11,"-")</f>
        <v>0.16341553183658447</v>
      </c>
      <c r="X14" s="315"/>
      <c r="Y14" s="44" t="s">
        <v>90</v>
      </c>
      <c r="Z14" s="53">
        <v>227</v>
      </c>
      <c r="AA14" s="142">
        <f t="shared" ref="AA14" si="33">IFERROR(Z14/X11,"-")</f>
        <v>0.17916337805840568</v>
      </c>
      <c r="AB14" s="315"/>
      <c r="AC14" s="44" t="s">
        <v>90</v>
      </c>
      <c r="AD14" s="53">
        <v>66</v>
      </c>
      <c r="AE14" s="142">
        <f t="shared" ref="AE14" si="34">IFERROR(AD14/AB11,"-")</f>
        <v>0.1625615763546798</v>
      </c>
      <c r="AF14" s="315"/>
      <c r="AG14" s="44" t="s">
        <v>90</v>
      </c>
      <c r="AH14" s="53">
        <v>1604</v>
      </c>
      <c r="AI14" s="153">
        <f t="shared" ref="AI14" si="35">IFERROR(AH14/AF11,"-")</f>
        <v>0.12157041079278461</v>
      </c>
      <c r="AK14" s="140">
        <v>10</v>
      </c>
      <c r="AL14" s="69" t="s">
        <v>61</v>
      </c>
      <c r="AM14" s="195">
        <f t="shared" si="0"/>
        <v>0.69502483639517465</v>
      </c>
      <c r="AO14" s="133" t="str">
        <f t="shared" si="1"/>
        <v>東住吉区</v>
      </c>
      <c r="AP14" s="134">
        <f t="shared" si="2"/>
        <v>0.69817833173537869</v>
      </c>
      <c r="AR14" s="134">
        <f t="shared" si="3"/>
        <v>0.69014213934315938</v>
      </c>
      <c r="AS14" s="133">
        <v>0</v>
      </c>
    </row>
    <row r="15" spans="1:45" s="30" customFormat="1">
      <c r="B15" s="300"/>
      <c r="C15" s="321"/>
      <c r="D15" s="315"/>
      <c r="E15" s="45" t="s">
        <v>91</v>
      </c>
      <c r="F15" s="54">
        <v>18</v>
      </c>
      <c r="G15" s="143">
        <f t="shared" ref="G15" si="36">IFERROR(F15/D11,"-")</f>
        <v>0.29508196721311475</v>
      </c>
      <c r="H15" s="315"/>
      <c r="I15" s="45" t="s">
        <v>91</v>
      </c>
      <c r="J15" s="54">
        <v>29</v>
      </c>
      <c r="K15" s="143">
        <f t="shared" ref="K15" si="37">IFERROR(J15/H11,"-")</f>
        <v>0.26126126126126126</v>
      </c>
      <c r="L15" s="315"/>
      <c r="M15" s="45" t="s">
        <v>91</v>
      </c>
      <c r="N15" s="54">
        <v>971</v>
      </c>
      <c r="O15" s="143">
        <f t="shared" ref="O15" si="38">IFERROR(N15/L11,"-")</f>
        <v>0.20191307964233729</v>
      </c>
      <c r="P15" s="315"/>
      <c r="Q15" s="45" t="s">
        <v>91</v>
      </c>
      <c r="R15" s="54">
        <v>987</v>
      </c>
      <c r="S15" s="154">
        <f t="shared" ref="S15" si="39">IFERROR(R15/P11,"-")</f>
        <v>0.2581742087365943</v>
      </c>
      <c r="T15" s="315"/>
      <c r="U15" s="45" t="s">
        <v>91</v>
      </c>
      <c r="V15" s="54">
        <v>735</v>
      </c>
      <c r="W15" s="143">
        <f t="shared" ref="W15" si="40">IFERROR(V15/T11,"-")</f>
        <v>0.27051895472948106</v>
      </c>
      <c r="X15" s="315"/>
      <c r="Y15" s="45" t="s">
        <v>91</v>
      </c>
      <c r="Z15" s="54">
        <v>340</v>
      </c>
      <c r="AA15" s="143">
        <f t="shared" ref="AA15" si="41">IFERROR(Z15/X11,"-")</f>
        <v>0.26835043409629045</v>
      </c>
      <c r="AB15" s="315"/>
      <c r="AC15" s="45" t="s">
        <v>91</v>
      </c>
      <c r="AD15" s="54">
        <v>105</v>
      </c>
      <c r="AE15" s="143">
        <f t="shared" ref="AE15" si="42">IFERROR(AD15/AB11,"-")</f>
        <v>0.25862068965517243</v>
      </c>
      <c r="AF15" s="315"/>
      <c r="AG15" s="45" t="s">
        <v>91</v>
      </c>
      <c r="AH15" s="54">
        <v>3185</v>
      </c>
      <c r="AI15" s="154">
        <f t="shared" ref="AI15" si="43">IFERROR(AH15/AF11,"-")</f>
        <v>0.24139760497195695</v>
      </c>
      <c r="AK15" s="140">
        <v>11</v>
      </c>
      <c r="AL15" s="69" t="s">
        <v>62</v>
      </c>
      <c r="AM15" s="195">
        <f t="shared" si="0"/>
        <v>0.67410127385647578</v>
      </c>
      <c r="AO15" s="133" t="str">
        <f t="shared" si="1"/>
        <v>大阪市</v>
      </c>
      <c r="AP15" s="134">
        <f t="shared" si="2"/>
        <v>0.69763323684658607</v>
      </c>
      <c r="AR15" s="134">
        <f t="shared" si="3"/>
        <v>0.69014213934315938</v>
      </c>
      <c r="AS15" s="133">
        <v>0</v>
      </c>
    </row>
    <row r="16" spans="1:45" s="30" customFormat="1" ht="24">
      <c r="B16" s="276"/>
      <c r="C16" s="322"/>
      <c r="D16" s="316"/>
      <c r="E16" s="48" t="s">
        <v>275</v>
      </c>
      <c r="F16" s="55">
        <v>36</v>
      </c>
      <c r="G16" s="144">
        <f t="shared" ref="G16" si="44">IFERROR(F16/D11,"-")</f>
        <v>0.5901639344262295</v>
      </c>
      <c r="H16" s="316"/>
      <c r="I16" s="48" t="s">
        <v>275</v>
      </c>
      <c r="J16" s="55">
        <v>78</v>
      </c>
      <c r="K16" s="144">
        <f t="shared" ref="K16" si="45">IFERROR(J16/H11,"-")</f>
        <v>0.70270270270270274</v>
      </c>
      <c r="L16" s="316"/>
      <c r="M16" s="48" t="s">
        <v>275</v>
      </c>
      <c r="N16" s="55">
        <v>2766</v>
      </c>
      <c r="O16" s="144">
        <f t="shared" ref="O16" si="46">IFERROR(N16/L11,"-")</f>
        <v>0.57517155333749215</v>
      </c>
      <c r="P16" s="316"/>
      <c r="Q16" s="48" t="s">
        <v>275</v>
      </c>
      <c r="R16" s="55">
        <v>2598</v>
      </c>
      <c r="S16" s="144">
        <f t="shared" ref="S16" si="47">IFERROR(R16/P11,"-")</f>
        <v>0.67957101752550353</v>
      </c>
      <c r="T16" s="316"/>
      <c r="U16" s="48" t="s">
        <v>275</v>
      </c>
      <c r="V16" s="55">
        <v>1890</v>
      </c>
      <c r="W16" s="144">
        <f t="shared" ref="W16" si="48">IFERROR(V16/T11,"-")</f>
        <v>0.69562016930437987</v>
      </c>
      <c r="X16" s="316"/>
      <c r="Y16" s="48" t="s">
        <v>275</v>
      </c>
      <c r="Z16" s="55">
        <v>873</v>
      </c>
      <c r="AA16" s="144">
        <f t="shared" ref="AA16" si="49">IFERROR(Z16/X11,"-")</f>
        <v>0.68902920284135749</v>
      </c>
      <c r="AB16" s="316"/>
      <c r="AC16" s="48" t="s">
        <v>275</v>
      </c>
      <c r="AD16" s="55">
        <v>256</v>
      </c>
      <c r="AE16" s="144">
        <f t="shared" ref="AE16" si="50">IFERROR(AD16/AB11,"-")</f>
        <v>0.63054187192118227</v>
      </c>
      <c r="AF16" s="316"/>
      <c r="AG16" s="48" t="s">
        <v>275</v>
      </c>
      <c r="AH16" s="55">
        <v>8497</v>
      </c>
      <c r="AI16" s="144">
        <f t="shared" ref="AI16" si="51">IFERROR(AH16/AF11,"-")</f>
        <v>0.64400485068970748</v>
      </c>
      <c r="AK16" s="140">
        <v>12</v>
      </c>
      <c r="AL16" s="69" t="s">
        <v>119</v>
      </c>
      <c r="AM16" s="195">
        <f t="shared" si="0"/>
        <v>0.68391946772660506</v>
      </c>
      <c r="AO16" s="133" t="str">
        <f t="shared" si="1"/>
        <v>西淀川区</v>
      </c>
      <c r="AP16" s="134">
        <f t="shared" si="2"/>
        <v>0.69502483639517465</v>
      </c>
      <c r="AR16" s="134">
        <f t="shared" si="3"/>
        <v>0.69014213934315938</v>
      </c>
      <c r="AS16" s="133">
        <v>0</v>
      </c>
    </row>
    <row r="17" spans="2:45" s="30" customFormat="1">
      <c r="B17" s="275">
        <v>3</v>
      </c>
      <c r="C17" s="320" t="s">
        <v>113</v>
      </c>
      <c r="D17" s="314">
        <v>46</v>
      </c>
      <c r="E17" s="40" t="s">
        <v>87</v>
      </c>
      <c r="F17" s="194">
        <v>1</v>
      </c>
      <c r="G17" s="141">
        <f t="shared" ref="G17" si="52">IFERROR(F17/D17,"-")</f>
        <v>2.1739130434782608E-2</v>
      </c>
      <c r="H17" s="314">
        <v>91</v>
      </c>
      <c r="I17" s="40" t="s">
        <v>87</v>
      </c>
      <c r="J17" s="194">
        <v>9</v>
      </c>
      <c r="K17" s="141">
        <f t="shared" ref="K17" si="53">IFERROR(J17/H17,"-")</f>
        <v>9.8901098901098897E-2</v>
      </c>
      <c r="L17" s="314">
        <v>2978</v>
      </c>
      <c r="M17" s="40" t="s">
        <v>87</v>
      </c>
      <c r="N17" s="194">
        <v>180</v>
      </c>
      <c r="O17" s="141">
        <f t="shared" ref="O17" si="54">IFERROR(N17/L17,"-")</f>
        <v>6.0443250503693757E-2</v>
      </c>
      <c r="P17" s="314">
        <v>2370</v>
      </c>
      <c r="Q17" s="40" t="s">
        <v>87</v>
      </c>
      <c r="R17" s="194">
        <v>283</v>
      </c>
      <c r="S17" s="152">
        <f t="shared" ref="S17" si="55">IFERROR(R17/P17,"-")</f>
        <v>0.11940928270042193</v>
      </c>
      <c r="T17" s="314">
        <v>1723</v>
      </c>
      <c r="U17" s="40" t="s">
        <v>87</v>
      </c>
      <c r="V17" s="194">
        <v>367</v>
      </c>
      <c r="W17" s="141">
        <f t="shared" ref="W17" si="56">IFERROR(V17/T17,"-")</f>
        <v>0.21300058038305281</v>
      </c>
      <c r="X17" s="314">
        <v>798</v>
      </c>
      <c r="Y17" s="40" t="s">
        <v>87</v>
      </c>
      <c r="Z17" s="194">
        <v>196</v>
      </c>
      <c r="AA17" s="141">
        <f t="shared" ref="AA17" si="57">IFERROR(Z17/X17,"-")</f>
        <v>0.24561403508771928</v>
      </c>
      <c r="AB17" s="314">
        <v>290</v>
      </c>
      <c r="AC17" s="40" t="s">
        <v>87</v>
      </c>
      <c r="AD17" s="194">
        <v>82</v>
      </c>
      <c r="AE17" s="141">
        <f t="shared" ref="AE17" si="58">IFERROR(AD17/AB17,"-")</f>
        <v>0.28275862068965518</v>
      </c>
      <c r="AF17" s="314">
        <v>8296</v>
      </c>
      <c r="AG17" s="40" t="s">
        <v>87</v>
      </c>
      <c r="AH17" s="194">
        <v>1118</v>
      </c>
      <c r="AI17" s="152">
        <f t="shared" ref="AI17" si="59">IFERROR(AH17/AF17,"-")</f>
        <v>0.13476374156219864</v>
      </c>
      <c r="AK17" s="140">
        <v>13</v>
      </c>
      <c r="AL17" s="69" t="s">
        <v>120</v>
      </c>
      <c r="AM17" s="195">
        <f t="shared" si="0"/>
        <v>0.68800828034895756</v>
      </c>
      <c r="AO17" s="133" t="str">
        <f t="shared" si="1"/>
        <v>大正区</v>
      </c>
      <c r="AP17" s="134">
        <f t="shared" si="2"/>
        <v>0.69286325192435616</v>
      </c>
      <c r="AR17" s="134">
        <f t="shared" si="3"/>
        <v>0.69014213934315938</v>
      </c>
      <c r="AS17" s="133">
        <v>0</v>
      </c>
    </row>
    <row r="18" spans="2:45" s="30" customFormat="1">
      <c r="B18" s="300"/>
      <c r="C18" s="321"/>
      <c r="D18" s="315"/>
      <c r="E18" s="41" t="s">
        <v>88</v>
      </c>
      <c r="F18" s="53">
        <v>15</v>
      </c>
      <c r="G18" s="142">
        <f t="shared" ref="G18" si="60">IFERROR(F18/D17,"-")</f>
        <v>0.32608695652173914</v>
      </c>
      <c r="H18" s="315"/>
      <c r="I18" s="41" t="s">
        <v>88</v>
      </c>
      <c r="J18" s="53">
        <v>32</v>
      </c>
      <c r="K18" s="142">
        <f t="shared" ref="K18" si="61">IFERROR(J18/H17,"-")</f>
        <v>0.35164835164835168</v>
      </c>
      <c r="L18" s="315"/>
      <c r="M18" s="41" t="s">
        <v>88</v>
      </c>
      <c r="N18" s="53">
        <v>650</v>
      </c>
      <c r="O18" s="142">
        <f t="shared" ref="O18" si="62">IFERROR(N18/L17,"-")</f>
        <v>0.21826729348556079</v>
      </c>
      <c r="P18" s="315"/>
      <c r="Q18" s="41" t="s">
        <v>88</v>
      </c>
      <c r="R18" s="53">
        <v>687</v>
      </c>
      <c r="S18" s="153">
        <f t="shared" ref="S18" si="63">IFERROR(R18/P17,"-")</f>
        <v>0.28987341772151898</v>
      </c>
      <c r="T18" s="315"/>
      <c r="U18" s="41" t="s">
        <v>88</v>
      </c>
      <c r="V18" s="53">
        <v>543</v>
      </c>
      <c r="W18" s="142">
        <f t="shared" ref="W18" si="64">IFERROR(V18/T17,"-")</f>
        <v>0.31514799767846779</v>
      </c>
      <c r="X18" s="315"/>
      <c r="Y18" s="41" t="s">
        <v>88</v>
      </c>
      <c r="Z18" s="53">
        <v>235</v>
      </c>
      <c r="AA18" s="142">
        <f t="shared" ref="AA18" si="65">IFERROR(Z18/X17,"-")</f>
        <v>0.29448621553884713</v>
      </c>
      <c r="AB18" s="315"/>
      <c r="AC18" s="41" t="s">
        <v>88</v>
      </c>
      <c r="AD18" s="53">
        <v>83</v>
      </c>
      <c r="AE18" s="142">
        <f t="shared" ref="AE18" si="66">IFERROR(AD18/AB17,"-")</f>
        <v>0.28620689655172415</v>
      </c>
      <c r="AF18" s="315"/>
      <c r="AG18" s="41" t="s">
        <v>88</v>
      </c>
      <c r="AH18" s="53">
        <v>2245</v>
      </c>
      <c r="AI18" s="153">
        <f t="shared" ref="AI18" si="67">IFERROR(AH18/AF17,"-")</f>
        <v>0.2706123432979749</v>
      </c>
      <c r="AK18" s="140">
        <v>14</v>
      </c>
      <c r="AL18" s="69" t="s">
        <v>121</v>
      </c>
      <c r="AM18" s="195">
        <f t="shared" si="0"/>
        <v>0.67437113130514947</v>
      </c>
      <c r="AO18" s="133" t="str">
        <f t="shared" si="1"/>
        <v>住之江区</v>
      </c>
      <c r="AP18" s="134">
        <f t="shared" si="2"/>
        <v>0.68985346972629247</v>
      </c>
      <c r="AR18" s="134">
        <f t="shared" si="3"/>
        <v>0.69014213934315938</v>
      </c>
      <c r="AS18" s="133">
        <v>0</v>
      </c>
    </row>
    <row r="19" spans="2:45" s="30" customFormat="1">
      <c r="B19" s="300"/>
      <c r="C19" s="321"/>
      <c r="D19" s="315"/>
      <c r="E19" s="44" t="s">
        <v>89</v>
      </c>
      <c r="F19" s="53">
        <v>12</v>
      </c>
      <c r="G19" s="142">
        <f t="shared" ref="G19" si="68">IFERROR(F19/D17,"-")</f>
        <v>0.2608695652173913</v>
      </c>
      <c r="H19" s="315"/>
      <c r="I19" s="44" t="s">
        <v>89</v>
      </c>
      <c r="J19" s="53">
        <v>29</v>
      </c>
      <c r="K19" s="142">
        <f t="shared" ref="K19" si="69">IFERROR(J19/H17,"-")</f>
        <v>0.31868131868131866</v>
      </c>
      <c r="L19" s="315"/>
      <c r="M19" s="44" t="s">
        <v>89</v>
      </c>
      <c r="N19" s="53">
        <v>1045</v>
      </c>
      <c r="O19" s="142">
        <f t="shared" ref="O19" si="70">IFERROR(N19/L17,"-")</f>
        <v>0.35090664875755539</v>
      </c>
      <c r="P19" s="315"/>
      <c r="Q19" s="44" t="s">
        <v>89</v>
      </c>
      <c r="R19" s="53">
        <v>1005</v>
      </c>
      <c r="S19" s="153">
        <f t="shared" ref="S19" si="71">IFERROR(R19/P17,"-")</f>
        <v>0.42405063291139239</v>
      </c>
      <c r="T19" s="315"/>
      <c r="U19" s="44" t="s">
        <v>89</v>
      </c>
      <c r="V19" s="53">
        <v>735</v>
      </c>
      <c r="W19" s="142">
        <f t="shared" ref="W19" si="72">IFERROR(V19/T17,"-")</f>
        <v>0.42658154381892049</v>
      </c>
      <c r="X19" s="315"/>
      <c r="Y19" s="44" t="s">
        <v>89</v>
      </c>
      <c r="Z19" s="53">
        <v>297</v>
      </c>
      <c r="AA19" s="142">
        <f t="shared" ref="AA19" si="73">IFERROR(Z19/X17,"-")</f>
        <v>0.37218045112781956</v>
      </c>
      <c r="AB19" s="315"/>
      <c r="AC19" s="44" t="s">
        <v>89</v>
      </c>
      <c r="AD19" s="53">
        <v>104</v>
      </c>
      <c r="AE19" s="142">
        <f t="shared" ref="AE19" si="74">IFERROR(AD19/AB17,"-")</f>
        <v>0.35862068965517241</v>
      </c>
      <c r="AF19" s="315"/>
      <c r="AG19" s="44" t="s">
        <v>89</v>
      </c>
      <c r="AH19" s="53">
        <v>3227</v>
      </c>
      <c r="AI19" s="153">
        <f t="shared" ref="AI19" si="75">IFERROR(AH19/AF17,"-")</f>
        <v>0.38898264223722273</v>
      </c>
      <c r="AK19" s="140">
        <v>15</v>
      </c>
      <c r="AL19" s="69" t="s">
        <v>122</v>
      </c>
      <c r="AM19" s="195">
        <f t="shared" si="0"/>
        <v>0.67459486621163267</v>
      </c>
      <c r="AO19" s="133" t="str">
        <f t="shared" si="1"/>
        <v>住吉区</v>
      </c>
      <c r="AP19" s="134">
        <f t="shared" si="2"/>
        <v>0.68847906270340642</v>
      </c>
      <c r="AR19" s="134">
        <f t="shared" si="3"/>
        <v>0.69014213934315938</v>
      </c>
      <c r="AS19" s="133">
        <v>0</v>
      </c>
    </row>
    <row r="20" spans="2:45" s="30" customFormat="1">
      <c r="B20" s="300"/>
      <c r="C20" s="321"/>
      <c r="D20" s="315"/>
      <c r="E20" s="44" t="s">
        <v>90</v>
      </c>
      <c r="F20" s="53">
        <v>2</v>
      </c>
      <c r="G20" s="142">
        <f t="shared" ref="G20" si="76">IFERROR(F20/D17,"-")</f>
        <v>4.3478260869565216E-2</v>
      </c>
      <c r="H20" s="315"/>
      <c r="I20" s="44" t="s">
        <v>90</v>
      </c>
      <c r="J20" s="53">
        <v>10</v>
      </c>
      <c r="K20" s="142">
        <f t="shared" ref="K20" si="77">IFERROR(J20/H17,"-")</f>
        <v>0.10989010989010989</v>
      </c>
      <c r="L20" s="315"/>
      <c r="M20" s="44" t="s">
        <v>90</v>
      </c>
      <c r="N20" s="53">
        <v>276</v>
      </c>
      <c r="O20" s="142">
        <f t="shared" ref="O20" si="78">IFERROR(N20/L17,"-")</f>
        <v>9.2679650772330424E-2</v>
      </c>
      <c r="P20" s="315"/>
      <c r="Q20" s="44" t="s">
        <v>90</v>
      </c>
      <c r="R20" s="53">
        <v>362</v>
      </c>
      <c r="S20" s="153">
        <f t="shared" ref="S20" si="79">IFERROR(R20/P17,"-")</f>
        <v>0.15274261603375527</v>
      </c>
      <c r="T20" s="315"/>
      <c r="U20" s="44" t="s">
        <v>90</v>
      </c>
      <c r="V20" s="53">
        <v>346</v>
      </c>
      <c r="W20" s="142">
        <f t="shared" ref="W20" si="80">IFERROR(V20/T17,"-")</f>
        <v>0.2008125362739408</v>
      </c>
      <c r="X20" s="315"/>
      <c r="Y20" s="44" t="s">
        <v>90</v>
      </c>
      <c r="Z20" s="53">
        <v>171</v>
      </c>
      <c r="AA20" s="142">
        <f t="shared" ref="AA20" si="81">IFERROR(Z20/X17,"-")</f>
        <v>0.21428571428571427</v>
      </c>
      <c r="AB20" s="315"/>
      <c r="AC20" s="44" t="s">
        <v>90</v>
      </c>
      <c r="AD20" s="53">
        <v>64</v>
      </c>
      <c r="AE20" s="142">
        <f t="shared" ref="AE20" si="82">IFERROR(AD20/AB17,"-")</f>
        <v>0.22068965517241379</v>
      </c>
      <c r="AF20" s="315"/>
      <c r="AG20" s="44" t="s">
        <v>90</v>
      </c>
      <c r="AH20" s="53">
        <v>1231</v>
      </c>
      <c r="AI20" s="153">
        <f t="shared" ref="AI20" si="83">IFERROR(AH20/AF17,"-")</f>
        <v>0.1483847637415622</v>
      </c>
      <c r="AK20" s="140">
        <v>16</v>
      </c>
      <c r="AL20" s="69" t="s">
        <v>63</v>
      </c>
      <c r="AM20" s="195">
        <f t="shared" si="0"/>
        <v>0.67154991998030289</v>
      </c>
      <c r="AO20" s="133" t="str">
        <f t="shared" si="1"/>
        <v>生野区</v>
      </c>
      <c r="AP20" s="134">
        <f t="shared" si="2"/>
        <v>0.68800828034895756</v>
      </c>
      <c r="AR20" s="134">
        <f t="shared" si="3"/>
        <v>0.69014213934315938</v>
      </c>
      <c r="AS20" s="133">
        <v>0</v>
      </c>
    </row>
    <row r="21" spans="2:45" s="30" customFormat="1">
      <c r="B21" s="300"/>
      <c r="C21" s="321"/>
      <c r="D21" s="315"/>
      <c r="E21" s="45" t="s">
        <v>91</v>
      </c>
      <c r="F21" s="54">
        <v>10</v>
      </c>
      <c r="G21" s="143">
        <f t="shared" ref="G21" si="84">IFERROR(F21/D17,"-")</f>
        <v>0.21739130434782608</v>
      </c>
      <c r="H21" s="315"/>
      <c r="I21" s="45" t="s">
        <v>91</v>
      </c>
      <c r="J21" s="54">
        <v>30</v>
      </c>
      <c r="K21" s="143">
        <f t="shared" ref="K21" si="85">IFERROR(J21/H17,"-")</f>
        <v>0.32967032967032966</v>
      </c>
      <c r="L21" s="315"/>
      <c r="M21" s="45" t="s">
        <v>91</v>
      </c>
      <c r="N21" s="54">
        <v>756</v>
      </c>
      <c r="O21" s="143">
        <f t="shared" ref="O21" si="86">IFERROR(N21/L17,"-")</f>
        <v>0.25386165211551376</v>
      </c>
      <c r="P21" s="315"/>
      <c r="Q21" s="45" t="s">
        <v>91</v>
      </c>
      <c r="R21" s="54">
        <v>675</v>
      </c>
      <c r="S21" s="154">
        <f t="shared" ref="S21" si="87">IFERROR(R21/P17,"-")</f>
        <v>0.2848101265822785</v>
      </c>
      <c r="T21" s="315"/>
      <c r="U21" s="45" t="s">
        <v>91</v>
      </c>
      <c r="V21" s="54">
        <v>551</v>
      </c>
      <c r="W21" s="143">
        <f t="shared" ref="W21" si="88">IFERROR(V21/T17,"-")</f>
        <v>0.31979106210098668</v>
      </c>
      <c r="X21" s="315"/>
      <c r="Y21" s="45" t="s">
        <v>91</v>
      </c>
      <c r="Z21" s="54">
        <v>219</v>
      </c>
      <c r="AA21" s="143">
        <f t="shared" ref="AA21" si="89">IFERROR(Z21/X17,"-")</f>
        <v>0.27443609022556392</v>
      </c>
      <c r="AB21" s="315"/>
      <c r="AC21" s="45" t="s">
        <v>91</v>
      </c>
      <c r="AD21" s="54">
        <v>81</v>
      </c>
      <c r="AE21" s="143">
        <f t="shared" ref="AE21" si="90">IFERROR(AD21/AB17,"-")</f>
        <v>0.27931034482758621</v>
      </c>
      <c r="AF21" s="315"/>
      <c r="AG21" s="45" t="s">
        <v>91</v>
      </c>
      <c r="AH21" s="54">
        <v>2322</v>
      </c>
      <c r="AI21" s="154">
        <f t="shared" ref="AI21" si="91">IFERROR(AH21/AF17,"-")</f>
        <v>0.27989392478302799</v>
      </c>
      <c r="AK21" s="140">
        <v>17</v>
      </c>
      <c r="AL21" s="69" t="s">
        <v>123</v>
      </c>
      <c r="AM21" s="195">
        <f t="shared" si="0"/>
        <v>0.68847906270340642</v>
      </c>
      <c r="AO21" s="133" t="str">
        <f t="shared" si="1"/>
        <v>阪南市</v>
      </c>
      <c r="AP21" s="134">
        <f t="shared" si="2"/>
        <v>0.68630075858991524</v>
      </c>
      <c r="AR21" s="134">
        <f t="shared" si="3"/>
        <v>0.69014213934315938</v>
      </c>
      <c r="AS21" s="133">
        <v>0</v>
      </c>
    </row>
    <row r="22" spans="2:45" s="30" customFormat="1" ht="24">
      <c r="B22" s="276"/>
      <c r="C22" s="322"/>
      <c r="D22" s="316"/>
      <c r="E22" s="48" t="s">
        <v>275</v>
      </c>
      <c r="F22" s="55">
        <v>22</v>
      </c>
      <c r="G22" s="144">
        <f t="shared" ref="G22" si="92">IFERROR(F22/D17,"-")</f>
        <v>0.47826086956521741</v>
      </c>
      <c r="H22" s="316"/>
      <c r="I22" s="48" t="s">
        <v>275</v>
      </c>
      <c r="J22" s="55">
        <v>66</v>
      </c>
      <c r="K22" s="144">
        <f t="shared" ref="K22" si="93">IFERROR(J22/H17,"-")</f>
        <v>0.72527472527472525</v>
      </c>
      <c r="L22" s="316"/>
      <c r="M22" s="48" t="s">
        <v>275</v>
      </c>
      <c r="N22" s="55">
        <v>1787</v>
      </c>
      <c r="O22" s="144">
        <f t="shared" ref="O22" si="94">IFERROR(N22/L17,"-")</f>
        <v>0.6000671591672263</v>
      </c>
      <c r="P22" s="316"/>
      <c r="Q22" s="48" t="s">
        <v>275</v>
      </c>
      <c r="R22" s="55">
        <v>1631</v>
      </c>
      <c r="S22" s="144">
        <f t="shared" ref="S22" si="95">IFERROR(R22/P17,"-")</f>
        <v>0.68818565400843879</v>
      </c>
      <c r="T22" s="316"/>
      <c r="U22" s="48" t="s">
        <v>275</v>
      </c>
      <c r="V22" s="55">
        <v>1270</v>
      </c>
      <c r="W22" s="144">
        <f t="shared" ref="W22" si="96">IFERROR(V22/T17,"-")</f>
        <v>0.73708647707486941</v>
      </c>
      <c r="X22" s="316"/>
      <c r="Y22" s="48" t="s">
        <v>275</v>
      </c>
      <c r="Z22" s="55">
        <v>557</v>
      </c>
      <c r="AA22" s="144">
        <f t="shared" ref="AA22" si="97">IFERROR(Z22/X17,"-")</f>
        <v>0.69799498746867172</v>
      </c>
      <c r="AB22" s="316"/>
      <c r="AC22" s="48" t="s">
        <v>275</v>
      </c>
      <c r="AD22" s="55">
        <v>211</v>
      </c>
      <c r="AE22" s="144">
        <f t="shared" ref="AE22" si="98">IFERROR(AD22/AB17,"-")</f>
        <v>0.72758620689655173</v>
      </c>
      <c r="AF22" s="316"/>
      <c r="AG22" s="48" t="s">
        <v>275</v>
      </c>
      <c r="AH22" s="55">
        <v>5544</v>
      </c>
      <c r="AI22" s="144">
        <f t="shared" ref="AI22" si="99">IFERROR(AH22/AF17,"-")</f>
        <v>0.66827386692381874</v>
      </c>
      <c r="AK22" s="140">
        <v>18</v>
      </c>
      <c r="AL22" s="69" t="s">
        <v>64</v>
      </c>
      <c r="AM22" s="195">
        <f t="shared" si="0"/>
        <v>0.69817833173537869</v>
      </c>
      <c r="AO22" s="133" t="str">
        <f t="shared" si="1"/>
        <v>泉佐野市</v>
      </c>
      <c r="AP22" s="134">
        <f t="shared" si="2"/>
        <v>0.68553414565032589</v>
      </c>
      <c r="AR22" s="134">
        <f t="shared" si="3"/>
        <v>0.69014213934315938</v>
      </c>
      <c r="AS22" s="133">
        <v>0</v>
      </c>
    </row>
    <row r="23" spans="2:45" s="30" customFormat="1">
      <c r="B23" s="275">
        <v>4</v>
      </c>
      <c r="C23" s="320" t="s">
        <v>114</v>
      </c>
      <c r="D23" s="314">
        <v>51</v>
      </c>
      <c r="E23" s="40" t="s">
        <v>87</v>
      </c>
      <c r="F23" s="194">
        <v>1</v>
      </c>
      <c r="G23" s="141">
        <f t="shared" ref="G23" si="100">IFERROR(F23/D23,"-")</f>
        <v>1.9607843137254902E-2</v>
      </c>
      <c r="H23" s="314">
        <v>82</v>
      </c>
      <c r="I23" s="40" t="s">
        <v>87</v>
      </c>
      <c r="J23" s="194">
        <v>7</v>
      </c>
      <c r="K23" s="141">
        <f t="shared" ref="K23" si="101">IFERROR(J23/H23,"-")</f>
        <v>8.5365853658536592E-2</v>
      </c>
      <c r="L23" s="314">
        <v>3629</v>
      </c>
      <c r="M23" s="40" t="s">
        <v>87</v>
      </c>
      <c r="N23" s="194">
        <v>218</v>
      </c>
      <c r="O23" s="141">
        <f t="shared" ref="O23" si="102">IFERROR(N23/L23,"-")</f>
        <v>6.0071645081289614E-2</v>
      </c>
      <c r="P23" s="314">
        <v>2965</v>
      </c>
      <c r="Q23" s="40" t="s">
        <v>87</v>
      </c>
      <c r="R23" s="194">
        <v>391</v>
      </c>
      <c r="S23" s="152">
        <f t="shared" ref="S23" si="103">IFERROR(R23/P23,"-")</f>
        <v>0.13187183811129849</v>
      </c>
      <c r="T23" s="314">
        <v>1812</v>
      </c>
      <c r="U23" s="40" t="s">
        <v>87</v>
      </c>
      <c r="V23" s="194">
        <v>367</v>
      </c>
      <c r="W23" s="141">
        <f t="shared" ref="W23" si="104">IFERROR(V23/T23,"-")</f>
        <v>0.20253863134657837</v>
      </c>
      <c r="X23" s="314">
        <v>843</v>
      </c>
      <c r="Y23" s="40" t="s">
        <v>87</v>
      </c>
      <c r="Z23" s="194">
        <v>232</v>
      </c>
      <c r="AA23" s="141">
        <f t="shared" ref="AA23" si="105">IFERROR(Z23/X23,"-")</f>
        <v>0.27520759193357058</v>
      </c>
      <c r="AB23" s="314">
        <v>294</v>
      </c>
      <c r="AC23" s="40" t="s">
        <v>87</v>
      </c>
      <c r="AD23" s="194">
        <v>67</v>
      </c>
      <c r="AE23" s="141">
        <f t="shared" ref="AE23" si="106">IFERROR(AD23/AB23,"-")</f>
        <v>0.22789115646258504</v>
      </c>
      <c r="AF23" s="314">
        <v>9676</v>
      </c>
      <c r="AG23" s="40" t="s">
        <v>87</v>
      </c>
      <c r="AH23" s="194">
        <v>1283</v>
      </c>
      <c r="AI23" s="152">
        <f t="shared" ref="AI23" si="107">IFERROR(AH23/AF23,"-")</f>
        <v>0.13259611409673419</v>
      </c>
      <c r="AK23" s="140">
        <v>19</v>
      </c>
      <c r="AL23" s="69" t="s">
        <v>124</v>
      </c>
      <c r="AM23" s="195">
        <f t="shared" si="0"/>
        <v>0.65202312138728324</v>
      </c>
      <c r="AO23" s="133" t="str">
        <f t="shared" si="1"/>
        <v>東成区</v>
      </c>
      <c r="AP23" s="134">
        <f t="shared" si="2"/>
        <v>0.68391946772660506</v>
      </c>
      <c r="AR23" s="134">
        <f t="shared" si="3"/>
        <v>0.69014213934315938</v>
      </c>
      <c r="AS23" s="133">
        <v>0</v>
      </c>
    </row>
    <row r="24" spans="2:45" s="30" customFormat="1">
      <c r="B24" s="300"/>
      <c r="C24" s="321"/>
      <c r="D24" s="315"/>
      <c r="E24" s="41" t="s">
        <v>88</v>
      </c>
      <c r="F24" s="53">
        <v>17</v>
      </c>
      <c r="G24" s="142">
        <f t="shared" ref="G24" si="108">IFERROR(F24/D23,"-")</f>
        <v>0.33333333333333331</v>
      </c>
      <c r="H24" s="315"/>
      <c r="I24" s="41" t="s">
        <v>88</v>
      </c>
      <c r="J24" s="53">
        <v>39</v>
      </c>
      <c r="K24" s="142">
        <f t="shared" ref="K24" si="109">IFERROR(J24/H23,"-")</f>
        <v>0.47560975609756095</v>
      </c>
      <c r="L24" s="315"/>
      <c r="M24" s="41" t="s">
        <v>88</v>
      </c>
      <c r="N24" s="53">
        <v>964</v>
      </c>
      <c r="O24" s="142">
        <f t="shared" ref="O24" si="110">IFERROR(N24/L23,"-")</f>
        <v>0.26563791678148252</v>
      </c>
      <c r="P24" s="315"/>
      <c r="Q24" s="41" t="s">
        <v>88</v>
      </c>
      <c r="R24" s="53">
        <v>1004</v>
      </c>
      <c r="S24" s="153">
        <f t="shared" ref="S24" si="111">IFERROR(R24/P23,"-")</f>
        <v>0.33861720067453627</v>
      </c>
      <c r="T24" s="315"/>
      <c r="U24" s="41" t="s">
        <v>88</v>
      </c>
      <c r="V24" s="53">
        <v>699</v>
      </c>
      <c r="W24" s="142">
        <f t="shared" ref="W24" si="112">IFERROR(V24/T23,"-")</f>
        <v>0.38576158940397354</v>
      </c>
      <c r="X24" s="315"/>
      <c r="Y24" s="41" t="s">
        <v>88</v>
      </c>
      <c r="Z24" s="53">
        <v>289</v>
      </c>
      <c r="AA24" s="142">
        <f t="shared" ref="AA24" si="113">IFERROR(Z24/X23,"-")</f>
        <v>0.34282325029655991</v>
      </c>
      <c r="AB24" s="315"/>
      <c r="AC24" s="41" t="s">
        <v>88</v>
      </c>
      <c r="AD24" s="53">
        <v>88</v>
      </c>
      <c r="AE24" s="142">
        <f t="shared" ref="AE24" si="114">IFERROR(AD24/AB23,"-")</f>
        <v>0.29931972789115646</v>
      </c>
      <c r="AF24" s="315"/>
      <c r="AG24" s="41" t="s">
        <v>88</v>
      </c>
      <c r="AH24" s="53">
        <v>3100</v>
      </c>
      <c r="AI24" s="153">
        <f t="shared" ref="AI24" si="115">IFERROR(AH24/AF23,"-")</f>
        <v>0.32038032244729225</v>
      </c>
      <c r="AK24" s="140">
        <v>20</v>
      </c>
      <c r="AL24" s="69" t="s">
        <v>125</v>
      </c>
      <c r="AM24" s="195">
        <f t="shared" si="0"/>
        <v>0.68322311336241259</v>
      </c>
      <c r="AO24" s="133" t="str">
        <f t="shared" si="1"/>
        <v>淀川区</v>
      </c>
      <c r="AP24" s="134">
        <f t="shared" si="2"/>
        <v>0.68322311336241259</v>
      </c>
      <c r="AR24" s="134">
        <f t="shared" si="3"/>
        <v>0.69014213934315938</v>
      </c>
      <c r="AS24" s="133">
        <v>0</v>
      </c>
    </row>
    <row r="25" spans="2:45" s="30" customFormat="1">
      <c r="B25" s="300"/>
      <c r="C25" s="321"/>
      <c r="D25" s="315"/>
      <c r="E25" s="44" t="s">
        <v>89</v>
      </c>
      <c r="F25" s="53">
        <v>12</v>
      </c>
      <c r="G25" s="142">
        <f t="shared" ref="G25" si="116">IFERROR(F25/D23,"-")</f>
        <v>0.23529411764705882</v>
      </c>
      <c r="H25" s="315"/>
      <c r="I25" s="44" t="s">
        <v>89</v>
      </c>
      <c r="J25" s="53">
        <v>26</v>
      </c>
      <c r="K25" s="142">
        <f t="shared" ref="K25" si="117">IFERROR(J25/H23,"-")</f>
        <v>0.31707317073170732</v>
      </c>
      <c r="L25" s="315"/>
      <c r="M25" s="44" t="s">
        <v>89</v>
      </c>
      <c r="N25" s="53">
        <v>1417</v>
      </c>
      <c r="O25" s="142">
        <f t="shared" ref="O25" si="118">IFERROR(N25/L23,"-")</f>
        <v>0.39046569302838247</v>
      </c>
      <c r="P25" s="315"/>
      <c r="Q25" s="44" t="s">
        <v>89</v>
      </c>
      <c r="R25" s="53">
        <v>1285</v>
      </c>
      <c r="S25" s="153">
        <f t="shared" ref="S25" si="119">IFERROR(R25/P23,"-")</f>
        <v>0.43338954468802698</v>
      </c>
      <c r="T25" s="315"/>
      <c r="U25" s="44" t="s">
        <v>89</v>
      </c>
      <c r="V25" s="53">
        <v>810</v>
      </c>
      <c r="W25" s="142">
        <f t="shared" ref="W25" si="120">IFERROR(V25/T23,"-")</f>
        <v>0.44701986754966888</v>
      </c>
      <c r="X25" s="315"/>
      <c r="Y25" s="44" t="s">
        <v>89</v>
      </c>
      <c r="Z25" s="53">
        <v>328</v>
      </c>
      <c r="AA25" s="142">
        <f t="shared" ref="AA25" si="121">IFERROR(Z25/X23,"-")</f>
        <v>0.38908659549228947</v>
      </c>
      <c r="AB25" s="315"/>
      <c r="AC25" s="44" t="s">
        <v>89</v>
      </c>
      <c r="AD25" s="53">
        <v>83</v>
      </c>
      <c r="AE25" s="142">
        <f t="shared" ref="AE25" si="122">IFERROR(AD25/AB23,"-")</f>
        <v>0.28231292517006801</v>
      </c>
      <c r="AF25" s="315"/>
      <c r="AG25" s="44" t="s">
        <v>89</v>
      </c>
      <c r="AH25" s="53">
        <v>3961</v>
      </c>
      <c r="AI25" s="153">
        <f t="shared" ref="AI25" si="123">IFERROR(AH25/AF23,"-")</f>
        <v>0.40936337329474992</v>
      </c>
      <c r="AK25" s="140">
        <v>21</v>
      </c>
      <c r="AL25" s="69" t="s">
        <v>126</v>
      </c>
      <c r="AM25" s="195">
        <f t="shared" si="0"/>
        <v>0.70313825275657338</v>
      </c>
      <c r="AO25" s="133" t="str">
        <f t="shared" si="1"/>
        <v>吹田市</v>
      </c>
      <c r="AP25" s="134">
        <f t="shared" si="2"/>
        <v>0.68296318378297804</v>
      </c>
      <c r="AR25" s="134">
        <f t="shared" si="3"/>
        <v>0.69014213934315938</v>
      </c>
      <c r="AS25" s="133">
        <v>0</v>
      </c>
    </row>
    <row r="26" spans="2:45" s="30" customFormat="1">
      <c r="B26" s="300"/>
      <c r="C26" s="321"/>
      <c r="D26" s="315"/>
      <c r="E26" s="44" t="s">
        <v>90</v>
      </c>
      <c r="F26" s="53">
        <v>4</v>
      </c>
      <c r="G26" s="142">
        <f t="shared" ref="G26" si="124">IFERROR(F26/D23,"-")</f>
        <v>7.8431372549019607E-2</v>
      </c>
      <c r="H26" s="315"/>
      <c r="I26" s="44" t="s">
        <v>90</v>
      </c>
      <c r="J26" s="53">
        <v>7</v>
      </c>
      <c r="K26" s="142">
        <f t="shared" ref="K26" si="125">IFERROR(J26/H23,"-")</f>
        <v>8.5365853658536592E-2</v>
      </c>
      <c r="L26" s="315"/>
      <c r="M26" s="44" t="s">
        <v>90</v>
      </c>
      <c r="N26" s="53">
        <v>329</v>
      </c>
      <c r="O26" s="142">
        <f t="shared" ref="O26" si="126">IFERROR(N26/L23,"-")</f>
        <v>9.06585836318545E-2</v>
      </c>
      <c r="P26" s="315"/>
      <c r="Q26" s="44" t="s">
        <v>90</v>
      </c>
      <c r="R26" s="53">
        <v>432</v>
      </c>
      <c r="S26" s="153">
        <f t="shared" ref="S26" si="127">IFERROR(R26/P23,"-")</f>
        <v>0.14569983136593592</v>
      </c>
      <c r="T26" s="315"/>
      <c r="U26" s="44" t="s">
        <v>90</v>
      </c>
      <c r="V26" s="53">
        <v>337</v>
      </c>
      <c r="W26" s="142">
        <f t="shared" ref="W26" si="128">IFERROR(V26/T23,"-")</f>
        <v>0.1859823399558499</v>
      </c>
      <c r="X26" s="315"/>
      <c r="Y26" s="44" t="s">
        <v>90</v>
      </c>
      <c r="Z26" s="53">
        <v>182</v>
      </c>
      <c r="AA26" s="142">
        <f t="shared" ref="AA26" si="129">IFERROR(Z26/X23,"-")</f>
        <v>0.21589561091340451</v>
      </c>
      <c r="AB26" s="315"/>
      <c r="AC26" s="44" t="s">
        <v>90</v>
      </c>
      <c r="AD26" s="53">
        <v>46</v>
      </c>
      <c r="AE26" s="142">
        <f t="shared" ref="AE26" si="130">IFERROR(AD26/AB23,"-")</f>
        <v>0.15646258503401361</v>
      </c>
      <c r="AF26" s="315"/>
      <c r="AG26" s="44" t="s">
        <v>90</v>
      </c>
      <c r="AH26" s="53">
        <v>1337</v>
      </c>
      <c r="AI26" s="153">
        <f t="shared" ref="AI26" si="131">IFERROR(AH26/AF23,"-")</f>
        <v>0.13817693261678379</v>
      </c>
      <c r="AK26" s="140">
        <v>22</v>
      </c>
      <c r="AL26" s="69" t="s">
        <v>65</v>
      </c>
      <c r="AM26" s="195">
        <f t="shared" si="0"/>
        <v>0.68985346972629247</v>
      </c>
      <c r="AO26" s="133" t="str">
        <f t="shared" si="1"/>
        <v>大阪狭山市</v>
      </c>
      <c r="AP26" s="134">
        <f t="shared" si="2"/>
        <v>0.68288097755845378</v>
      </c>
      <c r="AR26" s="134">
        <f t="shared" si="3"/>
        <v>0.69014213934315938</v>
      </c>
      <c r="AS26" s="133">
        <v>0</v>
      </c>
    </row>
    <row r="27" spans="2:45" s="30" customFormat="1">
      <c r="B27" s="300"/>
      <c r="C27" s="321"/>
      <c r="D27" s="315"/>
      <c r="E27" s="45" t="s">
        <v>91</v>
      </c>
      <c r="F27" s="54">
        <v>20</v>
      </c>
      <c r="G27" s="143">
        <f t="shared" ref="G27" si="132">IFERROR(F27/D23,"-")</f>
        <v>0.39215686274509803</v>
      </c>
      <c r="H27" s="315"/>
      <c r="I27" s="45" t="s">
        <v>91</v>
      </c>
      <c r="J27" s="54">
        <v>38</v>
      </c>
      <c r="K27" s="143">
        <f t="shared" ref="K27" si="133">IFERROR(J27/H23,"-")</f>
        <v>0.46341463414634149</v>
      </c>
      <c r="L27" s="315"/>
      <c r="M27" s="45" t="s">
        <v>91</v>
      </c>
      <c r="N27" s="54">
        <v>884</v>
      </c>
      <c r="O27" s="143">
        <f t="shared" ref="O27" si="134">IFERROR(N27/L23,"-")</f>
        <v>0.24359327638467898</v>
      </c>
      <c r="P27" s="315"/>
      <c r="Q27" s="45" t="s">
        <v>91</v>
      </c>
      <c r="R27" s="54">
        <v>897</v>
      </c>
      <c r="S27" s="154">
        <f t="shared" ref="S27" si="135">IFERROR(R27/P23,"-")</f>
        <v>0.30252951096121417</v>
      </c>
      <c r="T27" s="315"/>
      <c r="U27" s="45" t="s">
        <v>91</v>
      </c>
      <c r="V27" s="54">
        <v>613</v>
      </c>
      <c r="W27" s="143">
        <f t="shared" ref="W27" si="136">IFERROR(V27/T23,"-")</f>
        <v>0.33830022075055188</v>
      </c>
      <c r="X27" s="315"/>
      <c r="Y27" s="45" t="s">
        <v>91</v>
      </c>
      <c r="Z27" s="54">
        <v>277</v>
      </c>
      <c r="AA27" s="143">
        <f t="shared" ref="AA27" si="137">IFERROR(Z27/X23,"-")</f>
        <v>0.32858837485172004</v>
      </c>
      <c r="AB27" s="315"/>
      <c r="AC27" s="45" t="s">
        <v>91</v>
      </c>
      <c r="AD27" s="54">
        <v>82</v>
      </c>
      <c r="AE27" s="143">
        <f t="shared" ref="AE27" si="138">IFERROR(AD27/AB23,"-")</f>
        <v>0.27891156462585032</v>
      </c>
      <c r="AF27" s="315"/>
      <c r="AG27" s="45" t="s">
        <v>91</v>
      </c>
      <c r="AH27" s="54">
        <v>2811</v>
      </c>
      <c r="AI27" s="154">
        <f t="shared" ref="AI27" si="139">IFERROR(AH27/AF23,"-")</f>
        <v>0.29051260851591565</v>
      </c>
      <c r="AK27" s="140">
        <v>23</v>
      </c>
      <c r="AL27" s="69" t="s">
        <v>127</v>
      </c>
      <c r="AM27" s="195">
        <f t="shared" si="0"/>
        <v>0.70181661473181722</v>
      </c>
      <c r="AO27" s="133" t="str">
        <f t="shared" si="1"/>
        <v>柏原市</v>
      </c>
      <c r="AP27" s="134">
        <f t="shared" si="2"/>
        <v>0.68202459791863768</v>
      </c>
      <c r="AR27" s="134">
        <f t="shared" si="3"/>
        <v>0.69014213934315938</v>
      </c>
      <c r="AS27" s="133">
        <v>0</v>
      </c>
    </row>
    <row r="28" spans="2:45" s="30" customFormat="1" ht="24">
      <c r="B28" s="276"/>
      <c r="C28" s="322"/>
      <c r="D28" s="316"/>
      <c r="E28" s="48" t="s">
        <v>275</v>
      </c>
      <c r="F28" s="55">
        <v>32</v>
      </c>
      <c r="G28" s="144">
        <f t="shared" ref="G28" si="140">IFERROR(F28/D23,"-")</f>
        <v>0.62745098039215685</v>
      </c>
      <c r="H28" s="316"/>
      <c r="I28" s="48" t="s">
        <v>275</v>
      </c>
      <c r="J28" s="55">
        <v>63</v>
      </c>
      <c r="K28" s="144">
        <f t="shared" ref="K28" si="141">IFERROR(J28/H23,"-")</f>
        <v>0.76829268292682928</v>
      </c>
      <c r="L28" s="316"/>
      <c r="M28" s="48" t="s">
        <v>275</v>
      </c>
      <c r="N28" s="55">
        <v>2297</v>
      </c>
      <c r="O28" s="144">
        <f t="shared" ref="O28" si="142">IFERROR(N28/L23,"-")</f>
        <v>0.63295673739322122</v>
      </c>
      <c r="P28" s="316"/>
      <c r="Q28" s="48" t="s">
        <v>275</v>
      </c>
      <c r="R28" s="55">
        <v>2154</v>
      </c>
      <c r="S28" s="144">
        <f t="shared" ref="S28" si="143">IFERROR(R28/P23,"-")</f>
        <v>0.72647554806070824</v>
      </c>
      <c r="T28" s="316"/>
      <c r="U28" s="48" t="s">
        <v>275</v>
      </c>
      <c r="V28" s="55">
        <v>1401</v>
      </c>
      <c r="W28" s="144">
        <f t="shared" ref="W28" si="144">IFERROR(V28/T23,"-")</f>
        <v>0.77317880794701987</v>
      </c>
      <c r="X28" s="316"/>
      <c r="Y28" s="48" t="s">
        <v>275</v>
      </c>
      <c r="Z28" s="55">
        <v>632</v>
      </c>
      <c r="AA28" s="144">
        <f t="shared" ref="AA28" si="145">IFERROR(Z28/X23,"-")</f>
        <v>0.7497034400948992</v>
      </c>
      <c r="AB28" s="316"/>
      <c r="AC28" s="48" t="s">
        <v>275</v>
      </c>
      <c r="AD28" s="55">
        <v>184</v>
      </c>
      <c r="AE28" s="144">
        <f t="shared" ref="AE28" si="146">IFERROR(AD28/AB23,"-")</f>
        <v>0.62585034013605445</v>
      </c>
      <c r="AF28" s="316"/>
      <c r="AG28" s="48" t="s">
        <v>275</v>
      </c>
      <c r="AH28" s="55">
        <v>6763</v>
      </c>
      <c r="AI28" s="144">
        <f t="shared" ref="AI28" si="147">IFERROR(AH28/AF23,"-")</f>
        <v>0.69894584539065729</v>
      </c>
      <c r="AK28" s="140">
        <v>24</v>
      </c>
      <c r="AL28" s="69" t="s">
        <v>128</v>
      </c>
      <c r="AM28" s="195">
        <f t="shared" si="0"/>
        <v>0.66484246735986241</v>
      </c>
      <c r="AO28" s="133" t="str">
        <f t="shared" si="1"/>
        <v>東大阪市</v>
      </c>
      <c r="AP28" s="134">
        <f t="shared" si="2"/>
        <v>0.68070406547360451</v>
      </c>
      <c r="AR28" s="134">
        <f t="shared" si="3"/>
        <v>0.69014213934315938</v>
      </c>
      <c r="AS28" s="133">
        <v>0</v>
      </c>
    </row>
    <row r="29" spans="2:45" s="30" customFormat="1">
      <c r="B29" s="275">
        <v>5</v>
      </c>
      <c r="C29" s="320" t="s">
        <v>115</v>
      </c>
      <c r="D29" s="314">
        <v>43</v>
      </c>
      <c r="E29" s="40" t="s">
        <v>87</v>
      </c>
      <c r="F29" s="194">
        <v>1</v>
      </c>
      <c r="G29" s="141">
        <f t="shared" ref="G29" si="148">IFERROR(F29/D29,"-")</f>
        <v>2.3255813953488372E-2</v>
      </c>
      <c r="H29" s="314">
        <v>59</v>
      </c>
      <c r="I29" s="40" t="s">
        <v>87</v>
      </c>
      <c r="J29" s="194">
        <v>8</v>
      </c>
      <c r="K29" s="141">
        <f t="shared" ref="K29" si="149">IFERROR(J29/H29,"-")</f>
        <v>0.13559322033898305</v>
      </c>
      <c r="L29" s="314">
        <v>3020</v>
      </c>
      <c r="M29" s="40" t="s">
        <v>87</v>
      </c>
      <c r="N29" s="194">
        <v>158</v>
      </c>
      <c r="O29" s="141">
        <f t="shared" ref="O29" si="150">IFERROR(N29/L29,"-")</f>
        <v>5.2317880794701989E-2</v>
      </c>
      <c r="P29" s="314">
        <v>2316</v>
      </c>
      <c r="Q29" s="40" t="s">
        <v>87</v>
      </c>
      <c r="R29" s="194">
        <v>277</v>
      </c>
      <c r="S29" s="152">
        <f t="shared" ref="S29" si="151">IFERROR(R29/P29,"-")</f>
        <v>0.1196027633851468</v>
      </c>
      <c r="T29" s="314">
        <v>1556</v>
      </c>
      <c r="U29" s="40" t="s">
        <v>87</v>
      </c>
      <c r="V29" s="194">
        <v>327</v>
      </c>
      <c r="W29" s="141">
        <f t="shared" ref="W29" si="152">IFERROR(V29/T29,"-")</f>
        <v>0.21015424164524421</v>
      </c>
      <c r="X29" s="314">
        <v>813</v>
      </c>
      <c r="Y29" s="40" t="s">
        <v>87</v>
      </c>
      <c r="Z29" s="194">
        <v>215</v>
      </c>
      <c r="AA29" s="141">
        <f t="shared" ref="AA29" si="153">IFERROR(Z29/X29,"-")</f>
        <v>0.26445264452644529</v>
      </c>
      <c r="AB29" s="314">
        <v>293</v>
      </c>
      <c r="AC29" s="40" t="s">
        <v>87</v>
      </c>
      <c r="AD29" s="194">
        <v>82</v>
      </c>
      <c r="AE29" s="141">
        <f t="shared" ref="AE29" si="154">IFERROR(AD29/AB29,"-")</f>
        <v>0.27986348122866894</v>
      </c>
      <c r="AF29" s="314">
        <v>8100</v>
      </c>
      <c r="AG29" s="40" t="s">
        <v>87</v>
      </c>
      <c r="AH29" s="194">
        <v>1068</v>
      </c>
      <c r="AI29" s="152">
        <f t="shared" ref="AI29" si="155">IFERROR(AH29/AF29,"-")</f>
        <v>0.13185185185185186</v>
      </c>
      <c r="AK29" s="140">
        <v>25</v>
      </c>
      <c r="AL29" s="69" t="s">
        <v>129</v>
      </c>
      <c r="AM29" s="195">
        <f t="shared" si="0"/>
        <v>0.67396456381898207</v>
      </c>
      <c r="AO29" s="133" t="str">
        <f t="shared" si="1"/>
        <v>池田市</v>
      </c>
      <c r="AP29" s="134">
        <f t="shared" si="2"/>
        <v>0.68068894864899476</v>
      </c>
      <c r="AR29" s="134">
        <f t="shared" si="3"/>
        <v>0.69014213934315938</v>
      </c>
      <c r="AS29" s="133">
        <v>0</v>
      </c>
    </row>
    <row r="30" spans="2:45" s="30" customFormat="1">
      <c r="B30" s="300"/>
      <c r="C30" s="321"/>
      <c r="D30" s="315"/>
      <c r="E30" s="41" t="s">
        <v>88</v>
      </c>
      <c r="F30" s="53">
        <v>12</v>
      </c>
      <c r="G30" s="142">
        <f t="shared" ref="G30" si="156">IFERROR(F30/D29,"-")</f>
        <v>0.27906976744186046</v>
      </c>
      <c r="H30" s="315"/>
      <c r="I30" s="41" t="s">
        <v>88</v>
      </c>
      <c r="J30" s="53">
        <v>29</v>
      </c>
      <c r="K30" s="142">
        <f t="shared" ref="K30" si="157">IFERROR(J30/H29,"-")</f>
        <v>0.49152542372881358</v>
      </c>
      <c r="L30" s="315"/>
      <c r="M30" s="41" t="s">
        <v>88</v>
      </c>
      <c r="N30" s="53">
        <v>717</v>
      </c>
      <c r="O30" s="142">
        <f t="shared" ref="O30" si="158">IFERROR(N30/L29,"-")</f>
        <v>0.23741721854304637</v>
      </c>
      <c r="P30" s="315"/>
      <c r="Q30" s="41" t="s">
        <v>88</v>
      </c>
      <c r="R30" s="53">
        <v>689</v>
      </c>
      <c r="S30" s="153">
        <f t="shared" ref="S30" si="159">IFERROR(R30/P29,"-")</f>
        <v>0.2974956822107081</v>
      </c>
      <c r="T30" s="315"/>
      <c r="U30" s="41" t="s">
        <v>88</v>
      </c>
      <c r="V30" s="53">
        <v>497</v>
      </c>
      <c r="W30" s="142">
        <f t="shared" ref="W30" si="160">IFERROR(V30/T29,"-")</f>
        <v>0.31940874035989719</v>
      </c>
      <c r="X30" s="315"/>
      <c r="Y30" s="41" t="s">
        <v>88</v>
      </c>
      <c r="Z30" s="53">
        <v>260</v>
      </c>
      <c r="AA30" s="142">
        <f t="shared" ref="AA30" si="161">IFERROR(Z30/X29,"-")</f>
        <v>0.31980319803198032</v>
      </c>
      <c r="AB30" s="315"/>
      <c r="AC30" s="41" t="s">
        <v>88</v>
      </c>
      <c r="AD30" s="53">
        <v>84</v>
      </c>
      <c r="AE30" s="142">
        <f t="shared" ref="AE30" si="162">IFERROR(AD30/AB29,"-")</f>
        <v>0.28668941979522183</v>
      </c>
      <c r="AF30" s="315"/>
      <c r="AG30" s="41" t="s">
        <v>88</v>
      </c>
      <c r="AH30" s="53">
        <v>2288</v>
      </c>
      <c r="AI30" s="153">
        <f t="shared" ref="AI30" si="163">IFERROR(AH30/AF29,"-")</f>
        <v>0.28246913580246913</v>
      </c>
      <c r="AK30" s="140">
        <v>26</v>
      </c>
      <c r="AL30" s="69" t="s">
        <v>37</v>
      </c>
      <c r="AM30" s="195">
        <f t="shared" si="0"/>
        <v>0.66630061545774155</v>
      </c>
      <c r="AO30" s="133" t="str">
        <f t="shared" si="1"/>
        <v>松原市</v>
      </c>
      <c r="AP30" s="134">
        <f t="shared" si="2"/>
        <v>0.68007011032065157</v>
      </c>
      <c r="AR30" s="134">
        <f t="shared" si="3"/>
        <v>0.69014213934315938</v>
      </c>
      <c r="AS30" s="133">
        <v>0</v>
      </c>
    </row>
    <row r="31" spans="2:45" s="30" customFormat="1">
      <c r="B31" s="300"/>
      <c r="C31" s="321"/>
      <c r="D31" s="315"/>
      <c r="E31" s="44" t="s">
        <v>89</v>
      </c>
      <c r="F31" s="53">
        <v>10</v>
      </c>
      <c r="G31" s="142">
        <f t="shared" ref="G31" si="164">IFERROR(F31/D29,"-")</f>
        <v>0.23255813953488372</v>
      </c>
      <c r="H31" s="315"/>
      <c r="I31" s="44" t="s">
        <v>89</v>
      </c>
      <c r="J31" s="53">
        <v>22</v>
      </c>
      <c r="K31" s="142">
        <f t="shared" ref="K31" si="165">IFERROR(J31/H29,"-")</f>
        <v>0.3728813559322034</v>
      </c>
      <c r="L31" s="315"/>
      <c r="M31" s="44" t="s">
        <v>89</v>
      </c>
      <c r="N31" s="53">
        <v>890</v>
      </c>
      <c r="O31" s="142">
        <f t="shared" ref="O31" si="166">IFERROR(N31/L29,"-")</f>
        <v>0.29470198675496689</v>
      </c>
      <c r="P31" s="315"/>
      <c r="Q31" s="44" t="s">
        <v>89</v>
      </c>
      <c r="R31" s="53">
        <v>845</v>
      </c>
      <c r="S31" s="153">
        <f t="shared" ref="S31" si="167">IFERROR(R31/P29,"-")</f>
        <v>0.36485319516407599</v>
      </c>
      <c r="T31" s="315"/>
      <c r="U31" s="44" t="s">
        <v>89</v>
      </c>
      <c r="V31" s="53">
        <v>608</v>
      </c>
      <c r="W31" s="142">
        <f t="shared" ref="W31" si="168">IFERROR(V31/T29,"-")</f>
        <v>0.39074550128534702</v>
      </c>
      <c r="X31" s="315"/>
      <c r="Y31" s="44" t="s">
        <v>89</v>
      </c>
      <c r="Z31" s="53">
        <v>273</v>
      </c>
      <c r="AA31" s="142">
        <f t="shared" ref="AA31" si="169">IFERROR(Z31/X29,"-")</f>
        <v>0.33579335793357934</v>
      </c>
      <c r="AB31" s="315"/>
      <c r="AC31" s="44" t="s">
        <v>89</v>
      </c>
      <c r="AD31" s="53">
        <v>79</v>
      </c>
      <c r="AE31" s="142">
        <f t="shared" ref="AE31" si="170">IFERROR(AD31/AB29,"-")</f>
        <v>0.2696245733788396</v>
      </c>
      <c r="AF31" s="315"/>
      <c r="AG31" s="44" t="s">
        <v>89</v>
      </c>
      <c r="AH31" s="53">
        <v>2727</v>
      </c>
      <c r="AI31" s="153">
        <f t="shared" ref="AI31" si="171">IFERROR(AH31/AF29,"-")</f>
        <v>0.33666666666666667</v>
      </c>
      <c r="AK31" s="140">
        <v>27</v>
      </c>
      <c r="AL31" s="69" t="s">
        <v>38</v>
      </c>
      <c r="AM31" s="195">
        <f t="shared" si="0"/>
        <v>0.64445894913515778</v>
      </c>
      <c r="AO31" s="133" t="str">
        <f t="shared" si="1"/>
        <v>高槻市</v>
      </c>
      <c r="AP31" s="134">
        <f t="shared" si="2"/>
        <v>0.68002878733357319</v>
      </c>
      <c r="AR31" s="134">
        <f t="shared" si="3"/>
        <v>0.69014213934315938</v>
      </c>
      <c r="AS31" s="133">
        <v>0</v>
      </c>
    </row>
    <row r="32" spans="2:45" s="30" customFormat="1">
      <c r="B32" s="300"/>
      <c r="C32" s="321"/>
      <c r="D32" s="315"/>
      <c r="E32" s="44" t="s">
        <v>90</v>
      </c>
      <c r="F32" s="53">
        <v>3</v>
      </c>
      <c r="G32" s="142">
        <f t="shared" ref="G32" si="172">IFERROR(F32/D29,"-")</f>
        <v>6.9767441860465115E-2</v>
      </c>
      <c r="H32" s="315"/>
      <c r="I32" s="44" t="s">
        <v>90</v>
      </c>
      <c r="J32" s="53">
        <v>7</v>
      </c>
      <c r="K32" s="142">
        <f t="shared" ref="K32" si="173">IFERROR(J32/H29,"-")</f>
        <v>0.11864406779661017</v>
      </c>
      <c r="L32" s="315"/>
      <c r="M32" s="44" t="s">
        <v>90</v>
      </c>
      <c r="N32" s="53">
        <v>231</v>
      </c>
      <c r="O32" s="142">
        <f t="shared" ref="O32" si="174">IFERROR(N32/L29,"-")</f>
        <v>7.6490066225165562E-2</v>
      </c>
      <c r="P32" s="315"/>
      <c r="Q32" s="44" t="s">
        <v>90</v>
      </c>
      <c r="R32" s="53">
        <v>282</v>
      </c>
      <c r="S32" s="153">
        <f t="shared" ref="S32" si="175">IFERROR(R32/P29,"-")</f>
        <v>0.12176165803108809</v>
      </c>
      <c r="T32" s="315"/>
      <c r="U32" s="44" t="s">
        <v>90</v>
      </c>
      <c r="V32" s="53">
        <v>237</v>
      </c>
      <c r="W32" s="142">
        <f t="shared" ref="W32" si="176">IFERROR(V32/T29,"-")</f>
        <v>0.15231362467866325</v>
      </c>
      <c r="X32" s="315"/>
      <c r="Y32" s="44" t="s">
        <v>90</v>
      </c>
      <c r="Z32" s="53">
        <v>168</v>
      </c>
      <c r="AA32" s="142">
        <f t="shared" ref="AA32" si="177">IFERROR(Z32/X29,"-")</f>
        <v>0.20664206642066421</v>
      </c>
      <c r="AB32" s="315"/>
      <c r="AC32" s="44" t="s">
        <v>90</v>
      </c>
      <c r="AD32" s="53">
        <v>53</v>
      </c>
      <c r="AE32" s="142">
        <f t="shared" ref="AE32" si="178">IFERROR(AD32/AB29,"-")</f>
        <v>0.18088737201365188</v>
      </c>
      <c r="AF32" s="315"/>
      <c r="AG32" s="44" t="s">
        <v>90</v>
      </c>
      <c r="AH32" s="53">
        <v>981</v>
      </c>
      <c r="AI32" s="153">
        <f t="shared" ref="AI32" si="179">IFERROR(AH32/AF29,"-")</f>
        <v>0.12111111111111111</v>
      </c>
      <c r="AK32" s="140">
        <v>28</v>
      </c>
      <c r="AL32" s="69" t="s">
        <v>39</v>
      </c>
      <c r="AM32" s="195">
        <f t="shared" si="0"/>
        <v>0.64623151821132352</v>
      </c>
      <c r="AO32" s="133" t="str">
        <f t="shared" si="1"/>
        <v>堺市西区</v>
      </c>
      <c r="AP32" s="134">
        <f t="shared" si="2"/>
        <v>0.6786900321871967</v>
      </c>
      <c r="AR32" s="134">
        <f t="shared" si="3"/>
        <v>0.69014213934315938</v>
      </c>
      <c r="AS32" s="133">
        <v>0</v>
      </c>
    </row>
    <row r="33" spans="2:45" s="30" customFormat="1">
      <c r="B33" s="300"/>
      <c r="C33" s="321"/>
      <c r="D33" s="315"/>
      <c r="E33" s="45" t="s">
        <v>91</v>
      </c>
      <c r="F33" s="54">
        <v>13</v>
      </c>
      <c r="G33" s="143">
        <f t="shared" ref="G33" si="180">IFERROR(F33/D29,"-")</f>
        <v>0.30232558139534882</v>
      </c>
      <c r="H33" s="315"/>
      <c r="I33" s="45" t="s">
        <v>91</v>
      </c>
      <c r="J33" s="54">
        <v>22</v>
      </c>
      <c r="K33" s="143">
        <f t="shared" ref="K33" si="181">IFERROR(J33/H29,"-")</f>
        <v>0.3728813559322034</v>
      </c>
      <c r="L33" s="315"/>
      <c r="M33" s="45" t="s">
        <v>91</v>
      </c>
      <c r="N33" s="54">
        <v>721</v>
      </c>
      <c r="O33" s="143">
        <f t="shared" ref="O33" si="182">IFERROR(N33/L29,"-")</f>
        <v>0.23874172185430464</v>
      </c>
      <c r="P33" s="315"/>
      <c r="Q33" s="45" t="s">
        <v>91</v>
      </c>
      <c r="R33" s="54">
        <v>654</v>
      </c>
      <c r="S33" s="154">
        <f t="shared" ref="S33" si="183">IFERROR(R33/P29,"-")</f>
        <v>0.28238341968911918</v>
      </c>
      <c r="T33" s="315"/>
      <c r="U33" s="45" t="s">
        <v>91</v>
      </c>
      <c r="V33" s="54">
        <v>490</v>
      </c>
      <c r="W33" s="143">
        <f t="shared" ref="W33" si="184">IFERROR(V33/T29,"-")</f>
        <v>0.31491002570694088</v>
      </c>
      <c r="X33" s="315"/>
      <c r="Y33" s="45" t="s">
        <v>91</v>
      </c>
      <c r="Z33" s="54">
        <v>239</v>
      </c>
      <c r="AA33" s="143">
        <f t="shared" ref="AA33" si="185">IFERROR(Z33/X29,"-")</f>
        <v>0.29397293972939731</v>
      </c>
      <c r="AB33" s="315"/>
      <c r="AC33" s="45" t="s">
        <v>91</v>
      </c>
      <c r="AD33" s="54">
        <v>80</v>
      </c>
      <c r="AE33" s="143">
        <f t="shared" ref="AE33" si="186">IFERROR(AD33/AB29,"-")</f>
        <v>0.27303754266211605</v>
      </c>
      <c r="AF33" s="315"/>
      <c r="AG33" s="45" t="s">
        <v>91</v>
      </c>
      <c r="AH33" s="54">
        <v>2219</v>
      </c>
      <c r="AI33" s="154">
        <f t="shared" ref="AI33" si="187">IFERROR(AH33/AF29,"-")</f>
        <v>0.27395061728395059</v>
      </c>
      <c r="AK33" s="140">
        <v>29</v>
      </c>
      <c r="AL33" s="69" t="s">
        <v>40</v>
      </c>
      <c r="AM33" s="195">
        <f t="shared" si="0"/>
        <v>0.65593408115219498</v>
      </c>
      <c r="AO33" s="133" t="str">
        <f t="shared" si="1"/>
        <v>港区</v>
      </c>
      <c r="AP33" s="134">
        <f t="shared" si="2"/>
        <v>0.67808047988002995</v>
      </c>
      <c r="AR33" s="134">
        <f t="shared" si="3"/>
        <v>0.69014213934315938</v>
      </c>
      <c r="AS33" s="133">
        <v>0</v>
      </c>
    </row>
    <row r="34" spans="2:45" s="30" customFormat="1" ht="24">
      <c r="B34" s="276"/>
      <c r="C34" s="322"/>
      <c r="D34" s="316"/>
      <c r="E34" s="48" t="s">
        <v>275</v>
      </c>
      <c r="F34" s="55">
        <v>27</v>
      </c>
      <c r="G34" s="144">
        <f t="shared" ref="G34" si="188">IFERROR(F34/D29,"-")</f>
        <v>0.62790697674418605</v>
      </c>
      <c r="H34" s="316"/>
      <c r="I34" s="48" t="s">
        <v>275</v>
      </c>
      <c r="J34" s="55">
        <v>40</v>
      </c>
      <c r="K34" s="144">
        <f t="shared" ref="K34" si="189">IFERROR(J34/H29,"-")</f>
        <v>0.67796610169491522</v>
      </c>
      <c r="L34" s="316"/>
      <c r="M34" s="48" t="s">
        <v>275</v>
      </c>
      <c r="N34" s="55">
        <v>1698</v>
      </c>
      <c r="O34" s="144">
        <f t="shared" ref="O34" si="190">IFERROR(N34/L29,"-")</f>
        <v>0.56225165562913904</v>
      </c>
      <c r="P34" s="316"/>
      <c r="Q34" s="48" t="s">
        <v>275</v>
      </c>
      <c r="R34" s="55">
        <v>1511</v>
      </c>
      <c r="S34" s="144">
        <f t="shared" ref="S34" si="191">IFERROR(R34/P29,"-")</f>
        <v>0.65241796200345425</v>
      </c>
      <c r="T34" s="316"/>
      <c r="U34" s="48" t="s">
        <v>275</v>
      </c>
      <c r="V34" s="55">
        <v>1112</v>
      </c>
      <c r="W34" s="144">
        <f t="shared" ref="W34" si="192">IFERROR(V34/T29,"-")</f>
        <v>0.71465295629820047</v>
      </c>
      <c r="X34" s="316"/>
      <c r="Y34" s="48" t="s">
        <v>275</v>
      </c>
      <c r="Z34" s="55">
        <v>574</v>
      </c>
      <c r="AA34" s="144">
        <f t="shared" ref="AA34" si="193">IFERROR(Z34/X29,"-")</f>
        <v>0.70602706027060269</v>
      </c>
      <c r="AB34" s="316"/>
      <c r="AC34" s="48" t="s">
        <v>275</v>
      </c>
      <c r="AD34" s="55">
        <v>195</v>
      </c>
      <c r="AE34" s="144">
        <f t="shared" ref="AE34" si="194">IFERROR(AD34/AB29,"-")</f>
        <v>0.66552901023890787</v>
      </c>
      <c r="AF34" s="316"/>
      <c r="AG34" s="48" t="s">
        <v>275</v>
      </c>
      <c r="AH34" s="55">
        <v>5157</v>
      </c>
      <c r="AI34" s="144">
        <f t="shared" ref="AI34" si="195">IFERROR(AH34/AF29,"-")</f>
        <v>0.63666666666666671</v>
      </c>
      <c r="AK34" s="140">
        <v>30</v>
      </c>
      <c r="AL34" s="69" t="s">
        <v>41</v>
      </c>
      <c r="AM34" s="195">
        <f t="shared" si="0"/>
        <v>0.6786900321871967</v>
      </c>
      <c r="AO34" s="133" t="str">
        <f t="shared" si="1"/>
        <v>茨木市</v>
      </c>
      <c r="AP34" s="134">
        <f t="shared" si="2"/>
        <v>0.67782247710348364</v>
      </c>
      <c r="AR34" s="134">
        <f t="shared" si="3"/>
        <v>0.69014213934315938</v>
      </c>
      <c r="AS34" s="133">
        <v>0</v>
      </c>
    </row>
    <row r="35" spans="2:45" s="30" customFormat="1">
      <c r="B35" s="275">
        <v>6</v>
      </c>
      <c r="C35" s="320" t="s">
        <v>116</v>
      </c>
      <c r="D35" s="314">
        <v>86</v>
      </c>
      <c r="E35" s="40" t="s">
        <v>87</v>
      </c>
      <c r="F35" s="194">
        <v>4</v>
      </c>
      <c r="G35" s="141">
        <f t="shared" ref="G35" si="196">IFERROR(F35/D35,"-")</f>
        <v>4.6511627906976744E-2</v>
      </c>
      <c r="H35" s="314">
        <v>122</v>
      </c>
      <c r="I35" s="40" t="s">
        <v>87</v>
      </c>
      <c r="J35" s="194">
        <v>8</v>
      </c>
      <c r="K35" s="141">
        <f t="shared" ref="K35" si="197">IFERROR(J35/H35,"-")</f>
        <v>6.5573770491803282E-2</v>
      </c>
      <c r="L35" s="314">
        <v>4603</v>
      </c>
      <c r="M35" s="40" t="s">
        <v>87</v>
      </c>
      <c r="N35" s="194">
        <v>272</v>
      </c>
      <c r="O35" s="141">
        <f t="shared" ref="O35" si="198">IFERROR(N35/L35,"-")</f>
        <v>5.9091896589180966E-2</v>
      </c>
      <c r="P35" s="314">
        <v>3532</v>
      </c>
      <c r="Q35" s="40" t="s">
        <v>87</v>
      </c>
      <c r="R35" s="194">
        <v>441</v>
      </c>
      <c r="S35" s="152">
        <f t="shared" ref="S35" si="199">IFERROR(R35/P35,"-")</f>
        <v>0.12485843714609286</v>
      </c>
      <c r="T35" s="314">
        <v>2288</v>
      </c>
      <c r="U35" s="40" t="s">
        <v>87</v>
      </c>
      <c r="V35" s="194">
        <v>543</v>
      </c>
      <c r="W35" s="141">
        <f t="shared" ref="W35" si="200">IFERROR(V35/T35,"-")</f>
        <v>0.23732517482517482</v>
      </c>
      <c r="X35" s="314">
        <v>1037</v>
      </c>
      <c r="Y35" s="40" t="s">
        <v>87</v>
      </c>
      <c r="Z35" s="194">
        <v>307</v>
      </c>
      <c r="AA35" s="141">
        <f t="shared" ref="AA35" si="201">IFERROR(Z35/X35,"-")</f>
        <v>0.29604628736740596</v>
      </c>
      <c r="AB35" s="314">
        <v>335</v>
      </c>
      <c r="AC35" s="40" t="s">
        <v>87</v>
      </c>
      <c r="AD35" s="194">
        <v>113</v>
      </c>
      <c r="AE35" s="141">
        <f t="shared" ref="AE35" si="202">IFERROR(AD35/AB35,"-")</f>
        <v>0.33731343283582088</v>
      </c>
      <c r="AF35" s="314">
        <v>12003</v>
      </c>
      <c r="AG35" s="40" t="s">
        <v>87</v>
      </c>
      <c r="AH35" s="194">
        <v>1688</v>
      </c>
      <c r="AI35" s="152">
        <f t="shared" ref="AI35" si="203">IFERROR(AH35/AF35,"-")</f>
        <v>0.14063150878946931</v>
      </c>
      <c r="AK35" s="140">
        <v>31</v>
      </c>
      <c r="AL35" s="69" t="s">
        <v>42</v>
      </c>
      <c r="AM35" s="195">
        <f t="shared" si="0"/>
        <v>0.64367956385532366</v>
      </c>
      <c r="AO35" s="133" t="str">
        <f t="shared" si="1"/>
        <v>城東区</v>
      </c>
      <c r="AP35" s="134">
        <f t="shared" si="2"/>
        <v>0.67459486621163267</v>
      </c>
      <c r="AR35" s="134">
        <f t="shared" si="3"/>
        <v>0.69014213934315938</v>
      </c>
      <c r="AS35" s="133">
        <v>0</v>
      </c>
    </row>
    <row r="36" spans="2:45" s="30" customFormat="1">
      <c r="B36" s="300"/>
      <c r="C36" s="321"/>
      <c r="D36" s="315"/>
      <c r="E36" s="41" t="s">
        <v>88</v>
      </c>
      <c r="F36" s="53">
        <v>30</v>
      </c>
      <c r="G36" s="142">
        <f t="shared" ref="G36" si="204">IFERROR(F36/D35,"-")</f>
        <v>0.34883720930232559</v>
      </c>
      <c r="H36" s="315"/>
      <c r="I36" s="41" t="s">
        <v>88</v>
      </c>
      <c r="J36" s="53">
        <v>58</v>
      </c>
      <c r="K36" s="142">
        <f t="shared" ref="K36" si="205">IFERROR(J36/H35,"-")</f>
        <v>0.47540983606557374</v>
      </c>
      <c r="L36" s="315"/>
      <c r="M36" s="41" t="s">
        <v>88</v>
      </c>
      <c r="N36" s="53">
        <v>1218</v>
      </c>
      <c r="O36" s="142">
        <f t="shared" ref="O36" si="206">IFERROR(N36/L35,"-")</f>
        <v>0.26461003693243534</v>
      </c>
      <c r="P36" s="315"/>
      <c r="Q36" s="41" t="s">
        <v>88</v>
      </c>
      <c r="R36" s="53">
        <v>1221</v>
      </c>
      <c r="S36" s="153">
        <f t="shared" ref="S36" si="207">IFERROR(R36/P35,"-")</f>
        <v>0.34569648924122309</v>
      </c>
      <c r="T36" s="315"/>
      <c r="U36" s="41" t="s">
        <v>88</v>
      </c>
      <c r="V36" s="53">
        <v>804</v>
      </c>
      <c r="W36" s="142">
        <f t="shared" ref="W36" si="208">IFERROR(V36/T35,"-")</f>
        <v>0.35139860139860141</v>
      </c>
      <c r="X36" s="315"/>
      <c r="Y36" s="41" t="s">
        <v>88</v>
      </c>
      <c r="Z36" s="53">
        <v>332</v>
      </c>
      <c r="AA36" s="142">
        <f t="shared" ref="AA36" si="209">IFERROR(Z36/X35,"-")</f>
        <v>0.32015429122468658</v>
      </c>
      <c r="AB36" s="315"/>
      <c r="AC36" s="41" t="s">
        <v>88</v>
      </c>
      <c r="AD36" s="53">
        <v>113</v>
      </c>
      <c r="AE36" s="142">
        <f t="shared" ref="AE36" si="210">IFERROR(AD36/AB35,"-")</f>
        <v>0.33731343283582088</v>
      </c>
      <c r="AF36" s="315"/>
      <c r="AG36" s="41" t="s">
        <v>88</v>
      </c>
      <c r="AH36" s="53">
        <v>3776</v>
      </c>
      <c r="AI36" s="153">
        <f t="shared" ref="AI36" si="211">IFERROR(AH36/AF35,"-")</f>
        <v>0.31458801966175121</v>
      </c>
      <c r="AK36" s="140">
        <v>32</v>
      </c>
      <c r="AL36" s="69" t="s">
        <v>43</v>
      </c>
      <c r="AM36" s="195">
        <f t="shared" si="0"/>
        <v>0.65480082892010127</v>
      </c>
      <c r="AO36" s="133" t="str">
        <f t="shared" si="1"/>
        <v>旭区</v>
      </c>
      <c r="AP36" s="134">
        <f t="shared" si="2"/>
        <v>0.67437113130514947</v>
      </c>
      <c r="AR36" s="134">
        <f t="shared" si="3"/>
        <v>0.69014213934315938</v>
      </c>
      <c r="AS36" s="133">
        <v>0</v>
      </c>
    </row>
    <row r="37" spans="2:45" s="30" customFormat="1">
      <c r="B37" s="300"/>
      <c r="C37" s="321"/>
      <c r="D37" s="315"/>
      <c r="E37" s="44" t="s">
        <v>89</v>
      </c>
      <c r="F37" s="53">
        <v>31</v>
      </c>
      <c r="G37" s="142">
        <f t="shared" ref="G37" si="212">IFERROR(F37/D35,"-")</f>
        <v>0.36046511627906974</v>
      </c>
      <c r="H37" s="315"/>
      <c r="I37" s="44" t="s">
        <v>89</v>
      </c>
      <c r="J37" s="53">
        <v>46</v>
      </c>
      <c r="K37" s="142">
        <f t="shared" ref="K37" si="213">IFERROR(J37/H35,"-")</f>
        <v>0.37704918032786883</v>
      </c>
      <c r="L37" s="315"/>
      <c r="M37" s="44" t="s">
        <v>89</v>
      </c>
      <c r="N37" s="53">
        <v>1705</v>
      </c>
      <c r="O37" s="142">
        <f t="shared" ref="O37" si="214">IFERROR(N37/L35,"-")</f>
        <v>0.37041060178144686</v>
      </c>
      <c r="P37" s="315"/>
      <c r="Q37" s="44" t="s">
        <v>89</v>
      </c>
      <c r="R37" s="53">
        <v>1593</v>
      </c>
      <c r="S37" s="153">
        <f t="shared" ref="S37" si="215">IFERROR(R37/P35,"-")</f>
        <v>0.45101925254813136</v>
      </c>
      <c r="T37" s="315"/>
      <c r="U37" s="44" t="s">
        <v>89</v>
      </c>
      <c r="V37" s="53">
        <v>1057</v>
      </c>
      <c r="W37" s="142">
        <f t="shared" ref="W37" si="216">IFERROR(V37/T35,"-")</f>
        <v>0.46197552447552448</v>
      </c>
      <c r="X37" s="315"/>
      <c r="Y37" s="44" t="s">
        <v>89</v>
      </c>
      <c r="Z37" s="53">
        <v>416</v>
      </c>
      <c r="AA37" s="142">
        <f t="shared" ref="AA37" si="217">IFERROR(Z37/X35,"-")</f>
        <v>0.40115718418514945</v>
      </c>
      <c r="AB37" s="315"/>
      <c r="AC37" s="44" t="s">
        <v>89</v>
      </c>
      <c r="AD37" s="53">
        <v>112</v>
      </c>
      <c r="AE37" s="142">
        <f t="shared" ref="AE37" si="218">IFERROR(AD37/AB35,"-")</f>
        <v>0.33432835820895523</v>
      </c>
      <c r="AF37" s="315"/>
      <c r="AG37" s="44" t="s">
        <v>89</v>
      </c>
      <c r="AH37" s="53">
        <v>4960</v>
      </c>
      <c r="AI37" s="153">
        <f t="shared" ref="AI37" si="219">IFERROR(AH37/AF35,"-")</f>
        <v>0.41323002582687662</v>
      </c>
      <c r="AK37" s="140">
        <v>33</v>
      </c>
      <c r="AL37" s="69" t="s">
        <v>44</v>
      </c>
      <c r="AM37" s="195">
        <f t="shared" si="0"/>
        <v>0.6607322808196171</v>
      </c>
      <c r="AO37" s="133" t="str">
        <f t="shared" si="1"/>
        <v>東淀川区</v>
      </c>
      <c r="AP37" s="134">
        <f t="shared" si="2"/>
        <v>0.67410127385647578</v>
      </c>
      <c r="AR37" s="134">
        <f t="shared" si="3"/>
        <v>0.69014213934315938</v>
      </c>
      <c r="AS37" s="133">
        <v>0</v>
      </c>
    </row>
    <row r="38" spans="2:45" s="30" customFormat="1">
      <c r="B38" s="300"/>
      <c r="C38" s="321"/>
      <c r="D38" s="315"/>
      <c r="E38" s="44" t="s">
        <v>90</v>
      </c>
      <c r="F38" s="53">
        <v>4</v>
      </c>
      <c r="G38" s="142">
        <f t="shared" ref="G38" si="220">IFERROR(F38/D35,"-")</f>
        <v>4.6511627906976744E-2</v>
      </c>
      <c r="H38" s="315"/>
      <c r="I38" s="44" t="s">
        <v>90</v>
      </c>
      <c r="J38" s="53">
        <v>15</v>
      </c>
      <c r="K38" s="142">
        <f t="shared" ref="K38" si="221">IFERROR(J38/H35,"-")</f>
        <v>0.12295081967213115</v>
      </c>
      <c r="L38" s="315"/>
      <c r="M38" s="44" t="s">
        <v>90</v>
      </c>
      <c r="N38" s="53">
        <v>368</v>
      </c>
      <c r="O38" s="142">
        <f t="shared" ref="O38" si="222">IFERROR(N38/L35,"-")</f>
        <v>7.9947860091244841E-2</v>
      </c>
      <c r="P38" s="315"/>
      <c r="Q38" s="44" t="s">
        <v>90</v>
      </c>
      <c r="R38" s="53">
        <v>493</v>
      </c>
      <c r="S38" s="153">
        <f t="shared" ref="S38" si="223">IFERROR(R38/P35,"-")</f>
        <v>0.13958097395243488</v>
      </c>
      <c r="T38" s="315"/>
      <c r="U38" s="44" t="s">
        <v>90</v>
      </c>
      <c r="V38" s="53">
        <v>413</v>
      </c>
      <c r="W38" s="142">
        <f t="shared" ref="W38" si="224">IFERROR(V38/T35,"-")</f>
        <v>0.18050699300699299</v>
      </c>
      <c r="X38" s="315"/>
      <c r="Y38" s="44" t="s">
        <v>90</v>
      </c>
      <c r="Z38" s="53">
        <v>195</v>
      </c>
      <c r="AA38" s="142">
        <f t="shared" ref="AA38" si="225">IFERROR(Z38/X35,"-")</f>
        <v>0.18804243008678881</v>
      </c>
      <c r="AB38" s="315"/>
      <c r="AC38" s="44" t="s">
        <v>90</v>
      </c>
      <c r="AD38" s="53">
        <v>59</v>
      </c>
      <c r="AE38" s="142">
        <f t="shared" ref="AE38" si="226">IFERROR(AD38/AB35,"-")</f>
        <v>0.17611940298507461</v>
      </c>
      <c r="AF38" s="315"/>
      <c r="AG38" s="44" t="s">
        <v>90</v>
      </c>
      <c r="AH38" s="53">
        <v>1547</v>
      </c>
      <c r="AI38" s="153">
        <f t="shared" ref="AI38" si="227">IFERROR(AH38/AF35,"-")</f>
        <v>0.12888444555527784</v>
      </c>
      <c r="AK38" s="140">
        <v>34</v>
      </c>
      <c r="AL38" s="69" t="s">
        <v>46</v>
      </c>
      <c r="AM38" s="195">
        <f t="shared" si="0"/>
        <v>0.66567195992752848</v>
      </c>
      <c r="AO38" s="133" t="str">
        <f t="shared" si="1"/>
        <v>八尾市</v>
      </c>
      <c r="AP38" s="134">
        <f t="shared" si="2"/>
        <v>0.67398430515545837</v>
      </c>
      <c r="AR38" s="134">
        <f t="shared" si="3"/>
        <v>0.69014213934315938</v>
      </c>
      <c r="AS38" s="133">
        <v>0</v>
      </c>
    </row>
    <row r="39" spans="2:45" s="30" customFormat="1">
      <c r="B39" s="300"/>
      <c r="C39" s="321"/>
      <c r="D39" s="315"/>
      <c r="E39" s="45" t="s">
        <v>91</v>
      </c>
      <c r="F39" s="54">
        <v>32</v>
      </c>
      <c r="G39" s="143">
        <f t="shared" ref="G39" si="228">IFERROR(F39/D35,"-")</f>
        <v>0.37209302325581395</v>
      </c>
      <c r="H39" s="315"/>
      <c r="I39" s="45" t="s">
        <v>91</v>
      </c>
      <c r="J39" s="54">
        <v>45</v>
      </c>
      <c r="K39" s="143">
        <f t="shared" ref="K39" si="229">IFERROR(J39/H35,"-")</f>
        <v>0.36885245901639346</v>
      </c>
      <c r="L39" s="315"/>
      <c r="M39" s="45" t="s">
        <v>91</v>
      </c>
      <c r="N39" s="54">
        <v>956</v>
      </c>
      <c r="O39" s="143">
        <f t="shared" ref="O39" si="230">IFERROR(N39/L35,"-")</f>
        <v>0.20769063654138606</v>
      </c>
      <c r="P39" s="315"/>
      <c r="Q39" s="45" t="s">
        <v>91</v>
      </c>
      <c r="R39" s="54">
        <v>909</v>
      </c>
      <c r="S39" s="154">
        <f t="shared" ref="S39" si="231">IFERROR(R39/P35,"-")</f>
        <v>0.25736126840317103</v>
      </c>
      <c r="T39" s="315"/>
      <c r="U39" s="45" t="s">
        <v>91</v>
      </c>
      <c r="V39" s="54">
        <v>619</v>
      </c>
      <c r="W39" s="143">
        <f t="shared" ref="W39" si="232">IFERROR(V39/T35,"-")</f>
        <v>0.27054195804195802</v>
      </c>
      <c r="X39" s="315"/>
      <c r="Y39" s="45" t="s">
        <v>91</v>
      </c>
      <c r="Z39" s="54">
        <v>284</v>
      </c>
      <c r="AA39" s="143">
        <f t="shared" ref="AA39" si="233">IFERROR(Z39/X35,"-")</f>
        <v>0.27386692381870781</v>
      </c>
      <c r="AB39" s="315"/>
      <c r="AC39" s="45" t="s">
        <v>91</v>
      </c>
      <c r="AD39" s="54">
        <v>88</v>
      </c>
      <c r="AE39" s="143">
        <f t="shared" ref="AE39" si="234">IFERROR(AD39/AB35,"-")</f>
        <v>0.2626865671641791</v>
      </c>
      <c r="AF39" s="315"/>
      <c r="AG39" s="45" t="s">
        <v>91</v>
      </c>
      <c r="AH39" s="54">
        <v>2933</v>
      </c>
      <c r="AI39" s="154">
        <f t="shared" ref="AI39" si="235">IFERROR(AH39/AF35,"-")</f>
        <v>0.24435557777222361</v>
      </c>
      <c r="AK39" s="140">
        <v>35</v>
      </c>
      <c r="AL39" s="69" t="s">
        <v>3</v>
      </c>
      <c r="AM39" s="195">
        <f t="shared" si="0"/>
        <v>0.65429527573071311</v>
      </c>
      <c r="AO39" s="133" t="str">
        <f t="shared" si="1"/>
        <v>中央区</v>
      </c>
      <c r="AP39" s="134">
        <f t="shared" si="2"/>
        <v>0.67396456381898207</v>
      </c>
      <c r="AR39" s="134">
        <f t="shared" si="3"/>
        <v>0.69014213934315938</v>
      </c>
      <c r="AS39" s="133">
        <v>0</v>
      </c>
    </row>
    <row r="40" spans="2:45" s="30" customFormat="1" ht="24">
      <c r="B40" s="276"/>
      <c r="C40" s="322"/>
      <c r="D40" s="316"/>
      <c r="E40" s="48" t="s">
        <v>275</v>
      </c>
      <c r="F40" s="55">
        <v>60</v>
      </c>
      <c r="G40" s="144">
        <f t="shared" ref="G40" si="236">IFERROR(F40/D35,"-")</f>
        <v>0.69767441860465118</v>
      </c>
      <c r="H40" s="316"/>
      <c r="I40" s="48" t="s">
        <v>275</v>
      </c>
      <c r="J40" s="55">
        <v>97</v>
      </c>
      <c r="K40" s="144">
        <f t="shared" ref="K40" si="237">IFERROR(J40/H35,"-")</f>
        <v>0.79508196721311475</v>
      </c>
      <c r="L40" s="316"/>
      <c r="M40" s="48" t="s">
        <v>275</v>
      </c>
      <c r="N40" s="55">
        <v>2760</v>
      </c>
      <c r="O40" s="144">
        <f t="shared" ref="O40" si="238">IFERROR(N40/L35,"-")</f>
        <v>0.59960895068433628</v>
      </c>
      <c r="P40" s="316"/>
      <c r="Q40" s="48" t="s">
        <v>275</v>
      </c>
      <c r="R40" s="55">
        <v>2523</v>
      </c>
      <c r="S40" s="144">
        <f t="shared" ref="S40" si="239">IFERROR(R40/P35,"-")</f>
        <v>0.71432616081540201</v>
      </c>
      <c r="T40" s="316"/>
      <c r="U40" s="48" t="s">
        <v>275</v>
      </c>
      <c r="V40" s="55">
        <v>1718</v>
      </c>
      <c r="W40" s="144">
        <f t="shared" ref="W40" si="240">IFERROR(V40/T35,"-")</f>
        <v>0.75087412587412583</v>
      </c>
      <c r="X40" s="316"/>
      <c r="Y40" s="48" t="s">
        <v>275</v>
      </c>
      <c r="Z40" s="55">
        <v>743</v>
      </c>
      <c r="AA40" s="144">
        <f t="shared" ref="AA40" si="241">IFERROR(Z40/X35,"-")</f>
        <v>0.71648987463837999</v>
      </c>
      <c r="AB40" s="316"/>
      <c r="AC40" s="48" t="s">
        <v>275</v>
      </c>
      <c r="AD40" s="55">
        <v>238</v>
      </c>
      <c r="AE40" s="144">
        <f t="shared" ref="AE40" si="242">IFERROR(AD40/AB35,"-")</f>
        <v>0.71044776119402986</v>
      </c>
      <c r="AF40" s="316"/>
      <c r="AG40" s="48" t="s">
        <v>275</v>
      </c>
      <c r="AH40" s="55">
        <v>8139</v>
      </c>
      <c r="AI40" s="144">
        <f t="shared" ref="AI40" si="243">IFERROR(AH40/AF35,"-")</f>
        <v>0.67808047988002995</v>
      </c>
      <c r="AK40" s="140">
        <v>36</v>
      </c>
      <c r="AL40" s="69" t="s">
        <v>4</v>
      </c>
      <c r="AM40" s="195">
        <f t="shared" si="0"/>
        <v>0.68068894864899476</v>
      </c>
      <c r="AO40" s="133" t="str">
        <f t="shared" si="1"/>
        <v>島本町</v>
      </c>
      <c r="AP40" s="134">
        <f t="shared" si="2"/>
        <v>0.67390801941298817</v>
      </c>
      <c r="AR40" s="134">
        <f t="shared" si="3"/>
        <v>0.69014213934315938</v>
      </c>
      <c r="AS40" s="133">
        <v>0</v>
      </c>
    </row>
    <row r="41" spans="2:45" s="30" customFormat="1">
      <c r="B41" s="275">
        <v>7</v>
      </c>
      <c r="C41" s="320" t="s">
        <v>117</v>
      </c>
      <c r="D41" s="314">
        <v>75</v>
      </c>
      <c r="E41" s="40" t="s">
        <v>87</v>
      </c>
      <c r="F41" s="194">
        <v>6</v>
      </c>
      <c r="G41" s="141">
        <f t="shared" ref="G41" si="244">IFERROR(F41/D41,"-")</f>
        <v>0.08</v>
      </c>
      <c r="H41" s="314">
        <v>102</v>
      </c>
      <c r="I41" s="40" t="s">
        <v>87</v>
      </c>
      <c r="J41" s="194">
        <v>10</v>
      </c>
      <c r="K41" s="141">
        <f t="shared" ref="K41" si="245">IFERROR(J41/H41,"-")</f>
        <v>9.8039215686274508E-2</v>
      </c>
      <c r="L41" s="314">
        <v>4118</v>
      </c>
      <c r="M41" s="40" t="s">
        <v>87</v>
      </c>
      <c r="N41" s="194">
        <v>322</v>
      </c>
      <c r="O41" s="141">
        <f t="shared" ref="O41" si="246">IFERROR(N41/L41,"-")</f>
        <v>7.8193297717338517E-2</v>
      </c>
      <c r="P41" s="314">
        <v>3120</v>
      </c>
      <c r="Q41" s="40" t="s">
        <v>87</v>
      </c>
      <c r="R41" s="194">
        <v>430</v>
      </c>
      <c r="S41" s="152">
        <f t="shared" ref="S41" si="247">IFERROR(R41/P41,"-")</f>
        <v>0.13782051282051283</v>
      </c>
      <c r="T41" s="314">
        <v>1911</v>
      </c>
      <c r="U41" s="40" t="s">
        <v>87</v>
      </c>
      <c r="V41" s="194">
        <v>419</v>
      </c>
      <c r="W41" s="141">
        <f t="shared" ref="W41" si="248">IFERROR(V41/T41,"-")</f>
        <v>0.21925693354264783</v>
      </c>
      <c r="X41" s="314">
        <v>870</v>
      </c>
      <c r="Y41" s="40" t="s">
        <v>87</v>
      </c>
      <c r="Z41" s="194">
        <v>197</v>
      </c>
      <c r="AA41" s="141">
        <f t="shared" ref="AA41" si="249">IFERROR(Z41/X41,"-")</f>
        <v>0.22643678160919539</v>
      </c>
      <c r="AB41" s="314">
        <v>327</v>
      </c>
      <c r="AC41" s="40" t="s">
        <v>87</v>
      </c>
      <c r="AD41" s="194">
        <v>92</v>
      </c>
      <c r="AE41" s="141">
        <f t="shared" ref="AE41" si="250">IFERROR(AD41/AB41,"-")</f>
        <v>0.28134556574923547</v>
      </c>
      <c r="AF41" s="314">
        <v>10523</v>
      </c>
      <c r="AG41" s="40" t="s">
        <v>87</v>
      </c>
      <c r="AH41" s="194">
        <v>1476</v>
      </c>
      <c r="AI41" s="152">
        <f t="shared" ref="AI41" si="251">IFERROR(AH41/AF41,"-")</f>
        <v>0.14026418321771358</v>
      </c>
      <c r="AK41" s="140">
        <v>37</v>
      </c>
      <c r="AL41" s="69" t="s">
        <v>5</v>
      </c>
      <c r="AM41" s="195">
        <f t="shared" si="0"/>
        <v>0.68296318378297804</v>
      </c>
      <c r="AO41" s="133" t="str">
        <f t="shared" si="1"/>
        <v>守口市</v>
      </c>
      <c r="AP41" s="134">
        <f t="shared" si="2"/>
        <v>0.67357741508601676</v>
      </c>
      <c r="AR41" s="134">
        <f t="shared" si="3"/>
        <v>0.69014213934315938</v>
      </c>
      <c r="AS41" s="133">
        <v>0</v>
      </c>
    </row>
    <row r="42" spans="2:45" s="30" customFormat="1">
      <c r="B42" s="300"/>
      <c r="C42" s="321"/>
      <c r="D42" s="315"/>
      <c r="E42" s="41" t="s">
        <v>88</v>
      </c>
      <c r="F42" s="53">
        <v>32</v>
      </c>
      <c r="G42" s="142">
        <f t="shared" ref="G42" si="252">IFERROR(F42/D41,"-")</f>
        <v>0.42666666666666669</v>
      </c>
      <c r="H42" s="315"/>
      <c r="I42" s="41" t="s">
        <v>88</v>
      </c>
      <c r="J42" s="53">
        <v>31</v>
      </c>
      <c r="K42" s="142">
        <f t="shared" ref="K42" si="253">IFERROR(J42/H41,"-")</f>
        <v>0.30392156862745096</v>
      </c>
      <c r="L42" s="315"/>
      <c r="M42" s="41" t="s">
        <v>88</v>
      </c>
      <c r="N42" s="53">
        <v>1010</v>
      </c>
      <c r="O42" s="142">
        <f t="shared" ref="O42" si="254">IFERROR(N42/L41,"-")</f>
        <v>0.24526469159786304</v>
      </c>
      <c r="P42" s="315"/>
      <c r="Q42" s="41" t="s">
        <v>88</v>
      </c>
      <c r="R42" s="53">
        <v>999</v>
      </c>
      <c r="S42" s="153">
        <f t="shared" ref="S42" si="255">IFERROR(R42/P41,"-")</f>
        <v>0.32019230769230766</v>
      </c>
      <c r="T42" s="315"/>
      <c r="U42" s="41" t="s">
        <v>88</v>
      </c>
      <c r="V42" s="53">
        <v>693</v>
      </c>
      <c r="W42" s="142">
        <f t="shared" ref="W42" si="256">IFERROR(V42/T41,"-")</f>
        <v>0.36263736263736263</v>
      </c>
      <c r="X42" s="315"/>
      <c r="Y42" s="41" t="s">
        <v>88</v>
      </c>
      <c r="Z42" s="53">
        <v>302</v>
      </c>
      <c r="AA42" s="142">
        <f t="shared" ref="AA42" si="257">IFERROR(Z42/X41,"-")</f>
        <v>0.3471264367816092</v>
      </c>
      <c r="AB42" s="315"/>
      <c r="AC42" s="41" t="s">
        <v>88</v>
      </c>
      <c r="AD42" s="53">
        <v>113</v>
      </c>
      <c r="AE42" s="142">
        <f t="shared" ref="AE42" si="258">IFERROR(AD42/AB41,"-")</f>
        <v>0.34556574923547401</v>
      </c>
      <c r="AF42" s="315"/>
      <c r="AG42" s="41" t="s">
        <v>88</v>
      </c>
      <c r="AH42" s="53">
        <v>3180</v>
      </c>
      <c r="AI42" s="153">
        <f t="shared" ref="AI42" si="259">IFERROR(AH42/AF41,"-")</f>
        <v>0.30219519148531787</v>
      </c>
      <c r="AK42" s="140">
        <v>38</v>
      </c>
      <c r="AL42" s="202" t="s">
        <v>47</v>
      </c>
      <c r="AM42" s="195">
        <f t="shared" si="0"/>
        <v>0.70701143709597214</v>
      </c>
      <c r="AO42" s="133" t="str">
        <f t="shared" si="1"/>
        <v>阿倍野区</v>
      </c>
      <c r="AP42" s="134">
        <f t="shared" si="2"/>
        <v>0.67154991998030289</v>
      </c>
      <c r="AR42" s="134">
        <f t="shared" si="3"/>
        <v>0.69014213934315938</v>
      </c>
      <c r="AS42" s="133">
        <v>0</v>
      </c>
    </row>
    <row r="43" spans="2:45" s="30" customFormat="1">
      <c r="B43" s="300"/>
      <c r="C43" s="321"/>
      <c r="D43" s="315"/>
      <c r="E43" s="44" t="s">
        <v>89</v>
      </c>
      <c r="F43" s="53">
        <v>17</v>
      </c>
      <c r="G43" s="142">
        <f t="shared" ref="G43" si="260">IFERROR(F43/D41,"-")</f>
        <v>0.22666666666666666</v>
      </c>
      <c r="H43" s="315"/>
      <c r="I43" s="44" t="s">
        <v>89</v>
      </c>
      <c r="J43" s="53">
        <v>28</v>
      </c>
      <c r="K43" s="142">
        <f t="shared" ref="K43" si="261">IFERROR(J43/H41,"-")</f>
        <v>0.27450980392156865</v>
      </c>
      <c r="L43" s="315"/>
      <c r="M43" s="44" t="s">
        <v>89</v>
      </c>
      <c r="N43" s="53">
        <v>1609</v>
      </c>
      <c r="O43" s="142">
        <f t="shared" ref="O43" si="262">IFERROR(N43/L41,"-")</f>
        <v>0.39072365225837785</v>
      </c>
      <c r="P43" s="315"/>
      <c r="Q43" s="44" t="s">
        <v>89</v>
      </c>
      <c r="R43" s="53">
        <v>1432</v>
      </c>
      <c r="S43" s="153">
        <f t="shared" ref="S43" si="263">IFERROR(R43/P41,"-")</f>
        <v>0.45897435897435895</v>
      </c>
      <c r="T43" s="315"/>
      <c r="U43" s="44" t="s">
        <v>89</v>
      </c>
      <c r="V43" s="53">
        <v>881</v>
      </c>
      <c r="W43" s="142">
        <f t="shared" ref="W43" si="264">IFERROR(V43/T41,"-")</f>
        <v>0.46101517530088959</v>
      </c>
      <c r="X43" s="315"/>
      <c r="Y43" s="44" t="s">
        <v>89</v>
      </c>
      <c r="Z43" s="53">
        <v>372</v>
      </c>
      <c r="AA43" s="142">
        <f t="shared" ref="AA43" si="265">IFERROR(Z43/X41,"-")</f>
        <v>0.42758620689655175</v>
      </c>
      <c r="AB43" s="315"/>
      <c r="AC43" s="44" t="s">
        <v>89</v>
      </c>
      <c r="AD43" s="53">
        <v>116</v>
      </c>
      <c r="AE43" s="142">
        <f t="shared" ref="AE43" si="266">IFERROR(AD43/AB41,"-")</f>
        <v>0.35474006116207951</v>
      </c>
      <c r="AF43" s="315"/>
      <c r="AG43" s="44" t="s">
        <v>89</v>
      </c>
      <c r="AH43" s="53">
        <v>4455</v>
      </c>
      <c r="AI43" s="153">
        <f t="shared" ref="AI43" si="267">IFERROR(AH43/AF41,"-")</f>
        <v>0.42335835788273307</v>
      </c>
      <c r="AK43" s="140">
        <v>39</v>
      </c>
      <c r="AL43" s="202" t="s">
        <v>10</v>
      </c>
      <c r="AM43" s="195">
        <f t="shared" si="0"/>
        <v>0.68002878733357319</v>
      </c>
      <c r="AO43" s="133" t="str">
        <f t="shared" si="1"/>
        <v>福島区</v>
      </c>
      <c r="AP43" s="134">
        <f t="shared" si="2"/>
        <v>0.66827386692381874</v>
      </c>
      <c r="AR43" s="134">
        <f t="shared" si="3"/>
        <v>0.69014213934315938</v>
      </c>
      <c r="AS43" s="133">
        <v>0</v>
      </c>
    </row>
    <row r="44" spans="2:45" s="30" customFormat="1">
      <c r="B44" s="300"/>
      <c r="C44" s="321"/>
      <c r="D44" s="315"/>
      <c r="E44" s="44" t="s">
        <v>90</v>
      </c>
      <c r="F44" s="53">
        <v>7</v>
      </c>
      <c r="G44" s="142">
        <f t="shared" ref="G44" si="268">IFERROR(F44/D41,"-")</f>
        <v>9.3333333333333338E-2</v>
      </c>
      <c r="H44" s="315"/>
      <c r="I44" s="44" t="s">
        <v>90</v>
      </c>
      <c r="J44" s="53">
        <v>4</v>
      </c>
      <c r="K44" s="142">
        <f t="shared" ref="K44" si="269">IFERROR(J44/H41,"-")</f>
        <v>3.9215686274509803E-2</v>
      </c>
      <c r="L44" s="315"/>
      <c r="M44" s="44" t="s">
        <v>90</v>
      </c>
      <c r="N44" s="53">
        <v>347</v>
      </c>
      <c r="O44" s="142">
        <f t="shared" ref="O44" si="270">IFERROR(N44/L41,"-")</f>
        <v>8.4264205925206406E-2</v>
      </c>
      <c r="P44" s="315"/>
      <c r="Q44" s="44" t="s">
        <v>90</v>
      </c>
      <c r="R44" s="53">
        <v>392</v>
      </c>
      <c r="S44" s="153">
        <f t="shared" ref="S44" si="271">IFERROR(R44/P41,"-")</f>
        <v>0.12564102564102564</v>
      </c>
      <c r="T44" s="315"/>
      <c r="U44" s="44" t="s">
        <v>90</v>
      </c>
      <c r="V44" s="53">
        <v>303</v>
      </c>
      <c r="W44" s="142">
        <f t="shared" ref="W44" si="272">IFERROR(V44/T41,"-")</f>
        <v>0.15855572998430142</v>
      </c>
      <c r="X44" s="315"/>
      <c r="Y44" s="44" t="s">
        <v>90</v>
      </c>
      <c r="Z44" s="53">
        <v>164</v>
      </c>
      <c r="AA44" s="142">
        <f t="shared" ref="AA44" si="273">IFERROR(Z44/X41,"-")</f>
        <v>0.18850574712643678</v>
      </c>
      <c r="AB44" s="315"/>
      <c r="AC44" s="44" t="s">
        <v>90</v>
      </c>
      <c r="AD44" s="53">
        <v>57</v>
      </c>
      <c r="AE44" s="142">
        <f t="shared" ref="AE44" si="274">IFERROR(AD44/AB41,"-")</f>
        <v>0.1743119266055046</v>
      </c>
      <c r="AF44" s="315"/>
      <c r="AG44" s="44" t="s">
        <v>90</v>
      </c>
      <c r="AH44" s="53">
        <v>1274</v>
      </c>
      <c r="AI44" s="153">
        <f t="shared" ref="AI44" si="275">IFERROR(AH44/AF41,"-")</f>
        <v>0.12106813646298584</v>
      </c>
      <c r="AK44" s="140">
        <v>40</v>
      </c>
      <c r="AL44" s="202" t="s">
        <v>48</v>
      </c>
      <c r="AM44" s="195">
        <f t="shared" si="0"/>
        <v>0.66796273795058725</v>
      </c>
      <c r="AO44" s="133" t="str">
        <f t="shared" si="1"/>
        <v>貝塚市</v>
      </c>
      <c r="AP44" s="134">
        <f t="shared" si="2"/>
        <v>0.66796273795058725</v>
      </c>
      <c r="AR44" s="134">
        <f t="shared" si="3"/>
        <v>0.69014213934315938</v>
      </c>
      <c r="AS44" s="133">
        <v>0</v>
      </c>
    </row>
    <row r="45" spans="2:45" s="30" customFormat="1">
      <c r="B45" s="300"/>
      <c r="C45" s="321"/>
      <c r="D45" s="315"/>
      <c r="E45" s="45" t="s">
        <v>91</v>
      </c>
      <c r="F45" s="54">
        <v>24</v>
      </c>
      <c r="G45" s="143">
        <f t="shared" ref="G45" si="276">IFERROR(F45/D41,"-")</f>
        <v>0.32</v>
      </c>
      <c r="H45" s="315"/>
      <c r="I45" s="45" t="s">
        <v>91</v>
      </c>
      <c r="J45" s="54">
        <v>31</v>
      </c>
      <c r="K45" s="143">
        <f t="shared" ref="K45" si="277">IFERROR(J45/H41,"-")</f>
        <v>0.30392156862745096</v>
      </c>
      <c r="L45" s="315"/>
      <c r="M45" s="45" t="s">
        <v>91</v>
      </c>
      <c r="N45" s="54">
        <v>995</v>
      </c>
      <c r="O45" s="143">
        <f t="shared" ref="O45" si="278">IFERROR(N45/L41,"-")</f>
        <v>0.2416221466731423</v>
      </c>
      <c r="P45" s="315"/>
      <c r="Q45" s="45" t="s">
        <v>91</v>
      </c>
      <c r="R45" s="54">
        <v>916</v>
      </c>
      <c r="S45" s="154">
        <f t="shared" ref="S45" si="279">IFERROR(R45/P41,"-")</f>
        <v>0.2935897435897436</v>
      </c>
      <c r="T45" s="315"/>
      <c r="U45" s="45" t="s">
        <v>91</v>
      </c>
      <c r="V45" s="54">
        <v>616</v>
      </c>
      <c r="W45" s="143">
        <f t="shared" ref="W45" si="280">IFERROR(V45/T41,"-")</f>
        <v>0.32234432234432236</v>
      </c>
      <c r="X45" s="315"/>
      <c r="Y45" s="45" t="s">
        <v>91</v>
      </c>
      <c r="Z45" s="54">
        <v>308</v>
      </c>
      <c r="AA45" s="143">
        <f t="shared" ref="AA45" si="281">IFERROR(Z45/X41,"-")</f>
        <v>0.35402298850574715</v>
      </c>
      <c r="AB45" s="315"/>
      <c r="AC45" s="45" t="s">
        <v>91</v>
      </c>
      <c r="AD45" s="54">
        <v>111</v>
      </c>
      <c r="AE45" s="143">
        <f t="shared" ref="AE45" si="282">IFERROR(AD45/AB41,"-")</f>
        <v>0.33944954128440369</v>
      </c>
      <c r="AF45" s="315"/>
      <c r="AG45" s="45" t="s">
        <v>91</v>
      </c>
      <c r="AH45" s="54">
        <v>3001</v>
      </c>
      <c r="AI45" s="154">
        <f t="shared" ref="AI45" si="283">IFERROR(AH45/AF41,"-")</f>
        <v>0.28518483322246507</v>
      </c>
      <c r="AK45" s="140">
        <v>41</v>
      </c>
      <c r="AL45" s="202" t="s">
        <v>15</v>
      </c>
      <c r="AM45" s="195">
        <f t="shared" si="0"/>
        <v>0.67357741508601676</v>
      </c>
      <c r="AO45" s="133" t="str">
        <f t="shared" si="1"/>
        <v>交野市</v>
      </c>
      <c r="AP45" s="134">
        <f t="shared" si="2"/>
        <v>0.66761707274926563</v>
      </c>
      <c r="AR45" s="134">
        <f t="shared" si="3"/>
        <v>0.69014213934315938</v>
      </c>
      <c r="AS45" s="133">
        <v>0</v>
      </c>
    </row>
    <row r="46" spans="2:45" s="30" customFormat="1" ht="24">
      <c r="B46" s="276"/>
      <c r="C46" s="322"/>
      <c r="D46" s="316"/>
      <c r="E46" s="48" t="s">
        <v>275</v>
      </c>
      <c r="F46" s="55">
        <v>49</v>
      </c>
      <c r="G46" s="144">
        <f t="shared" ref="G46" si="284">IFERROR(F46/D41,"-")</f>
        <v>0.65333333333333332</v>
      </c>
      <c r="H46" s="316"/>
      <c r="I46" s="48" t="s">
        <v>275</v>
      </c>
      <c r="J46" s="55">
        <v>62</v>
      </c>
      <c r="K46" s="144">
        <f t="shared" ref="K46" si="285">IFERROR(J46/H41,"-")</f>
        <v>0.60784313725490191</v>
      </c>
      <c r="L46" s="316"/>
      <c r="M46" s="48" t="s">
        <v>275</v>
      </c>
      <c r="N46" s="55">
        <v>2592</v>
      </c>
      <c r="O46" s="144">
        <f t="shared" ref="O46" si="286">IFERROR(N46/L41,"-")</f>
        <v>0.62943176299174353</v>
      </c>
      <c r="P46" s="316"/>
      <c r="Q46" s="48" t="s">
        <v>275</v>
      </c>
      <c r="R46" s="55">
        <v>2251</v>
      </c>
      <c r="S46" s="144">
        <f t="shared" ref="S46" si="287">IFERROR(R46/P41,"-")</f>
        <v>0.72147435897435896</v>
      </c>
      <c r="T46" s="316"/>
      <c r="U46" s="48" t="s">
        <v>275</v>
      </c>
      <c r="V46" s="55">
        <v>1459</v>
      </c>
      <c r="W46" s="144">
        <f t="shared" ref="W46" si="288">IFERROR(V46/T41,"-")</f>
        <v>0.76347462061747773</v>
      </c>
      <c r="X46" s="316"/>
      <c r="Y46" s="48" t="s">
        <v>275</v>
      </c>
      <c r="Z46" s="55">
        <v>644</v>
      </c>
      <c r="AA46" s="144">
        <f t="shared" ref="AA46" si="289">IFERROR(Z46/X41,"-")</f>
        <v>0.74022988505747123</v>
      </c>
      <c r="AB46" s="316"/>
      <c r="AC46" s="48" t="s">
        <v>275</v>
      </c>
      <c r="AD46" s="55">
        <v>234</v>
      </c>
      <c r="AE46" s="144">
        <f t="shared" ref="AE46" si="290">IFERROR(AD46/AB41,"-")</f>
        <v>0.7155963302752294</v>
      </c>
      <c r="AF46" s="316"/>
      <c r="AG46" s="48" t="s">
        <v>275</v>
      </c>
      <c r="AH46" s="55">
        <v>7291</v>
      </c>
      <c r="AI46" s="144">
        <f t="shared" ref="AI46" si="291">IFERROR(AH46/AF41,"-")</f>
        <v>0.69286325192435616</v>
      </c>
      <c r="AK46" s="140">
        <v>42</v>
      </c>
      <c r="AL46" s="202" t="s">
        <v>16</v>
      </c>
      <c r="AM46" s="195">
        <f t="shared" si="0"/>
        <v>0.66639188999579069</v>
      </c>
      <c r="AO46" s="133" t="str">
        <f t="shared" si="1"/>
        <v>枚方市</v>
      </c>
      <c r="AP46" s="134">
        <f t="shared" si="2"/>
        <v>0.66639188999579069</v>
      </c>
      <c r="AR46" s="134">
        <f t="shared" si="3"/>
        <v>0.69014213934315938</v>
      </c>
      <c r="AS46" s="133">
        <v>0</v>
      </c>
    </row>
    <row r="47" spans="2:45" s="30" customFormat="1">
      <c r="B47" s="275">
        <v>8</v>
      </c>
      <c r="C47" s="320" t="s">
        <v>60</v>
      </c>
      <c r="D47" s="314">
        <v>54</v>
      </c>
      <c r="E47" s="40" t="s">
        <v>87</v>
      </c>
      <c r="F47" s="194">
        <v>2</v>
      </c>
      <c r="G47" s="141">
        <f t="shared" ref="G47" si="292">IFERROR(F47/D47,"-")</f>
        <v>3.7037037037037035E-2</v>
      </c>
      <c r="H47" s="314">
        <v>77</v>
      </c>
      <c r="I47" s="40" t="s">
        <v>87</v>
      </c>
      <c r="J47" s="194">
        <v>4</v>
      </c>
      <c r="K47" s="141">
        <f t="shared" ref="K47" si="293">IFERROR(J47/H47,"-")</f>
        <v>5.1948051948051951E-2</v>
      </c>
      <c r="L47" s="314">
        <v>2837</v>
      </c>
      <c r="M47" s="40" t="s">
        <v>87</v>
      </c>
      <c r="N47" s="194">
        <v>210</v>
      </c>
      <c r="O47" s="141">
        <f t="shared" ref="O47" si="294">IFERROR(N47/L47,"-")</f>
        <v>7.4021854071201973E-2</v>
      </c>
      <c r="P47" s="314">
        <v>2492</v>
      </c>
      <c r="Q47" s="40" t="s">
        <v>87</v>
      </c>
      <c r="R47" s="194">
        <v>334</v>
      </c>
      <c r="S47" s="152">
        <f t="shared" ref="S47" si="295">IFERROR(R47/P47,"-")</f>
        <v>0.13402889245585875</v>
      </c>
      <c r="T47" s="314">
        <v>1770</v>
      </c>
      <c r="U47" s="40" t="s">
        <v>87</v>
      </c>
      <c r="V47" s="194">
        <v>397</v>
      </c>
      <c r="W47" s="141">
        <f t="shared" ref="W47" si="296">IFERROR(V47/T47,"-")</f>
        <v>0.22429378531073446</v>
      </c>
      <c r="X47" s="314">
        <v>919</v>
      </c>
      <c r="Y47" s="40" t="s">
        <v>87</v>
      </c>
      <c r="Z47" s="194">
        <v>262</v>
      </c>
      <c r="AA47" s="141">
        <f t="shared" ref="AA47" si="297">IFERROR(Z47/X47,"-")</f>
        <v>0.28509249183895541</v>
      </c>
      <c r="AB47" s="314">
        <v>299</v>
      </c>
      <c r="AC47" s="40" t="s">
        <v>87</v>
      </c>
      <c r="AD47" s="194">
        <v>90</v>
      </c>
      <c r="AE47" s="141">
        <f t="shared" ref="AE47" si="298">IFERROR(AD47/AB47,"-")</f>
        <v>0.30100334448160537</v>
      </c>
      <c r="AF47" s="314">
        <v>8448</v>
      </c>
      <c r="AG47" s="40" t="s">
        <v>87</v>
      </c>
      <c r="AH47" s="194">
        <v>1299</v>
      </c>
      <c r="AI47" s="152">
        <f t="shared" ref="AI47" si="299">IFERROR(AH47/AF47,"-")</f>
        <v>0.15376420454545456</v>
      </c>
      <c r="AK47" s="140">
        <v>43</v>
      </c>
      <c r="AL47" s="202" t="s">
        <v>11</v>
      </c>
      <c r="AM47" s="195">
        <f t="shared" si="0"/>
        <v>0.67782247710348364</v>
      </c>
      <c r="AO47" s="133" t="str">
        <f t="shared" si="1"/>
        <v>堺市</v>
      </c>
      <c r="AP47" s="134">
        <f t="shared" si="2"/>
        <v>0.66630061545774155</v>
      </c>
      <c r="AR47" s="134">
        <f t="shared" si="3"/>
        <v>0.69014213934315938</v>
      </c>
      <c r="AS47" s="133">
        <v>0</v>
      </c>
    </row>
    <row r="48" spans="2:45" s="30" customFormat="1">
      <c r="B48" s="300"/>
      <c r="C48" s="321"/>
      <c r="D48" s="315"/>
      <c r="E48" s="41" t="s">
        <v>88</v>
      </c>
      <c r="F48" s="53">
        <v>15</v>
      </c>
      <c r="G48" s="142">
        <f t="shared" ref="G48" si="300">IFERROR(F48/D47,"-")</f>
        <v>0.27777777777777779</v>
      </c>
      <c r="H48" s="315"/>
      <c r="I48" s="41" t="s">
        <v>88</v>
      </c>
      <c r="J48" s="53">
        <v>33</v>
      </c>
      <c r="K48" s="142">
        <f t="shared" ref="K48" si="301">IFERROR(J48/H47,"-")</f>
        <v>0.42857142857142855</v>
      </c>
      <c r="L48" s="315"/>
      <c r="M48" s="41" t="s">
        <v>88</v>
      </c>
      <c r="N48" s="53">
        <v>663</v>
      </c>
      <c r="O48" s="142">
        <f t="shared" ref="O48" si="302">IFERROR(N48/L47,"-")</f>
        <v>0.23369756785336623</v>
      </c>
      <c r="P48" s="315"/>
      <c r="Q48" s="41" t="s">
        <v>88</v>
      </c>
      <c r="R48" s="53">
        <v>792</v>
      </c>
      <c r="S48" s="153">
        <f t="shared" ref="S48" si="303">IFERROR(R48/P47,"-")</f>
        <v>0.31781701444622795</v>
      </c>
      <c r="T48" s="315"/>
      <c r="U48" s="41" t="s">
        <v>88</v>
      </c>
      <c r="V48" s="53">
        <v>587</v>
      </c>
      <c r="W48" s="142">
        <f t="shared" ref="W48" si="304">IFERROR(V48/T47,"-")</f>
        <v>0.33163841807909605</v>
      </c>
      <c r="X48" s="315"/>
      <c r="Y48" s="41" t="s">
        <v>88</v>
      </c>
      <c r="Z48" s="53">
        <v>299</v>
      </c>
      <c r="AA48" s="142">
        <f t="shared" ref="AA48" si="305">IFERROR(Z48/X47,"-")</f>
        <v>0.3253536452665941</v>
      </c>
      <c r="AB48" s="315"/>
      <c r="AC48" s="41" t="s">
        <v>88</v>
      </c>
      <c r="AD48" s="53">
        <v>79</v>
      </c>
      <c r="AE48" s="142">
        <f t="shared" ref="AE48" si="306">IFERROR(AD48/AB47,"-")</f>
        <v>0.26421404682274247</v>
      </c>
      <c r="AF48" s="315"/>
      <c r="AG48" s="41" t="s">
        <v>88</v>
      </c>
      <c r="AH48" s="53">
        <v>2468</v>
      </c>
      <c r="AI48" s="153">
        <f t="shared" ref="AI48" si="307">IFERROR(AH48/AF47,"-")</f>
        <v>0.29214015151515149</v>
      </c>
      <c r="AK48" s="140">
        <v>44</v>
      </c>
      <c r="AL48" s="202" t="s">
        <v>23</v>
      </c>
      <c r="AM48" s="195">
        <f t="shared" si="0"/>
        <v>0.67398430515545837</v>
      </c>
      <c r="AO48" s="133" t="str">
        <f t="shared" si="1"/>
        <v>岸和田市</v>
      </c>
      <c r="AP48" s="134">
        <f t="shared" si="2"/>
        <v>0.66567195992752848</v>
      </c>
      <c r="AR48" s="134">
        <f t="shared" si="3"/>
        <v>0.69014213934315938</v>
      </c>
      <c r="AS48" s="133">
        <v>0</v>
      </c>
    </row>
    <row r="49" spans="2:45" s="30" customFormat="1">
      <c r="B49" s="300"/>
      <c r="C49" s="321"/>
      <c r="D49" s="315"/>
      <c r="E49" s="44" t="s">
        <v>89</v>
      </c>
      <c r="F49" s="53">
        <v>15</v>
      </c>
      <c r="G49" s="142">
        <f t="shared" ref="G49" si="308">IFERROR(F49/D47,"-")</f>
        <v>0.27777777777777779</v>
      </c>
      <c r="H49" s="315"/>
      <c r="I49" s="44" t="s">
        <v>89</v>
      </c>
      <c r="J49" s="53">
        <v>18</v>
      </c>
      <c r="K49" s="142">
        <f t="shared" ref="K49" si="309">IFERROR(J49/H47,"-")</f>
        <v>0.23376623376623376</v>
      </c>
      <c r="L49" s="315"/>
      <c r="M49" s="44" t="s">
        <v>89</v>
      </c>
      <c r="N49" s="53">
        <v>980</v>
      </c>
      <c r="O49" s="142">
        <f t="shared" ref="O49" si="310">IFERROR(N49/L47,"-")</f>
        <v>0.34543531899894253</v>
      </c>
      <c r="P49" s="315"/>
      <c r="Q49" s="44" t="s">
        <v>89</v>
      </c>
      <c r="R49" s="53">
        <v>1008</v>
      </c>
      <c r="S49" s="153">
        <f t="shared" ref="S49" si="311">IFERROR(R49/P47,"-")</f>
        <v>0.4044943820224719</v>
      </c>
      <c r="T49" s="315"/>
      <c r="U49" s="44" t="s">
        <v>89</v>
      </c>
      <c r="V49" s="53">
        <v>717</v>
      </c>
      <c r="W49" s="142">
        <f t="shared" ref="W49" si="312">IFERROR(V49/T47,"-")</f>
        <v>0.40508474576271186</v>
      </c>
      <c r="X49" s="315"/>
      <c r="Y49" s="44" t="s">
        <v>89</v>
      </c>
      <c r="Z49" s="53">
        <v>357</v>
      </c>
      <c r="AA49" s="142">
        <f t="shared" ref="AA49" si="313">IFERROR(Z49/X47,"-")</f>
        <v>0.38846572361262244</v>
      </c>
      <c r="AB49" s="315"/>
      <c r="AC49" s="44" t="s">
        <v>89</v>
      </c>
      <c r="AD49" s="53">
        <v>89</v>
      </c>
      <c r="AE49" s="142">
        <f t="shared" ref="AE49" si="314">IFERROR(AD49/AB47,"-")</f>
        <v>0.2976588628762542</v>
      </c>
      <c r="AF49" s="315"/>
      <c r="AG49" s="44" t="s">
        <v>89</v>
      </c>
      <c r="AH49" s="53">
        <v>3184</v>
      </c>
      <c r="AI49" s="153">
        <f t="shared" ref="AI49" si="315">IFERROR(AH49/AF47,"-")</f>
        <v>0.37689393939393939</v>
      </c>
      <c r="AK49" s="140">
        <v>45</v>
      </c>
      <c r="AL49" s="202" t="s">
        <v>49</v>
      </c>
      <c r="AM49" s="195">
        <f t="shared" si="0"/>
        <v>0.68553414565032589</v>
      </c>
      <c r="AO49" s="133" t="str">
        <f t="shared" si="1"/>
        <v>北区</v>
      </c>
      <c r="AP49" s="134">
        <f t="shared" si="2"/>
        <v>0.66484246735986241</v>
      </c>
      <c r="AR49" s="134">
        <f t="shared" si="3"/>
        <v>0.69014213934315938</v>
      </c>
      <c r="AS49" s="133">
        <v>0</v>
      </c>
    </row>
    <row r="50" spans="2:45" s="30" customFormat="1">
      <c r="B50" s="300"/>
      <c r="C50" s="321"/>
      <c r="D50" s="315"/>
      <c r="E50" s="44" t="s">
        <v>90</v>
      </c>
      <c r="F50" s="53">
        <v>4</v>
      </c>
      <c r="G50" s="142">
        <f t="shared" ref="G50" si="316">IFERROR(F50/D47,"-")</f>
        <v>7.407407407407407E-2</v>
      </c>
      <c r="H50" s="315"/>
      <c r="I50" s="44" t="s">
        <v>90</v>
      </c>
      <c r="J50" s="53">
        <v>8</v>
      </c>
      <c r="K50" s="142">
        <f t="shared" ref="K50" si="317">IFERROR(J50/H47,"-")</f>
        <v>0.1038961038961039</v>
      </c>
      <c r="L50" s="315"/>
      <c r="M50" s="44" t="s">
        <v>90</v>
      </c>
      <c r="N50" s="53">
        <v>222</v>
      </c>
      <c r="O50" s="142">
        <f t="shared" ref="O50" si="318">IFERROR(N50/L47,"-")</f>
        <v>7.8251674303842084E-2</v>
      </c>
      <c r="P50" s="315"/>
      <c r="Q50" s="44" t="s">
        <v>90</v>
      </c>
      <c r="R50" s="53">
        <v>307</v>
      </c>
      <c r="S50" s="153">
        <f t="shared" ref="S50" si="319">IFERROR(R50/P47,"-")</f>
        <v>0.12319422150882825</v>
      </c>
      <c r="T50" s="315"/>
      <c r="U50" s="44" t="s">
        <v>90</v>
      </c>
      <c r="V50" s="53">
        <v>332</v>
      </c>
      <c r="W50" s="142">
        <f t="shared" ref="W50" si="320">IFERROR(V50/T47,"-")</f>
        <v>0.18757062146892656</v>
      </c>
      <c r="X50" s="315"/>
      <c r="Y50" s="44" t="s">
        <v>90</v>
      </c>
      <c r="Z50" s="53">
        <v>182</v>
      </c>
      <c r="AA50" s="142">
        <f t="shared" ref="AA50" si="321">IFERROR(Z50/X47,"-")</f>
        <v>0.19804134929270947</v>
      </c>
      <c r="AB50" s="315"/>
      <c r="AC50" s="44" t="s">
        <v>90</v>
      </c>
      <c r="AD50" s="53">
        <v>52</v>
      </c>
      <c r="AE50" s="142">
        <f t="shared" ref="AE50" si="322">IFERROR(AD50/AB47,"-")</f>
        <v>0.17391304347826086</v>
      </c>
      <c r="AF50" s="315"/>
      <c r="AG50" s="44" t="s">
        <v>90</v>
      </c>
      <c r="AH50" s="53">
        <v>1107</v>
      </c>
      <c r="AI50" s="153">
        <f t="shared" ref="AI50" si="323">IFERROR(AH50/AF47,"-")</f>
        <v>0.13103693181818182</v>
      </c>
      <c r="AK50" s="140">
        <v>46</v>
      </c>
      <c r="AL50" s="202" t="s">
        <v>27</v>
      </c>
      <c r="AM50" s="195">
        <f t="shared" si="0"/>
        <v>0.64718847131958179</v>
      </c>
      <c r="AO50" s="133" t="str">
        <f t="shared" si="1"/>
        <v>河内長野市</v>
      </c>
      <c r="AP50" s="134">
        <f t="shared" si="2"/>
        <v>0.66424012238223351</v>
      </c>
      <c r="AR50" s="134">
        <f t="shared" si="3"/>
        <v>0.69014213934315938</v>
      </c>
      <c r="AS50" s="133">
        <v>0</v>
      </c>
    </row>
    <row r="51" spans="2:45" s="30" customFormat="1">
      <c r="B51" s="300"/>
      <c r="C51" s="321"/>
      <c r="D51" s="315"/>
      <c r="E51" s="45" t="s">
        <v>91</v>
      </c>
      <c r="F51" s="54">
        <v>17</v>
      </c>
      <c r="G51" s="143">
        <f t="shared" ref="G51" si="324">IFERROR(F51/D47,"-")</f>
        <v>0.31481481481481483</v>
      </c>
      <c r="H51" s="315"/>
      <c r="I51" s="45" t="s">
        <v>91</v>
      </c>
      <c r="J51" s="54">
        <v>28</v>
      </c>
      <c r="K51" s="143">
        <f t="shared" ref="K51" si="325">IFERROR(J51/H47,"-")</f>
        <v>0.36363636363636365</v>
      </c>
      <c r="L51" s="315"/>
      <c r="M51" s="45" t="s">
        <v>91</v>
      </c>
      <c r="N51" s="54">
        <v>596</v>
      </c>
      <c r="O51" s="143">
        <f t="shared" ref="O51" si="326">IFERROR(N51/L47,"-")</f>
        <v>0.21008107155445893</v>
      </c>
      <c r="P51" s="315"/>
      <c r="Q51" s="45" t="s">
        <v>91</v>
      </c>
      <c r="R51" s="54">
        <v>669</v>
      </c>
      <c r="S51" s="154">
        <f t="shared" ref="S51" si="327">IFERROR(R51/P47,"-")</f>
        <v>0.26845906902086675</v>
      </c>
      <c r="T51" s="315"/>
      <c r="U51" s="45" t="s">
        <v>91</v>
      </c>
      <c r="V51" s="54">
        <v>518</v>
      </c>
      <c r="W51" s="143">
        <f t="shared" ref="W51" si="328">IFERROR(V51/T47,"-")</f>
        <v>0.29265536723163843</v>
      </c>
      <c r="X51" s="315"/>
      <c r="Y51" s="45" t="s">
        <v>91</v>
      </c>
      <c r="Z51" s="54">
        <v>272</v>
      </c>
      <c r="AA51" s="143">
        <f t="shared" ref="AA51" si="329">IFERROR(Z51/X47,"-")</f>
        <v>0.29597388465723612</v>
      </c>
      <c r="AB51" s="315"/>
      <c r="AC51" s="45" t="s">
        <v>91</v>
      </c>
      <c r="AD51" s="54">
        <v>86</v>
      </c>
      <c r="AE51" s="143">
        <f t="shared" ref="AE51" si="330">IFERROR(AD51/AB47,"-")</f>
        <v>0.28762541806020064</v>
      </c>
      <c r="AF51" s="315"/>
      <c r="AG51" s="45" t="s">
        <v>91</v>
      </c>
      <c r="AH51" s="54">
        <v>2186</v>
      </c>
      <c r="AI51" s="154">
        <f t="shared" ref="AI51" si="331">IFERROR(AH51/AF47,"-")</f>
        <v>0.25875946969696972</v>
      </c>
      <c r="AK51" s="140">
        <v>47</v>
      </c>
      <c r="AL51" s="202" t="s">
        <v>17</v>
      </c>
      <c r="AM51" s="195">
        <f t="shared" si="0"/>
        <v>0.654653890726137</v>
      </c>
      <c r="AO51" s="133" t="str">
        <f t="shared" si="1"/>
        <v>藤井寺市</v>
      </c>
      <c r="AP51" s="134">
        <f t="shared" si="2"/>
        <v>0.66280941839404306</v>
      </c>
      <c r="AR51" s="134">
        <f t="shared" si="3"/>
        <v>0.69014213934315938</v>
      </c>
      <c r="AS51" s="133">
        <v>0</v>
      </c>
    </row>
    <row r="52" spans="2:45" s="30" customFormat="1" ht="24">
      <c r="B52" s="276"/>
      <c r="C52" s="322"/>
      <c r="D52" s="316"/>
      <c r="E52" s="48" t="s">
        <v>275</v>
      </c>
      <c r="F52" s="55">
        <v>33</v>
      </c>
      <c r="G52" s="144">
        <f t="shared" ref="G52" si="332">IFERROR(F52/D47,"-")</f>
        <v>0.61111111111111116</v>
      </c>
      <c r="H52" s="316"/>
      <c r="I52" s="48" t="s">
        <v>275</v>
      </c>
      <c r="J52" s="55">
        <v>54</v>
      </c>
      <c r="K52" s="144">
        <f t="shared" ref="K52" si="333">IFERROR(J52/H47,"-")</f>
        <v>0.70129870129870131</v>
      </c>
      <c r="L52" s="316"/>
      <c r="M52" s="48" t="s">
        <v>275</v>
      </c>
      <c r="N52" s="55">
        <v>1588</v>
      </c>
      <c r="O52" s="144">
        <f t="shared" ref="O52" si="334">IFERROR(N52/L47,"-")</f>
        <v>0.55974621078604159</v>
      </c>
      <c r="P52" s="316"/>
      <c r="Q52" s="48" t="s">
        <v>275</v>
      </c>
      <c r="R52" s="55">
        <v>1667</v>
      </c>
      <c r="S52" s="144">
        <f t="shared" ref="S52" si="335">IFERROR(R52/P47,"-")</f>
        <v>0.6689406099518459</v>
      </c>
      <c r="T52" s="316"/>
      <c r="U52" s="48" t="s">
        <v>275</v>
      </c>
      <c r="V52" s="55">
        <v>1260</v>
      </c>
      <c r="W52" s="144">
        <f t="shared" ref="W52" si="336">IFERROR(V52/T47,"-")</f>
        <v>0.71186440677966101</v>
      </c>
      <c r="X52" s="316"/>
      <c r="Y52" s="48" t="s">
        <v>275</v>
      </c>
      <c r="Z52" s="55">
        <v>653</v>
      </c>
      <c r="AA52" s="144">
        <f t="shared" ref="AA52" si="337">IFERROR(Z52/X47,"-")</f>
        <v>0.71055495103373234</v>
      </c>
      <c r="AB52" s="316"/>
      <c r="AC52" s="48" t="s">
        <v>275</v>
      </c>
      <c r="AD52" s="55">
        <v>194</v>
      </c>
      <c r="AE52" s="144">
        <f t="shared" ref="AE52" si="338">IFERROR(AD52/AB47,"-")</f>
        <v>0.6488294314381271</v>
      </c>
      <c r="AF52" s="316"/>
      <c r="AG52" s="48" t="s">
        <v>275</v>
      </c>
      <c r="AH52" s="55">
        <v>5449</v>
      </c>
      <c r="AI52" s="144">
        <f t="shared" ref="AI52" si="339">IFERROR(AH52/AF47,"-")</f>
        <v>0.64500473484848486</v>
      </c>
      <c r="AK52" s="140">
        <v>48</v>
      </c>
      <c r="AL52" s="202" t="s">
        <v>28</v>
      </c>
      <c r="AM52" s="195">
        <f t="shared" si="0"/>
        <v>0.66424012238223351</v>
      </c>
      <c r="AO52" s="133" t="str">
        <f t="shared" si="1"/>
        <v>堺市美原区</v>
      </c>
      <c r="AP52" s="134">
        <f t="shared" si="2"/>
        <v>0.6607322808196171</v>
      </c>
      <c r="AR52" s="134">
        <f t="shared" si="3"/>
        <v>0.69014213934315938</v>
      </c>
      <c r="AS52" s="133">
        <v>0</v>
      </c>
    </row>
    <row r="53" spans="2:45" s="30" customFormat="1">
      <c r="B53" s="275">
        <v>9</v>
      </c>
      <c r="C53" s="320" t="s">
        <v>118</v>
      </c>
      <c r="D53" s="314">
        <v>34</v>
      </c>
      <c r="E53" s="40" t="s">
        <v>87</v>
      </c>
      <c r="F53" s="194">
        <v>1</v>
      </c>
      <c r="G53" s="141">
        <f t="shared" ref="G53" si="340">IFERROR(F53/D53,"-")</f>
        <v>2.9411764705882353E-2</v>
      </c>
      <c r="H53" s="314">
        <v>56</v>
      </c>
      <c r="I53" s="40" t="s">
        <v>87</v>
      </c>
      <c r="J53" s="194">
        <v>6</v>
      </c>
      <c r="K53" s="141">
        <f t="shared" ref="K53" si="341">IFERROR(J53/H53,"-")</f>
        <v>0.10714285714285714</v>
      </c>
      <c r="L53" s="314">
        <v>2036</v>
      </c>
      <c r="M53" s="40" t="s">
        <v>87</v>
      </c>
      <c r="N53" s="194">
        <v>143</v>
      </c>
      <c r="O53" s="141">
        <f t="shared" ref="O53" si="342">IFERROR(N53/L53,"-")</f>
        <v>7.0235756385068765E-2</v>
      </c>
      <c r="P53" s="314">
        <v>1584</v>
      </c>
      <c r="Q53" s="40" t="s">
        <v>87</v>
      </c>
      <c r="R53" s="194">
        <v>214</v>
      </c>
      <c r="S53" s="152">
        <f t="shared" ref="S53" si="343">IFERROR(R53/P53,"-")</f>
        <v>0.13510101010101011</v>
      </c>
      <c r="T53" s="314">
        <v>1062</v>
      </c>
      <c r="U53" s="40" t="s">
        <v>87</v>
      </c>
      <c r="V53" s="194">
        <v>231</v>
      </c>
      <c r="W53" s="141">
        <f t="shared" ref="W53" si="344">IFERROR(V53/T53,"-")</f>
        <v>0.2175141242937853</v>
      </c>
      <c r="X53" s="314">
        <v>528</v>
      </c>
      <c r="Y53" s="40" t="s">
        <v>87</v>
      </c>
      <c r="Z53" s="194">
        <v>130</v>
      </c>
      <c r="AA53" s="141">
        <f t="shared" ref="AA53" si="345">IFERROR(Z53/X53,"-")</f>
        <v>0.24621212121212122</v>
      </c>
      <c r="AB53" s="314">
        <v>184</v>
      </c>
      <c r="AC53" s="40" t="s">
        <v>87</v>
      </c>
      <c r="AD53" s="194">
        <v>54</v>
      </c>
      <c r="AE53" s="141">
        <f t="shared" ref="AE53" si="346">IFERROR(AD53/AB53,"-")</f>
        <v>0.29347826086956524</v>
      </c>
      <c r="AF53" s="314">
        <v>5484</v>
      </c>
      <c r="AG53" s="40" t="s">
        <v>87</v>
      </c>
      <c r="AH53" s="194">
        <v>779</v>
      </c>
      <c r="AI53" s="152">
        <f t="shared" ref="AI53" si="347">IFERROR(AH53/AF53,"-")</f>
        <v>0.14204959883296864</v>
      </c>
      <c r="AK53" s="140">
        <v>49</v>
      </c>
      <c r="AL53" s="202" t="s">
        <v>29</v>
      </c>
      <c r="AM53" s="195">
        <f t="shared" si="0"/>
        <v>0.68007011032065157</v>
      </c>
      <c r="AO53" s="133" t="str">
        <f t="shared" si="1"/>
        <v>能勢町</v>
      </c>
      <c r="AP53" s="134">
        <f t="shared" si="2"/>
        <v>0.66014669926650371</v>
      </c>
      <c r="AR53" s="134">
        <f t="shared" si="3"/>
        <v>0.69014213934315938</v>
      </c>
      <c r="AS53" s="133">
        <v>0</v>
      </c>
    </row>
    <row r="54" spans="2:45" s="30" customFormat="1">
      <c r="B54" s="300"/>
      <c r="C54" s="321"/>
      <c r="D54" s="315"/>
      <c r="E54" s="41" t="s">
        <v>88</v>
      </c>
      <c r="F54" s="53">
        <v>8</v>
      </c>
      <c r="G54" s="142">
        <f t="shared" ref="G54" si="348">IFERROR(F54/D53,"-")</f>
        <v>0.23529411764705882</v>
      </c>
      <c r="H54" s="315"/>
      <c r="I54" s="41" t="s">
        <v>88</v>
      </c>
      <c r="J54" s="53">
        <v>20</v>
      </c>
      <c r="K54" s="142">
        <f t="shared" ref="K54" si="349">IFERROR(J54/H53,"-")</f>
        <v>0.35714285714285715</v>
      </c>
      <c r="L54" s="315"/>
      <c r="M54" s="41" t="s">
        <v>88</v>
      </c>
      <c r="N54" s="53">
        <v>517</v>
      </c>
      <c r="O54" s="142">
        <f t="shared" ref="O54" si="350">IFERROR(N54/L53,"-")</f>
        <v>0.25392927308447938</v>
      </c>
      <c r="P54" s="315"/>
      <c r="Q54" s="41" t="s">
        <v>88</v>
      </c>
      <c r="R54" s="53">
        <v>557</v>
      </c>
      <c r="S54" s="153">
        <f t="shared" ref="S54" si="351">IFERROR(R54/P53,"-")</f>
        <v>0.35164141414141414</v>
      </c>
      <c r="T54" s="315"/>
      <c r="U54" s="41" t="s">
        <v>88</v>
      </c>
      <c r="V54" s="53">
        <v>344</v>
      </c>
      <c r="W54" s="142">
        <f t="shared" ref="W54" si="352">IFERROR(V54/T53,"-")</f>
        <v>0.3239171374764595</v>
      </c>
      <c r="X54" s="315"/>
      <c r="Y54" s="41" t="s">
        <v>88</v>
      </c>
      <c r="Z54" s="53">
        <v>149</v>
      </c>
      <c r="AA54" s="142">
        <f t="shared" ref="AA54" si="353">IFERROR(Z54/X53,"-")</f>
        <v>0.28219696969696972</v>
      </c>
      <c r="AB54" s="315"/>
      <c r="AC54" s="41" t="s">
        <v>88</v>
      </c>
      <c r="AD54" s="53">
        <v>55</v>
      </c>
      <c r="AE54" s="142">
        <f t="shared" ref="AE54" si="354">IFERROR(AD54/AB53,"-")</f>
        <v>0.29891304347826086</v>
      </c>
      <c r="AF54" s="315"/>
      <c r="AG54" s="41" t="s">
        <v>88</v>
      </c>
      <c r="AH54" s="53">
        <v>1650</v>
      </c>
      <c r="AI54" s="153">
        <f t="shared" ref="AI54" si="355">IFERROR(AH54/AF53,"-")</f>
        <v>0.30087527352297594</v>
      </c>
      <c r="AK54" s="140">
        <v>50</v>
      </c>
      <c r="AL54" s="202" t="s">
        <v>18</v>
      </c>
      <c r="AM54" s="195">
        <f t="shared" si="0"/>
        <v>0.65171872273599718</v>
      </c>
      <c r="AO54" s="133" t="str">
        <f t="shared" si="1"/>
        <v>四條畷市</v>
      </c>
      <c r="AP54" s="134">
        <f t="shared" si="2"/>
        <v>0.65940721649484535</v>
      </c>
      <c r="AR54" s="134">
        <f t="shared" si="3"/>
        <v>0.69014213934315938</v>
      </c>
      <c r="AS54" s="133">
        <v>0</v>
      </c>
    </row>
    <row r="55" spans="2:45" s="30" customFormat="1">
      <c r="B55" s="300"/>
      <c r="C55" s="321"/>
      <c r="D55" s="315"/>
      <c r="E55" s="44" t="s">
        <v>89</v>
      </c>
      <c r="F55" s="53">
        <v>13</v>
      </c>
      <c r="G55" s="142">
        <f t="shared" ref="G55" si="356">IFERROR(F55/D53,"-")</f>
        <v>0.38235294117647056</v>
      </c>
      <c r="H55" s="315"/>
      <c r="I55" s="44" t="s">
        <v>89</v>
      </c>
      <c r="J55" s="53">
        <v>12</v>
      </c>
      <c r="K55" s="142">
        <f t="shared" ref="K55" si="357">IFERROR(J55/H53,"-")</f>
        <v>0.21428571428571427</v>
      </c>
      <c r="L55" s="315"/>
      <c r="M55" s="44" t="s">
        <v>89</v>
      </c>
      <c r="N55" s="53">
        <v>717</v>
      </c>
      <c r="O55" s="142">
        <f t="shared" ref="O55" si="358">IFERROR(N55/L53,"-")</f>
        <v>0.35216110019646363</v>
      </c>
      <c r="P55" s="315"/>
      <c r="Q55" s="44" t="s">
        <v>89</v>
      </c>
      <c r="R55" s="53">
        <v>592</v>
      </c>
      <c r="S55" s="153">
        <f t="shared" ref="S55" si="359">IFERROR(R55/P53,"-")</f>
        <v>0.37373737373737376</v>
      </c>
      <c r="T55" s="315"/>
      <c r="U55" s="44" t="s">
        <v>89</v>
      </c>
      <c r="V55" s="53">
        <v>388</v>
      </c>
      <c r="W55" s="142">
        <f t="shared" ref="W55" si="360">IFERROR(V55/T53,"-")</f>
        <v>0.36534839924670431</v>
      </c>
      <c r="X55" s="315"/>
      <c r="Y55" s="44" t="s">
        <v>89</v>
      </c>
      <c r="Z55" s="53">
        <v>179</v>
      </c>
      <c r="AA55" s="142">
        <f t="shared" ref="AA55" si="361">IFERROR(Z55/X53,"-")</f>
        <v>0.33901515151515149</v>
      </c>
      <c r="AB55" s="315"/>
      <c r="AC55" s="44" t="s">
        <v>89</v>
      </c>
      <c r="AD55" s="53">
        <v>42</v>
      </c>
      <c r="AE55" s="142">
        <f t="shared" ref="AE55" si="362">IFERROR(AD55/AB53,"-")</f>
        <v>0.22826086956521738</v>
      </c>
      <c r="AF55" s="315"/>
      <c r="AG55" s="44" t="s">
        <v>89</v>
      </c>
      <c r="AH55" s="53">
        <v>1943</v>
      </c>
      <c r="AI55" s="153">
        <f t="shared" ref="AI55" si="363">IFERROR(AH55/AF53,"-")</f>
        <v>0.35430342815463167</v>
      </c>
      <c r="AK55" s="140">
        <v>51</v>
      </c>
      <c r="AL55" s="202" t="s">
        <v>50</v>
      </c>
      <c r="AM55" s="195">
        <f t="shared" si="0"/>
        <v>0.63510269405174713</v>
      </c>
      <c r="AO55" s="133" t="str">
        <f t="shared" si="1"/>
        <v>摂津市</v>
      </c>
      <c r="AP55" s="134">
        <f t="shared" si="2"/>
        <v>0.65916142185976423</v>
      </c>
      <c r="AR55" s="134">
        <f t="shared" si="3"/>
        <v>0.69014213934315938</v>
      </c>
      <c r="AS55" s="133">
        <v>0</v>
      </c>
    </row>
    <row r="56" spans="2:45" s="30" customFormat="1">
      <c r="B56" s="300"/>
      <c r="C56" s="321"/>
      <c r="D56" s="315"/>
      <c r="E56" s="44" t="s">
        <v>90</v>
      </c>
      <c r="F56" s="53">
        <v>2</v>
      </c>
      <c r="G56" s="142">
        <f t="shared" ref="G56" si="364">IFERROR(F56/D53,"-")</f>
        <v>5.8823529411764705E-2</v>
      </c>
      <c r="H56" s="315"/>
      <c r="I56" s="44" t="s">
        <v>90</v>
      </c>
      <c r="J56" s="53">
        <v>10</v>
      </c>
      <c r="K56" s="142">
        <f t="shared" ref="K56" si="365">IFERROR(J56/H53,"-")</f>
        <v>0.17857142857142858</v>
      </c>
      <c r="L56" s="315"/>
      <c r="M56" s="44" t="s">
        <v>90</v>
      </c>
      <c r="N56" s="53">
        <v>163</v>
      </c>
      <c r="O56" s="142">
        <f t="shared" ref="O56" si="366">IFERROR(N56/L53,"-")</f>
        <v>8.0058939096267184E-2</v>
      </c>
      <c r="P56" s="315"/>
      <c r="Q56" s="44" t="s">
        <v>90</v>
      </c>
      <c r="R56" s="53">
        <v>190</v>
      </c>
      <c r="S56" s="153">
        <f t="shared" ref="S56" si="367">IFERROR(R56/P53,"-")</f>
        <v>0.11994949494949494</v>
      </c>
      <c r="T56" s="315"/>
      <c r="U56" s="44" t="s">
        <v>90</v>
      </c>
      <c r="V56" s="53">
        <v>168</v>
      </c>
      <c r="W56" s="142">
        <f t="shared" ref="W56" si="368">IFERROR(V56/T53,"-")</f>
        <v>0.15819209039548024</v>
      </c>
      <c r="X56" s="315"/>
      <c r="Y56" s="44" t="s">
        <v>90</v>
      </c>
      <c r="Z56" s="53">
        <v>96</v>
      </c>
      <c r="AA56" s="142">
        <f t="shared" ref="AA56" si="369">IFERROR(Z56/X53,"-")</f>
        <v>0.18181818181818182</v>
      </c>
      <c r="AB56" s="315"/>
      <c r="AC56" s="44" t="s">
        <v>90</v>
      </c>
      <c r="AD56" s="53">
        <v>35</v>
      </c>
      <c r="AE56" s="142">
        <f t="shared" ref="AE56" si="370">IFERROR(AD56/AB53,"-")</f>
        <v>0.19021739130434784</v>
      </c>
      <c r="AF56" s="315"/>
      <c r="AG56" s="44" t="s">
        <v>90</v>
      </c>
      <c r="AH56" s="53">
        <v>664</v>
      </c>
      <c r="AI56" s="153">
        <f t="shared" ref="AI56" si="371">IFERROR(AH56/AF53,"-")</f>
        <v>0.12107950401167031</v>
      </c>
      <c r="AK56" s="140">
        <v>52</v>
      </c>
      <c r="AL56" s="202" t="s">
        <v>6</v>
      </c>
      <c r="AM56" s="195">
        <f t="shared" si="0"/>
        <v>0.65296186096835274</v>
      </c>
      <c r="AO56" s="133" t="str">
        <f t="shared" si="1"/>
        <v>羽曳野市</v>
      </c>
      <c r="AP56" s="134">
        <f t="shared" si="2"/>
        <v>0.65794779881259102</v>
      </c>
      <c r="AR56" s="134">
        <f t="shared" si="3"/>
        <v>0.69014213934315938</v>
      </c>
      <c r="AS56" s="133">
        <v>0</v>
      </c>
    </row>
    <row r="57" spans="2:45" s="30" customFormat="1">
      <c r="B57" s="300"/>
      <c r="C57" s="321"/>
      <c r="D57" s="315"/>
      <c r="E57" s="45" t="s">
        <v>91</v>
      </c>
      <c r="F57" s="54">
        <v>10</v>
      </c>
      <c r="G57" s="143">
        <f t="shared" ref="G57" si="372">IFERROR(F57/D53,"-")</f>
        <v>0.29411764705882354</v>
      </c>
      <c r="H57" s="315"/>
      <c r="I57" s="45" t="s">
        <v>91</v>
      </c>
      <c r="J57" s="54">
        <v>17</v>
      </c>
      <c r="K57" s="143">
        <f t="shared" ref="K57" si="373">IFERROR(J57/H53,"-")</f>
        <v>0.30357142857142855</v>
      </c>
      <c r="L57" s="315"/>
      <c r="M57" s="45" t="s">
        <v>91</v>
      </c>
      <c r="N57" s="54">
        <v>446</v>
      </c>
      <c r="O57" s="143">
        <f t="shared" ref="O57" si="374">IFERROR(N57/L53,"-")</f>
        <v>0.21905697445972494</v>
      </c>
      <c r="P57" s="315"/>
      <c r="Q57" s="45" t="s">
        <v>91</v>
      </c>
      <c r="R57" s="54">
        <v>446</v>
      </c>
      <c r="S57" s="154">
        <f t="shared" ref="S57" si="375">IFERROR(R57/P53,"-")</f>
        <v>0.28156565656565657</v>
      </c>
      <c r="T57" s="315"/>
      <c r="U57" s="45" t="s">
        <v>91</v>
      </c>
      <c r="V57" s="54">
        <v>297</v>
      </c>
      <c r="W57" s="143">
        <f t="shared" ref="W57" si="376">IFERROR(V57/T53,"-")</f>
        <v>0.27966101694915252</v>
      </c>
      <c r="X57" s="315"/>
      <c r="Y57" s="45" t="s">
        <v>91</v>
      </c>
      <c r="Z57" s="54">
        <v>145</v>
      </c>
      <c r="AA57" s="143">
        <f t="shared" ref="AA57" si="377">IFERROR(Z57/X53,"-")</f>
        <v>0.2746212121212121</v>
      </c>
      <c r="AB57" s="315"/>
      <c r="AC57" s="45" t="s">
        <v>91</v>
      </c>
      <c r="AD57" s="54">
        <v>46</v>
      </c>
      <c r="AE57" s="143">
        <f t="shared" ref="AE57" si="378">IFERROR(AD57/AB53,"-")</f>
        <v>0.25</v>
      </c>
      <c r="AF57" s="315"/>
      <c r="AG57" s="45" t="s">
        <v>91</v>
      </c>
      <c r="AH57" s="54">
        <v>1407</v>
      </c>
      <c r="AI57" s="154">
        <f t="shared" ref="AI57" si="379">IFERROR(AH57/AF53,"-")</f>
        <v>0.25656455142231949</v>
      </c>
      <c r="AK57" s="140">
        <v>53</v>
      </c>
      <c r="AL57" s="202" t="s">
        <v>24</v>
      </c>
      <c r="AM57" s="195">
        <f t="shared" si="0"/>
        <v>0.68202459791863768</v>
      </c>
      <c r="AO57" s="133" t="str">
        <f t="shared" si="1"/>
        <v>門真市</v>
      </c>
      <c r="AP57" s="134">
        <f t="shared" si="2"/>
        <v>0.65740940465918896</v>
      </c>
      <c r="AR57" s="134">
        <f t="shared" si="3"/>
        <v>0.69014213934315938</v>
      </c>
      <c r="AS57" s="133">
        <v>0</v>
      </c>
    </row>
    <row r="58" spans="2:45" s="30" customFormat="1" ht="24">
      <c r="B58" s="276"/>
      <c r="C58" s="322"/>
      <c r="D58" s="316"/>
      <c r="E58" s="48" t="s">
        <v>275</v>
      </c>
      <c r="F58" s="55">
        <v>23</v>
      </c>
      <c r="G58" s="144">
        <f t="shared" ref="G58" si="380">IFERROR(F58/D53,"-")</f>
        <v>0.67647058823529416</v>
      </c>
      <c r="H58" s="316"/>
      <c r="I58" s="48" t="s">
        <v>275</v>
      </c>
      <c r="J58" s="55">
        <v>34</v>
      </c>
      <c r="K58" s="144">
        <f t="shared" ref="K58" si="381">IFERROR(J58/H53,"-")</f>
        <v>0.6071428571428571</v>
      </c>
      <c r="L58" s="316"/>
      <c r="M58" s="48" t="s">
        <v>275</v>
      </c>
      <c r="N58" s="55">
        <v>1208</v>
      </c>
      <c r="O58" s="144">
        <f t="shared" ref="O58" si="382">IFERROR(N58/L53,"-")</f>
        <v>0.59332023575638504</v>
      </c>
      <c r="P58" s="316"/>
      <c r="Q58" s="48" t="s">
        <v>275</v>
      </c>
      <c r="R58" s="55">
        <v>1067</v>
      </c>
      <c r="S58" s="144">
        <f t="shared" ref="S58" si="383">IFERROR(R58/P53,"-")</f>
        <v>0.67361111111111116</v>
      </c>
      <c r="T58" s="316"/>
      <c r="U58" s="48" t="s">
        <v>275</v>
      </c>
      <c r="V58" s="55">
        <v>706</v>
      </c>
      <c r="W58" s="144">
        <f t="shared" ref="W58" si="384">IFERROR(V58/T53,"-")</f>
        <v>0.66478342749529196</v>
      </c>
      <c r="X58" s="316"/>
      <c r="Y58" s="48" t="s">
        <v>275</v>
      </c>
      <c r="Z58" s="55">
        <v>358</v>
      </c>
      <c r="AA58" s="144">
        <f t="shared" ref="AA58" si="385">IFERROR(Z58/X53,"-")</f>
        <v>0.67803030303030298</v>
      </c>
      <c r="AB58" s="316"/>
      <c r="AC58" s="48" t="s">
        <v>275</v>
      </c>
      <c r="AD58" s="55">
        <v>126</v>
      </c>
      <c r="AE58" s="144">
        <f t="shared" ref="AE58" si="386">IFERROR(AD58/AB53,"-")</f>
        <v>0.68478260869565222</v>
      </c>
      <c r="AF58" s="316"/>
      <c r="AG58" s="48" t="s">
        <v>275</v>
      </c>
      <c r="AH58" s="55">
        <v>3522</v>
      </c>
      <c r="AI58" s="144">
        <f t="shared" ref="AI58" si="387">IFERROR(AH58/AF53,"-")</f>
        <v>0.64223194748358858</v>
      </c>
      <c r="AK58" s="140">
        <v>54</v>
      </c>
      <c r="AL58" s="202" t="s">
        <v>30</v>
      </c>
      <c r="AM58" s="195">
        <f t="shared" si="0"/>
        <v>0.65794779881259102</v>
      </c>
      <c r="AO58" s="133" t="str">
        <f t="shared" si="1"/>
        <v>堺市東区</v>
      </c>
      <c r="AP58" s="134">
        <f t="shared" si="2"/>
        <v>0.65593408115219498</v>
      </c>
      <c r="AR58" s="134">
        <f t="shared" si="3"/>
        <v>0.69014213934315938</v>
      </c>
      <c r="AS58" s="133">
        <v>0</v>
      </c>
    </row>
    <row r="59" spans="2:45" s="30" customFormat="1">
      <c r="B59" s="275">
        <v>10</v>
      </c>
      <c r="C59" s="320" t="s">
        <v>61</v>
      </c>
      <c r="D59" s="314">
        <v>60</v>
      </c>
      <c r="E59" s="40" t="s">
        <v>87</v>
      </c>
      <c r="F59" s="194">
        <v>1</v>
      </c>
      <c r="G59" s="141">
        <f t="shared" ref="G59" si="388">IFERROR(F59/D59,"-")</f>
        <v>1.6666666666666666E-2</v>
      </c>
      <c r="H59" s="314">
        <v>107</v>
      </c>
      <c r="I59" s="40" t="s">
        <v>87</v>
      </c>
      <c r="J59" s="194">
        <v>4</v>
      </c>
      <c r="K59" s="141">
        <f t="shared" ref="K59" si="389">IFERROR(J59/H59,"-")</f>
        <v>3.7383177570093455E-2</v>
      </c>
      <c r="L59" s="314">
        <v>4914</v>
      </c>
      <c r="M59" s="40" t="s">
        <v>87</v>
      </c>
      <c r="N59" s="194">
        <v>363</v>
      </c>
      <c r="O59" s="141">
        <f t="shared" ref="O59" si="390">IFERROR(N59/L59,"-")</f>
        <v>7.3870573870573872E-2</v>
      </c>
      <c r="P59" s="314">
        <v>3748</v>
      </c>
      <c r="Q59" s="40" t="s">
        <v>87</v>
      </c>
      <c r="R59" s="194">
        <v>584</v>
      </c>
      <c r="S59" s="152">
        <f t="shared" ref="S59" si="391">IFERROR(R59/P59,"-")</f>
        <v>0.15581643543223053</v>
      </c>
      <c r="T59" s="314">
        <v>2313</v>
      </c>
      <c r="U59" s="40" t="s">
        <v>87</v>
      </c>
      <c r="V59" s="194">
        <v>559</v>
      </c>
      <c r="W59" s="141">
        <f t="shared" ref="W59" si="392">IFERROR(V59/T59,"-")</f>
        <v>0.24167747514051016</v>
      </c>
      <c r="X59" s="314">
        <v>1143</v>
      </c>
      <c r="Y59" s="40" t="s">
        <v>87</v>
      </c>
      <c r="Z59" s="194">
        <v>343</v>
      </c>
      <c r="AA59" s="141">
        <f t="shared" ref="AA59" si="393">IFERROR(Z59/X59,"-")</f>
        <v>0.30008748906386701</v>
      </c>
      <c r="AB59" s="314">
        <v>398</v>
      </c>
      <c r="AC59" s="40" t="s">
        <v>87</v>
      </c>
      <c r="AD59" s="194">
        <v>117</v>
      </c>
      <c r="AE59" s="141">
        <f t="shared" ref="AE59" si="394">IFERROR(AD59/AB59,"-")</f>
        <v>0.29396984924623115</v>
      </c>
      <c r="AF59" s="314">
        <v>12683</v>
      </c>
      <c r="AG59" s="40" t="s">
        <v>87</v>
      </c>
      <c r="AH59" s="194">
        <v>1971</v>
      </c>
      <c r="AI59" s="152">
        <f t="shared" ref="AI59" si="395">IFERROR(AH59/AF59,"-")</f>
        <v>0.15540487266419617</v>
      </c>
      <c r="AK59" s="140">
        <v>55</v>
      </c>
      <c r="AL59" s="202" t="s">
        <v>19</v>
      </c>
      <c r="AM59" s="195">
        <f t="shared" si="0"/>
        <v>0.65740940465918896</v>
      </c>
      <c r="AO59" s="133" t="str">
        <f t="shared" si="1"/>
        <v>堺市北区</v>
      </c>
      <c r="AP59" s="134">
        <f t="shared" si="2"/>
        <v>0.65480082892010127</v>
      </c>
      <c r="AR59" s="134">
        <f t="shared" si="3"/>
        <v>0.69014213934315938</v>
      </c>
      <c r="AS59" s="133">
        <v>0</v>
      </c>
    </row>
    <row r="60" spans="2:45" s="30" customFormat="1">
      <c r="B60" s="300"/>
      <c r="C60" s="321"/>
      <c r="D60" s="315"/>
      <c r="E60" s="41" t="s">
        <v>88</v>
      </c>
      <c r="F60" s="53">
        <v>14</v>
      </c>
      <c r="G60" s="142">
        <f t="shared" ref="G60" si="396">IFERROR(F60/D59,"-")</f>
        <v>0.23333333333333334</v>
      </c>
      <c r="H60" s="315"/>
      <c r="I60" s="41" t="s">
        <v>88</v>
      </c>
      <c r="J60" s="53">
        <v>41</v>
      </c>
      <c r="K60" s="142">
        <f t="shared" ref="K60" si="397">IFERROR(J60/H59,"-")</f>
        <v>0.38317757009345793</v>
      </c>
      <c r="L60" s="315"/>
      <c r="M60" s="41" t="s">
        <v>88</v>
      </c>
      <c r="N60" s="53">
        <v>1223</v>
      </c>
      <c r="O60" s="142">
        <f t="shared" ref="O60" si="398">IFERROR(N60/L59,"-")</f>
        <v>0.24888074888074888</v>
      </c>
      <c r="P60" s="315"/>
      <c r="Q60" s="41" t="s">
        <v>88</v>
      </c>
      <c r="R60" s="53">
        <v>1178</v>
      </c>
      <c r="S60" s="153">
        <f t="shared" ref="S60" si="399">IFERROR(R60/P59,"-")</f>
        <v>0.31430096051227319</v>
      </c>
      <c r="T60" s="315"/>
      <c r="U60" s="41" t="s">
        <v>88</v>
      </c>
      <c r="V60" s="53">
        <v>820</v>
      </c>
      <c r="W60" s="142">
        <f t="shared" ref="W60" si="400">IFERROR(V60/T59,"-")</f>
        <v>0.35451794206658022</v>
      </c>
      <c r="X60" s="315"/>
      <c r="Y60" s="41" t="s">
        <v>88</v>
      </c>
      <c r="Z60" s="53">
        <v>398</v>
      </c>
      <c r="AA60" s="142">
        <f t="shared" ref="AA60" si="401">IFERROR(Z60/X59,"-")</f>
        <v>0.34820647419072615</v>
      </c>
      <c r="AB60" s="315"/>
      <c r="AC60" s="41" t="s">
        <v>88</v>
      </c>
      <c r="AD60" s="53">
        <v>122</v>
      </c>
      <c r="AE60" s="142">
        <f t="shared" ref="AE60" si="402">IFERROR(AD60/AB59,"-")</f>
        <v>0.30653266331658291</v>
      </c>
      <c r="AF60" s="315"/>
      <c r="AG60" s="41" t="s">
        <v>88</v>
      </c>
      <c r="AH60" s="53">
        <v>3796</v>
      </c>
      <c r="AI60" s="153">
        <f t="shared" ref="AI60" si="403">IFERROR(AH60/AF59,"-")</f>
        <v>0.29929827327919262</v>
      </c>
      <c r="AK60" s="140">
        <v>56</v>
      </c>
      <c r="AL60" s="202" t="s">
        <v>12</v>
      </c>
      <c r="AM60" s="195">
        <f t="shared" si="0"/>
        <v>0.65916142185976423</v>
      </c>
      <c r="AO60" s="133" t="str">
        <f t="shared" si="1"/>
        <v>寝屋川市</v>
      </c>
      <c r="AP60" s="134">
        <f t="shared" si="2"/>
        <v>0.654653890726137</v>
      </c>
      <c r="AR60" s="134">
        <f t="shared" si="3"/>
        <v>0.69014213934315938</v>
      </c>
      <c r="AS60" s="133">
        <v>0</v>
      </c>
    </row>
    <row r="61" spans="2:45" s="30" customFormat="1">
      <c r="B61" s="300"/>
      <c r="C61" s="321"/>
      <c r="D61" s="315"/>
      <c r="E61" s="44" t="s">
        <v>89</v>
      </c>
      <c r="F61" s="53">
        <v>24</v>
      </c>
      <c r="G61" s="142">
        <f t="shared" ref="G61" si="404">IFERROR(F61/D59,"-")</f>
        <v>0.4</v>
      </c>
      <c r="H61" s="315"/>
      <c r="I61" s="44" t="s">
        <v>89</v>
      </c>
      <c r="J61" s="53">
        <v>34</v>
      </c>
      <c r="K61" s="142">
        <f t="shared" ref="K61" si="405">IFERROR(J61/H59,"-")</f>
        <v>0.31775700934579437</v>
      </c>
      <c r="L61" s="315"/>
      <c r="M61" s="44" t="s">
        <v>89</v>
      </c>
      <c r="N61" s="53">
        <v>1873</v>
      </c>
      <c r="O61" s="142">
        <f t="shared" ref="O61" si="406">IFERROR(N61/L59,"-")</f>
        <v>0.38115588115588117</v>
      </c>
      <c r="P61" s="315"/>
      <c r="Q61" s="44" t="s">
        <v>89</v>
      </c>
      <c r="R61" s="53">
        <v>1709</v>
      </c>
      <c r="S61" s="153">
        <f t="shared" ref="S61" si="407">IFERROR(R61/P59,"-")</f>
        <v>0.45597652081109924</v>
      </c>
      <c r="T61" s="315"/>
      <c r="U61" s="44" t="s">
        <v>89</v>
      </c>
      <c r="V61" s="53">
        <v>1045</v>
      </c>
      <c r="W61" s="142">
        <f t="shared" ref="W61" si="408">IFERROR(V61/T59,"-")</f>
        <v>0.45179420665801989</v>
      </c>
      <c r="X61" s="315"/>
      <c r="Y61" s="44" t="s">
        <v>89</v>
      </c>
      <c r="Z61" s="53">
        <v>457</v>
      </c>
      <c r="AA61" s="142">
        <f t="shared" ref="AA61" si="409">IFERROR(Z61/X59,"-")</f>
        <v>0.39982502187226598</v>
      </c>
      <c r="AB61" s="315"/>
      <c r="AC61" s="44" t="s">
        <v>89</v>
      </c>
      <c r="AD61" s="53">
        <v>118</v>
      </c>
      <c r="AE61" s="142">
        <f t="shared" ref="AE61" si="410">IFERROR(AD61/AB59,"-")</f>
        <v>0.29648241206030151</v>
      </c>
      <c r="AF61" s="315"/>
      <c r="AG61" s="44" t="s">
        <v>89</v>
      </c>
      <c r="AH61" s="53">
        <v>5260</v>
      </c>
      <c r="AI61" s="153">
        <f t="shared" ref="AI61" si="411">IFERROR(AH61/AF59,"-")</f>
        <v>0.41472837656705824</v>
      </c>
      <c r="AK61" s="140">
        <v>57</v>
      </c>
      <c r="AL61" s="202" t="s">
        <v>51</v>
      </c>
      <c r="AM61" s="195">
        <f t="shared" si="0"/>
        <v>0.70268084122948926</v>
      </c>
      <c r="AO61" s="133" t="str">
        <f t="shared" si="1"/>
        <v>豊中市</v>
      </c>
      <c r="AP61" s="134">
        <f t="shared" si="2"/>
        <v>0.65429527573071311</v>
      </c>
      <c r="AR61" s="134">
        <f t="shared" si="3"/>
        <v>0.69014213934315938</v>
      </c>
      <c r="AS61" s="133">
        <v>0</v>
      </c>
    </row>
    <row r="62" spans="2:45" s="30" customFormat="1">
      <c r="B62" s="300"/>
      <c r="C62" s="321"/>
      <c r="D62" s="315"/>
      <c r="E62" s="44" t="s">
        <v>90</v>
      </c>
      <c r="F62" s="53">
        <v>4</v>
      </c>
      <c r="G62" s="142">
        <f t="shared" ref="G62" si="412">IFERROR(F62/D59,"-")</f>
        <v>6.6666666666666666E-2</v>
      </c>
      <c r="H62" s="315"/>
      <c r="I62" s="44" t="s">
        <v>90</v>
      </c>
      <c r="J62" s="53">
        <v>13</v>
      </c>
      <c r="K62" s="142">
        <f t="shared" ref="K62" si="413">IFERROR(J62/H59,"-")</f>
        <v>0.12149532710280374</v>
      </c>
      <c r="L62" s="315"/>
      <c r="M62" s="44" t="s">
        <v>90</v>
      </c>
      <c r="N62" s="53">
        <v>429</v>
      </c>
      <c r="O62" s="142">
        <f t="shared" ref="O62" si="414">IFERROR(N62/L59,"-")</f>
        <v>8.7301587301587297E-2</v>
      </c>
      <c r="P62" s="315"/>
      <c r="Q62" s="44" t="s">
        <v>90</v>
      </c>
      <c r="R62" s="53">
        <v>555</v>
      </c>
      <c r="S62" s="153">
        <f t="shared" ref="S62" si="415">IFERROR(R62/P59,"-")</f>
        <v>0.14807897545357523</v>
      </c>
      <c r="T62" s="315"/>
      <c r="U62" s="44" t="s">
        <v>90</v>
      </c>
      <c r="V62" s="53">
        <v>448</v>
      </c>
      <c r="W62" s="142">
        <f t="shared" ref="W62" si="416">IFERROR(V62/T59,"-")</f>
        <v>0.19368785127539992</v>
      </c>
      <c r="X62" s="315"/>
      <c r="Y62" s="44" t="s">
        <v>90</v>
      </c>
      <c r="Z62" s="53">
        <v>219</v>
      </c>
      <c r="AA62" s="142">
        <f t="shared" ref="AA62" si="417">IFERROR(Z62/X59,"-")</f>
        <v>0.19160104986876642</v>
      </c>
      <c r="AB62" s="315"/>
      <c r="AC62" s="44" t="s">
        <v>90</v>
      </c>
      <c r="AD62" s="53">
        <v>86</v>
      </c>
      <c r="AE62" s="142">
        <f t="shared" ref="AE62" si="418">IFERROR(AD62/AB59,"-")</f>
        <v>0.21608040201005024</v>
      </c>
      <c r="AF62" s="315"/>
      <c r="AG62" s="44" t="s">
        <v>90</v>
      </c>
      <c r="AH62" s="53">
        <v>1754</v>
      </c>
      <c r="AI62" s="153">
        <f t="shared" ref="AI62" si="419">IFERROR(AH62/AF59,"-")</f>
        <v>0.13829535598833084</v>
      </c>
      <c r="AK62" s="140">
        <v>58</v>
      </c>
      <c r="AL62" s="202" t="s">
        <v>31</v>
      </c>
      <c r="AM62" s="195">
        <f t="shared" si="0"/>
        <v>0.66280941839404306</v>
      </c>
      <c r="AO62" s="133" t="str">
        <f t="shared" si="1"/>
        <v>泉南市</v>
      </c>
      <c r="AP62" s="134">
        <f t="shared" si="2"/>
        <v>0.65318425956374004</v>
      </c>
      <c r="AR62" s="134">
        <f t="shared" si="3"/>
        <v>0.69014213934315938</v>
      </c>
      <c r="AS62" s="133">
        <v>0</v>
      </c>
    </row>
    <row r="63" spans="2:45" s="30" customFormat="1">
      <c r="B63" s="300"/>
      <c r="C63" s="321"/>
      <c r="D63" s="315"/>
      <c r="E63" s="45" t="s">
        <v>91</v>
      </c>
      <c r="F63" s="54">
        <v>19</v>
      </c>
      <c r="G63" s="143">
        <f t="shared" ref="G63" si="420">IFERROR(F63/D59,"-")</f>
        <v>0.31666666666666665</v>
      </c>
      <c r="H63" s="315"/>
      <c r="I63" s="45" t="s">
        <v>91</v>
      </c>
      <c r="J63" s="54">
        <v>42</v>
      </c>
      <c r="K63" s="143">
        <f t="shared" ref="K63" si="421">IFERROR(J63/H59,"-")</f>
        <v>0.3925233644859813</v>
      </c>
      <c r="L63" s="315"/>
      <c r="M63" s="45" t="s">
        <v>91</v>
      </c>
      <c r="N63" s="54">
        <v>1289</v>
      </c>
      <c r="O63" s="143">
        <f t="shared" ref="O63" si="422">IFERROR(N63/L59,"-")</f>
        <v>0.26231176231176229</v>
      </c>
      <c r="P63" s="315"/>
      <c r="Q63" s="45" t="s">
        <v>91</v>
      </c>
      <c r="R63" s="54">
        <v>1186</v>
      </c>
      <c r="S63" s="154">
        <f t="shared" ref="S63" si="423">IFERROR(R63/P59,"-")</f>
        <v>0.31643543223052295</v>
      </c>
      <c r="T63" s="315"/>
      <c r="U63" s="45" t="s">
        <v>91</v>
      </c>
      <c r="V63" s="54">
        <v>838</v>
      </c>
      <c r="W63" s="143">
        <f t="shared" ref="W63" si="424">IFERROR(V63/T59,"-")</f>
        <v>0.36230004323389536</v>
      </c>
      <c r="X63" s="315"/>
      <c r="Y63" s="45" t="s">
        <v>91</v>
      </c>
      <c r="Z63" s="54">
        <v>403</v>
      </c>
      <c r="AA63" s="143">
        <f t="shared" ref="AA63" si="425">IFERROR(Z63/X59,"-")</f>
        <v>0.35258092738407698</v>
      </c>
      <c r="AB63" s="315"/>
      <c r="AC63" s="45" t="s">
        <v>91</v>
      </c>
      <c r="AD63" s="54">
        <v>142</v>
      </c>
      <c r="AE63" s="143">
        <f t="shared" ref="AE63" si="426">IFERROR(AD63/AB59,"-")</f>
        <v>0.35678391959798994</v>
      </c>
      <c r="AF63" s="315"/>
      <c r="AG63" s="45" t="s">
        <v>91</v>
      </c>
      <c r="AH63" s="54">
        <v>3919</v>
      </c>
      <c r="AI63" s="154">
        <f t="shared" ref="AI63" si="427">IFERROR(AH63/AF59,"-")</f>
        <v>0.30899629425214853</v>
      </c>
      <c r="AK63" s="140">
        <v>59</v>
      </c>
      <c r="AL63" s="202" t="s">
        <v>25</v>
      </c>
      <c r="AM63" s="195">
        <f t="shared" si="0"/>
        <v>0.68070406547360451</v>
      </c>
      <c r="AO63" s="133" t="str">
        <f t="shared" si="1"/>
        <v>箕面市</v>
      </c>
      <c r="AP63" s="134">
        <f t="shared" si="2"/>
        <v>0.65296186096835274</v>
      </c>
      <c r="AR63" s="134">
        <f t="shared" si="3"/>
        <v>0.69014213934315938</v>
      </c>
      <c r="AS63" s="133">
        <v>0</v>
      </c>
    </row>
    <row r="64" spans="2:45" s="30" customFormat="1" ht="24">
      <c r="B64" s="276"/>
      <c r="C64" s="322"/>
      <c r="D64" s="316"/>
      <c r="E64" s="48" t="s">
        <v>275</v>
      </c>
      <c r="F64" s="55">
        <v>43</v>
      </c>
      <c r="G64" s="144">
        <f t="shared" ref="G64" si="428">IFERROR(F64/D59,"-")</f>
        <v>0.71666666666666667</v>
      </c>
      <c r="H64" s="316"/>
      <c r="I64" s="48" t="s">
        <v>275</v>
      </c>
      <c r="J64" s="55">
        <v>76</v>
      </c>
      <c r="K64" s="144">
        <f t="shared" ref="K64" si="429">IFERROR(J64/H59,"-")</f>
        <v>0.71028037383177567</v>
      </c>
      <c r="L64" s="316"/>
      <c r="M64" s="48" t="s">
        <v>275</v>
      </c>
      <c r="N64" s="55">
        <v>3089</v>
      </c>
      <c r="O64" s="144">
        <f t="shared" ref="O64" si="430">IFERROR(N64/L59,"-")</f>
        <v>0.62861212861212856</v>
      </c>
      <c r="P64" s="316"/>
      <c r="Q64" s="48" t="s">
        <v>275</v>
      </c>
      <c r="R64" s="55">
        <v>2716</v>
      </c>
      <c r="S64" s="144">
        <f t="shared" ref="S64" si="431">IFERROR(R64/P59,"-")</f>
        <v>0.72465314834578443</v>
      </c>
      <c r="T64" s="316"/>
      <c r="U64" s="48" t="s">
        <v>275</v>
      </c>
      <c r="V64" s="55">
        <v>1749</v>
      </c>
      <c r="W64" s="144">
        <f t="shared" ref="W64" si="432">IFERROR(V64/T59,"-")</f>
        <v>0.75616083009079116</v>
      </c>
      <c r="X64" s="316"/>
      <c r="Y64" s="48" t="s">
        <v>275</v>
      </c>
      <c r="Z64" s="55">
        <v>863</v>
      </c>
      <c r="AA64" s="144">
        <f t="shared" ref="AA64" si="433">IFERROR(Z64/X59,"-")</f>
        <v>0.75503062117235342</v>
      </c>
      <c r="AB64" s="316"/>
      <c r="AC64" s="48" t="s">
        <v>275</v>
      </c>
      <c r="AD64" s="55">
        <v>279</v>
      </c>
      <c r="AE64" s="144">
        <f t="shared" ref="AE64" si="434">IFERROR(AD64/AB59,"-")</f>
        <v>0.70100502512562812</v>
      </c>
      <c r="AF64" s="316"/>
      <c r="AG64" s="48" t="s">
        <v>275</v>
      </c>
      <c r="AH64" s="55">
        <v>8815</v>
      </c>
      <c r="AI64" s="144">
        <f t="shared" ref="AI64" si="435">IFERROR(AH64/AF59,"-")</f>
        <v>0.69502483639517465</v>
      </c>
      <c r="AK64" s="140">
        <v>60</v>
      </c>
      <c r="AL64" s="202" t="s">
        <v>52</v>
      </c>
      <c r="AM64" s="195">
        <f t="shared" si="0"/>
        <v>0.65318425956374004</v>
      </c>
      <c r="AO64" s="133" t="str">
        <f t="shared" si="1"/>
        <v>西成区</v>
      </c>
      <c r="AP64" s="134">
        <f t="shared" si="2"/>
        <v>0.65202312138728324</v>
      </c>
      <c r="AR64" s="134">
        <f t="shared" si="3"/>
        <v>0.69014213934315938</v>
      </c>
      <c r="AS64" s="133">
        <v>0</v>
      </c>
    </row>
    <row r="65" spans="2:45" s="30" customFormat="1">
      <c r="B65" s="275">
        <v>11</v>
      </c>
      <c r="C65" s="320" t="s">
        <v>62</v>
      </c>
      <c r="D65" s="314">
        <v>120</v>
      </c>
      <c r="E65" s="40" t="s">
        <v>87</v>
      </c>
      <c r="F65" s="194">
        <v>5</v>
      </c>
      <c r="G65" s="141">
        <f t="shared" ref="G65" si="436">IFERROR(F65/D65,"-")</f>
        <v>4.1666666666666664E-2</v>
      </c>
      <c r="H65" s="314">
        <v>163</v>
      </c>
      <c r="I65" s="40" t="s">
        <v>87</v>
      </c>
      <c r="J65" s="194">
        <v>19</v>
      </c>
      <c r="K65" s="141">
        <f t="shared" ref="K65" si="437">IFERROR(J65/H65,"-")</f>
        <v>0.1165644171779141</v>
      </c>
      <c r="L65" s="314">
        <v>8578</v>
      </c>
      <c r="M65" s="40" t="s">
        <v>87</v>
      </c>
      <c r="N65" s="194">
        <v>578</v>
      </c>
      <c r="O65" s="141">
        <f t="shared" ref="O65" si="438">IFERROR(N65/L65,"-")</f>
        <v>6.7381674049895077E-2</v>
      </c>
      <c r="P65" s="314">
        <v>6450</v>
      </c>
      <c r="Q65" s="40" t="s">
        <v>87</v>
      </c>
      <c r="R65" s="194">
        <v>937</v>
      </c>
      <c r="S65" s="152">
        <f t="shared" ref="S65" si="439">IFERROR(R65/P65,"-")</f>
        <v>0.14527131782945737</v>
      </c>
      <c r="T65" s="314">
        <v>4180</v>
      </c>
      <c r="U65" s="40" t="s">
        <v>87</v>
      </c>
      <c r="V65" s="194">
        <v>1028</v>
      </c>
      <c r="W65" s="141">
        <f t="shared" ref="W65" si="440">IFERROR(V65/T65,"-")</f>
        <v>0.24593301435406698</v>
      </c>
      <c r="X65" s="314">
        <v>1911</v>
      </c>
      <c r="Y65" s="40" t="s">
        <v>87</v>
      </c>
      <c r="Z65" s="194">
        <v>602</v>
      </c>
      <c r="AA65" s="141">
        <f t="shared" ref="AA65" si="441">IFERROR(Z65/X65,"-")</f>
        <v>0.31501831501831501</v>
      </c>
      <c r="AB65" s="314">
        <v>657</v>
      </c>
      <c r="AC65" s="40" t="s">
        <v>87</v>
      </c>
      <c r="AD65" s="194">
        <v>219</v>
      </c>
      <c r="AE65" s="141">
        <f t="shared" ref="AE65" si="442">IFERROR(AD65/AB65,"-")</f>
        <v>0.33333333333333331</v>
      </c>
      <c r="AF65" s="314">
        <v>22059</v>
      </c>
      <c r="AG65" s="40" t="s">
        <v>87</v>
      </c>
      <c r="AH65" s="194">
        <v>3388</v>
      </c>
      <c r="AI65" s="152">
        <f t="shared" ref="AI65" si="443">IFERROR(AH65/AF65,"-")</f>
        <v>0.15358810462849631</v>
      </c>
      <c r="AK65" s="140">
        <v>61</v>
      </c>
      <c r="AL65" s="202" t="s">
        <v>20</v>
      </c>
      <c r="AM65" s="195">
        <f t="shared" si="0"/>
        <v>0.65940721649484535</v>
      </c>
      <c r="AO65" s="133" t="str">
        <f t="shared" si="1"/>
        <v>大東市</v>
      </c>
      <c r="AP65" s="134">
        <f t="shared" si="2"/>
        <v>0.65171872273599718</v>
      </c>
      <c r="AR65" s="134">
        <f t="shared" si="3"/>
        <v>0.69014213934315938</v>
      </c>
      <c r="AS65" s="133">
        <v>0</v>
      </c>
    </row>
    <row r="66" spans="2:45" s="30" customFormat="1">
      <c r="B66" s="300"/>
      <c r="C66" s="321"/>
      <c r="D66" s="315"/>
      <c r="E66" s="41" t="s">
        <v>88</v>
      </c>
      <c r="F66" s="53">
        <v>46</v>
      </c>
      <c r="G66" s="142">
        <f t="shared" ref="G66" si="444">IFERROR(F66/D65,"-")</f>
        <v>0.38333333333333336</v>
      </c>
      <c r="H66" s="315"/>
      <c r="I66" s="41" t="s">
        <v>88</v>
      </c>
      <c r="J66" s="53">
        <v>62</v>
      </c>
      <c r="K66" s="142">
        <f t="shared" ref="K66" si="445">IFERROR(J66/H65,"-")</f>
        <v>0.38036809815950923</v>
      </c>
      <c r="L66" s="315"/>
      <c r="M66" s="41" t="s">
        <v>88</v>
      </c>
      <c r="N66" s="53">
        <v>1976</v>
      </c>
      <c r="O66" s="142">
        <f t="shared" ref="O66" si="446">IFERROR(N66/L65,"-")</f>
        <v>0.23035672650967592</v>
      </c>
      <c r="P66" s="315"/>
      <c r="Q66" s="41" t="s">
        <v>88</v>
      </c>
      <c r="R66" s="53">
        <v>1864</v>
      </c>
      <c r="S66" s="153">
        <f t="shared" ref="S66" si="447">IFERROR(R66/P65,"-")</f>
        <v>0.28899224806201551</v>
      </c>
      <c r="T66" s="315"/>
      <c r="U66" s="41" t="s">
        <v>88</v>
      </c>
      <c r="V66" s="53">
        <v>1284</v>
      </c>
      <c r="W66" s="142">
        <f t="shared" ref="W66" si="448">IFERROR(V66/T65,"-")</f>
        <v>0.30717703349282299</v>
      </c>
      <c r="X66" s="315"/>
      <c r="Y66" s="41" t="s">
        <v>88</v>
      </c>
      <c r="Z66" s="53">
        <v>559</v>
      </c>
      <c r="AA66" s="142">
        <f t="shared" ref="AA66" si="449">IFERROR(Z66/X65,"-")</f>
        <v>0.29251700680272108</v>
      </c>
      <c r="AB66" s="315"/>
      <c r="AC66" s="41" t="s">
        <v>88</v>
      </c>
      <c r="AD66" s="53">
        <v>171</v>
      </c>
      <c r="AE66" s="142">
        <f t="shared" ref="AE66" si="450">IFERROR(AD66/AB65,"-")</f>
        <v>0.26027397260273971</v>
      </c>
      <c r="AF66" s="315"/>
      <c r="AG66" s="41" t="s">
        <v>88</v>
      </c>
      <c r="AH66" s="53">
        <v>5962</v>
      </c>
      <c r="AI66" s="153">
        <f t="shared" ref="AI66" si="451">IFERROR(AH66/AF65,"-")</f>
        <v>0.27027517113196425</v>
      </c>
      <c r="AK66" s="140">
        <v>62</v>
      </c>
      <c r="AL66" s="202" t="s">
        <v>21</v>
      </c>
      <c r="AM66" s="195">
        <f t="shared" si="0"/>
        <v>0.66761707274926563</v>
      </c>
      <c r="AO66" s="133" t="str">
        <f t="shared" si="1"/>
        <v>河南町</v>
      </c>
      <c r="AP66" s="134">
        <f t="shared" si="2"/>
        <v>0.64974982130092929</v>
      </c>
      <c r="AR66" s="134">
        <f t="shared" si="3"/>
        <v>0.69014213934315938</v>
      </c>
      <c r="AS66" s="133">
        <v>0</v>
      </c>
    </row>
    <row r="67" spans="2:45" s="30" customFormat="1">
      <c r="B67" s="300"/>
      <c r="C67" s="321"/>
      <c r="D67" s="315"/>
      <c r="E67" s="44" t="s">
        <v>89</v>
      </c>
      <c r="F67" s="53">
        <v>32</v>
      </c>
      <c r="G67" s="142">
        <f t="shared" ref="G67" si="452">IFERROR(F67/D65,"-")</f>
        <v>0.26666666666666666</v>
      </c>
      <c r="H67" s="315"/>
      <c r="I67" s="44" t="s">
        <v>89</v>
      </c>
      <c r="J67" s="53">
        <v>51</v>
      </c>
      <c r="K67" s="142">
        <f t="shared" ref="K67" si="453">IFERROR(J67/H65,"-")</f>
        <v>0.31288343558282211</v>
      </c>
      <c r="L67" s="315"/>
      <c r="M67" s="44" t="s">
        <v>89</v>
      </c>
      <c r="N67" s="53">
        <v>3168</v>
      </c>
      <c r="O67" s="142">
        <f t="shared" ref="O67" si="454">IFERROR(N67/L65,"-")</f>
        <v>0.36931685707624157</v>
      </c>
      <c r="P67" s="315"/>
      <c r="Q67" s="44" t="s">
        <v>89</v>
      </c>
      <c r="R67" s="53">
        <v>2763</v>
      </c>
      <c r="S67" s="153">
        <f t="shared" ref="S67" si="455">IFERROR(R67/P65,"-")</f>
        <v>0.4283720930232558</v>
      </c>
      <c r="T67" s="315"/>
      <c r="U67" s="44" t="s">
        <v>89</v>
      </c>
      <c r="V67" s="53">
        <v>1807</v>
      </c>
      <c r="W67" s="142">
        <f t="shared" ref="W67" si="456">IFERROR(V67/T65,"-")</f>
        <v>0.43229665071770335</v>
      </c>
      <c r="X67" s="315"/>
      <c r="Y67" s="44" t="s">
        <v>89</v>
      </c>
      <c r="Z67" s="53">
        <v>707</v>
      </c>
      <c r="AA67" s="142">
        <f t="shared" ref="AA67" si="457">IFERROR(Z67/X65,"-")</f>
        <v>0.36996336996336998</v>
      </c>
      <c r="AB67" s="315"/>
      <c r="AC67" s="44" t="s">
        <v>89</v>
      </c>
      <c r="AD67" s="53">
        <v>203</v>
      </c>
      <c r="AE67" s="142">
        <f t="shared" ref="AE67" si="458">IFERROR(AD67/AB65,"-")</f>
        <v>0.30898021308980211</v>
      </c>
      <c r="AF67" s="315"/>
      <c r="AG67" s="44" t="s">
        <v>89</v>
      </c>
      <c r="AH67" s="53">
        <v>8731</v>
      </c>
      <c r="AI67" s="153">
        <f t="shared" ref="AI67" si="459">IFERROR(AH67/AF65,"-")</f>
        <v>0.39580216691599801</v>
      </c>
      <c r="AK67" s="140">
        <v>63</v>
      </c>
      <c r="AL67" s="202" t="s">
        <v>32</v>
      </c>
      <c r="AM67" s="195">
        <f t="shared" si="0"/>
        <v>0.68288097755845378</v>
      </c>
      <c r="AO67" s="133" t="str">
        <f t="shared" si="1"/>
        <v>富田林市</v>
      </c>
      <c r="AP67" s="134">
        <f t="shared" si="2"/>
        <v>0.64718847131958179</v>
      </c>
      <c r="AR67" s="134">
        <f t="shared" si="3"/>
        <v>0.69014213934315938</v>
      </c>
      <c r="AS67" s="133">
        <v>0</v>
      </c>
    </row>
    <row r="68" spans="2:45" s="30" customFormat="1">
      <c r="B68" s="300"/>
      <c r="C68" s="321"/>
      <c r="D68" s="315"/>
      <c r="E68" s="44" t="s">
        <v>90</v>
      </c>
      <c r="F68" s="53">
        <v>13</v>
      </c>
      <c r="G68" s="142">
        <f t="shared" ref="G68" si="460">IFERROR(F68/D65,"-")</f>
        <v>0.10833333333333334</v>
      </c>
      <c r="H68" s="315"/>
      <c r="I68" s="44" t="s">
        <v>90</v>
      </c>
      <c r="J68" s="53">
        <v>15</v>
      </c>
      <c r="K68" s="142">
        <f t="shared" ref="K68" si="461">IFERROR(J68/H65,"-")</f>
        <v>9.202453987730061E-2</v>
      </c>
      <c r="L68" s="315"/>
      <c r="M68" s="44" t="s">
        <v>90</v>
      </c>
      <c r="N68" s="53">
        <v>771</v>
      </c>
      <c r="O68" s="142">
        <f t="shared" ref="O68" si="462">IFERROR(N68/L65,"-")</f>
        <v>8.9881091163441368E-2</v>
      </c>
      <c r="P68" s="315"/>
      <c r="Q68" s="44" t="s">
        <v>90</v>
      </c>
      <c r="R68" s="53">
        <v>830</v>
      </c>
      <c r="S68" s="153">
        <f t="shared" ref="S68" si="463">IFERROR(R68/P65,"-")</f>
        <v>0.12868217054263567</v>
      </c>
      <c r="T68" s="315"/>
      <c r="U68" s="44" t="s">
        <v>90</v>
      </c>
      <c r="V68" s="53">
        <v>717</v>
      </c>
      <c r="W68" s="142">
        <f t="shared" ref="W68" si="464">IFERROR(V68/T65,"-")</f>
        <v>0.1715311004784689</v>
      </c>
      <c r="X68" s="315"/>
      <c r="Y68" s="44" t="s">
        <v>90</v>
      </c>
      <c r="Z68" s="53">
        <v>324</v>
      </c>
      <c r="AA68" s="142">
        <f t="shared" ref="AA68" si="465">IFERROR(Z68/X65,"-")</f>
        <v>0.1695447409733124</v>
      </c>
      <c r="AB68" s="315"/>
      <c r="AC68" s="44" t="s">
        <v>90</v>
      </c>
      <c r="AD68" s="53">
        <v>111</v>
      </c>
      <c r="AE68" s="142">
        <f t="shared" ref="AE68" si="466">IFERROR(AD68/AB65,"-")</f>
        <v>0.16894977168949771</v>
      </c>
      <c r="AF68" s="315"/>
      <c r="AG68" s="44" t="s">
        <v>90</v>
      </c>
      <c r="AH68" s="53">
        <v>2781</v>
      </c>
      <c r="AI68" s="153">
        <f t="shared" ref="AI68" si="467">IFERROR(AH68/AF65,"-")</f>
        <v>0.12607099143206854</v>
      </c>
      <c r="AK68" s="140">
        <v>64</v>
      </c>
      <c r="AL68" s="202" t="s">
        <v>53</v>
      </c>
      <c r="AM68" s="195">
        <f t="shared" si="0"/>
        <v>0.68630075858991524</v>
      </c>
      <c r="AO68" s="133" t="str">
        <f t="shared" si="1"/>
        <v>堺市中区</v>
      </c>
      <c r="AP68" s="134">
        <f t="shared" si="2"/>
        <v>0.64623151821132352</v>
      </c>
      <c r="AR68" s="134">
        <f t="shared" si="3"/>
        <v>0.69014213934315938</v>
      </c>
      <c r="AS68" s="133">
        <v>0</v>
      </c>
    </row>
    <row r="69" spans="2:45" s="30" customFormat="1">
      <c r="B69" s="300"/>
      <c r="C69" s="321"/>
      <c r="D69" s="315"/>
      <c r="E69" s="45" t="s">
        <v>91</v>
      </c>
      <c r="F69" s="54">
        <v>36</v>
      </c>
      <c r="G69" s="143">
        <f t="shared" ref="G69" si="468">IFERROR(F69/D65,"-")</f>
        <v>0.3</v>
      </c>
      <c r="H69" s="315"/>
      <c r="I69" s="45" t="s">
        <v>91</v>
      </c>
      <c r="J69" s="54">
        <v>58</v>
      </c>
      <c r="K69" s="143">
        <f t="shared" ref="K69" si="469">IFERROR(J69/H65,"-")</f>
        <v>0.35582822085889571</v>
      </c>
      <c r="L69" s="315"/>
      <c r="M69" s="45" t="s">
        <v>91</v>
      </c>
      <c r="N69" s="54">
        <v>2020</v>
      </c>
      <c r="O69" s="143">
        <f t="shared" ref="O69" si="470">IFERROR(N69/L65,"-")</f>
        <v>0.23548612730240148</v>
      </c>
      <c r="P69" s="315"/>
      <c r="Q69" s="45" t="s">
        <v>91</v>
      </c>
      <c r="R69" s="54">
        <v>1917</v>
      </c>
      <c r="S69" s="154">
        <f t="shared" ref="S69" si="471">IFERROR(R69/P65,"-")</f>
        <v>0.2972093023255814</v>
      </c>
      <c r="T69" s="315"/>
      <c r="U69" s="45" t="s">
        <v>91</v>
      </c>
      <c r="V69" s="54">
        <v>1284</v>
      </c>
      <c r="W69" s="143">
        <f t="shared" ref="W69" si="472">IFERROR(V69/T65,"-")</f>
        <v>0.30717703349282299</v>
      </c>
      <c r="X69" s="315"/>
      <c r="Y69" s="45" t="s">
        <v>91</v>
      </c>
      <c r="Z69" s="54">
        <v>537</v>
      </c>
      <c r="AA69" s="143">
        <f t="shared" ref="AA69" si="473">IFERROR(Z69/X65,"-")</f>
        <v>0.28100470957613816</v>
      </c>
      <c r="AB69" s="315"/>
      <c r="AC69" s="45" t="s">
        <v>91</v>
      </c>
      <c r="AD69" s="54">
        <v>187</v>
      </c>
      <c r="AE69" s="143">
        <f t="shared" ref="AE69" si="474">IFERROR(AD69/AB65,"-")</f>
        <v>0.28462709284627091</v>
      </c>
      <c r="AF69" s="315"/>
      <c r="AG69" s="45" t="s">
        <v>91</v>
      </c>
      <c r="AH69" s="54">
        <v>6039</v>
      </c>
      <c r="AI69" s="154">
        <f t="shared" ref="AI69" si="475">IFERROR(AH69/AF65,"-")</f>
        <v>0.273765809873521</v>
      </c>
      <c r="AK69" s="140">
        <v>65</v>
      </c>
      <c r="AL69" s="202" t="s">
        <v>13</v>
      </c>
      <c r="AM69" s="195">
        <f t="shared" si="0"/>
        <v>0.67390801941298817</v>
      </c>
      <c r="AO69" s="133" t="str">
        <f t="shared" si="1"/>
        <v>天王寺区</v>
      </c>
      <c r="AP69" s="134">
        <f t="shared" si="2"/>
        <v>0.64500473484848486</v>
      </c>
      <c r="AR69" s="134">
        <f t="shared" si="3"/>
        <v>0.69014213934315938</v>
      </c>
      <c r="AS69" s="133">
        <v>0</v>
      </c>
    </row>
    <row r="70" spans="2:45" s="30" customFormat="1" ht="24">
      <c r="B70" s="276"/>
      <c r="C70" s="322"/>
      <c r="D70" s="316"/>
      <c r="E70" s="48" t="s">
        <v>275</v>
      </c>
      <c r="F70" s="55">
        <v>78</v>
      </c>
      <c r="G70" s="144">
        <f t="shared" ref="G70" si="476">IFERROR(F70/D65,"-")</f>
        <v>0.65</v>
      </c>
      <c r="H70" s="316"/>
      <c r="I70" s="48" t="s">
        <v>275</v>
      </c>
      <c r="J70" s="55">
        <v>119</v>
      </c>
      <c r="K70" s="144">
        <f t="shared" ref="K70" si="477">IFERROR(J70/H65,"-")</f>
        <v>0.73006134969325154</v>
      </c>
      <c r="L70" s="316"/>
      <c r="M70" s="48" t="s">
        <v>275</v>
      </c>
      <c r="N70" s="55">
        <v>5189</v>
      </c>
      <c r="O70" s="144">
        <f t="shared" ref="O70" si="478">IFERROR(N70/L65,"-")</f>
        <v>0.60491956166938676</v>
      </c>
      <c r="P70" s="316"/>
      <c r="Q70" s="48" t="s">
        <v>275</v>
      </c>
      <c r="R70" s="55">
        <v>4547</v>
      </c>
      <c r="S70" s="144">
        <f t="shared" ref="S70" si="479">IFERROR(R70/P65,"-")</f>
        <v>0.70496124031007756</v>
      </c>
      <c r="T70" s="316"/>
      <c r="U70" s="48" t="s">
        <v>275</v>
      </c>
      <c r="V70" s="55">
        <v>3121</v>
      </c>
      <c r="W70" s="144">
        <f t="shared" ref="W70" si="480">IFERROR(V70/T65,"-")</f>
        <v>0.74665071770334923</v>
      </c>
      <c r="X70" s="316"/>
      <c r="Y70" s="48" t="s">
        <v>275</v>
      </c>
      <c r="Z70" s="55">
        <v>1359</v>
      </c>
      <c r="AA70" s="144">
        <f t="shared" ref="AA70" si="481">IFERROR(Z70/X65,"-")</f>
        <v>0.71114599686028257</v>
      </c>
      <c r="AB70" s="316"/>
      <c r="AC70" s="48" t="s">
        <v>275</v>
      </c>
      <c r="AD70" s="55">
        <v>457</v>
      </c>
      <c r="AE70" s="144">
        <f t="shared" ref="AE70" si="482">IFERROR(AD70/AB65,"-")</f>
        <v>0.69558599695585999</v>
      </c>
      <c r="AF70" s="316"/>
      <c r="AG70" s="48" t="s">
        <v>275</v>
      </c>
      <c r="AH70" s="55">
        <v>14870</v>
      </c>
      <c r="AI70" s="144">
        <f t="shared" ref="AI70" si="483">IFERROR(AH70/AF65,"-")</f>
        <v>0.67410127385647578</v>
      </c>
      <c r="AK70" s="140">
        <v>66</v>
      </c>
      <c r="AL70" s="202" t="s">
        <v>7</v>
      </c>
      <c r="AM70" s="195">
        <f t="shared" ref="AM70:AM78" si="484">INDEX($AI:$AI,(ROW()+(AK70*5)))</f>
        <v>0.62869003690036895</v>
      </c>
      <c r="AO70" s="133" t="str">
        <f t="shared" ref="AO70:AO78" si="485">INDEX($AL$5:$AL$78,MATCH(AP70,AM$5:AM$78,0))</f>
        <v>堺市堺区</v>
      </c>
      <c r="AP70" s="134">
        <f t="shared" ref="AP70:AP78" si="486">LARGE(AM$5:AM$78,ROW(A66))</f>
        <v>0.64445894913515778</v>
      </c>
      <c r="AR70" s="134">
        <f t="shared" ref="AR70:AR78" si="487">$AI$454</f>
        <v>0.69014213934315938</v>
      </c>
      <c r="AS70" s="133">
        <v>0</v>
      </c>
    </row>
    <row r="71" spans="2:45" s="30" customFormat="1">
      <c r="B71" s="275">
        <v>12</v>
      </c>
      <c r="C71" s="320" t="s">
        <v>119</v>
      </c>
      <c r="D71" s="314">
        <v>57</v>
      </c>
      <c r="E71" s="40" t="s">
        <v>87</v>
      </c>
      <c r="F71" s="194">
        <v>2</v>
      </c>
      <c r="G71" s="141">
        <f t="shared" ref="G71" si="488">IFERROR(F71/D71,"-")</f>
        <v>3.5087719298245612E-2</v>
      </c>
      <c r="H71" s="314">
        <v>84</v>
      </c>
      <c r="I71" s="40" t="s">
        <v>87</v>
      </c>
      <c r="J71" s="194">
        <v>3</v>
      </c>
      <c r="K71" s="141">
        <f t="shared" ref="K71" si="489">IFERROR(J71/H71,"-")</f>
        <v>3.5714285714285712E-2</v>
      </c>
      <c r="L71" s="314">
        <v>4076</v>
      </c>
      <c r="M71" s="40" t="s">
        <v>87</v>
      </c>
      <c r="N71" s="194">
        <v>275</v>
      </c>
      <c r="O71" s="141">
        <f t="shared" ref="O71" si="490">IFERROR(N71/L71,"-")</f>
        <v>6.7468105986261045E-2</v>
      </c>
      <c r="P71" s="314">
        <v>3424</v>
      </c>
      <c r="Q71" s="40" t="s">
        <v>87</v>
      </c>
      <c r="R71" s="194">
        <v>466</v>
      </c>
      <c r="S71" s="152">
        <f t="shared" ref="S71" si="491">IFERROR(R71/P71,"-")</f>
        <v>0.13609813084112149</v>
      </c>
      <c r="T71" s="314">
        <v>2305</v>
      </c>
      <c r="U71" s="40" t="s">
        <v>87</v>
      </c>
      <c r="V71" s="194">
        <v>507</v>
      </c>
      <c r="W71" s="141">
        <f t="shared" ref="W71" si="492">IFERROR(V71/T71,"-")</f>
        <v>0.21995661605206074</v>
      </c>
      <c r="X71" s="314">
        <v>1174</v>
      </c>
      <c r="Y71" s="40" t="s">
        <v>87</v>
      </c>
      <c r="Z71" s="194">
        <v>279</v>
      </c>
      <c r="AA71" s="141">
        <f t="shared" ref="AA71" si="493">IFERROR(Z71/X71,"-")</f>
        <v>0.23764906303236796</v>
      </c>
      <c r="AB71" s="314">
        <v>453</v>
      </c>
      <c r="AC71" s="40" t="s">
        <v>87</v>
      </c>
      <c r="AD71" s="194">
        <v>106</v>
      </c>
      <c r="AE71" s="141">
        <f t="shared" ref="AE71" si="494">IFERROR(AD71/AB71,"-")</f>
        <v>0.23399558498896247</v>
      </c>
      <c r="AF71" s="314">
        <v>11573</v>
      </c>
      <c r="AG71" s="40" t="s">
        <v>87</v>
      </c>
      <c r="AH71" s="194">
        <v>1638</v>
      </c>
      <c r="AI71" s="152">
        <f t="shared" ref="AI71" si="495">IFERROR(AH71/AF71,"-")</f>
        <v>0.14153633457184828</v>
      </c>
      <c r="AK71" s="140">
        <v>67</v>
      </c>
      <c r="AL71" s="202" t="s">
        <v>8</v>
      </c>
      <c r="AM71" s="195">
        <f t="shared" si="484"/>
        <v>0.66014669926650371</v>
      </c>
      <c r="AO71" s="133" t="str">
        <f t="shared" si="485"/>
        <v>都島区</v>
      </c>
      <c r="AP71" s="134">
        <f t="shared" si="486"/>
        <v>0.64400485068970748</v>
      </c>
      <c r="AR71" s="134">
        <f t="shared" si="487"/>
        <v>0.69014213934315938</v>
      </c>
      <c r="AS71" s="133">
        <v>0</v>
      </c>
    </row>
    <row r="72" spans="2:45" s="30" customFormat="1">
      <c r="B72" s="300"/>
      <c r="C72" s="321"/>
      <c r="D72" s="315"/>
      <c r="E72" s="41" t="s">
        <v>88</v>
      </c>
      <c r="F72" s="53">
        <v>21</v>
      </c>
      <c r="G72" s="142">
        <f t="shared" ref="G72" si="496">IFERROR(F72/D71,"-")</f>
        <v>0.36842105263157893</v>
      </c>
      <c r="H72" s="315"/>
      <c r="I72" s="41" t="s">
        <v>88</v>
      </c>
      <c r="J72" s="53">
        <v>34</v>
      </c>
      <c r="K72" s="142">
        <f t="shared" ref="K72" si="497">IFERROR(J72/H71,"-")</f>
        <v>0.40476190476190477</v>
      </c>
      <c r="L72" s="315"/>
      <c r="M72" s="41" t="s">
        <v>88</v>
      </c>
      <c r="N72" s="53">
        <v>1138</v>
      </c>
      <c r="O72" s="142">
        <f t="shared" ref="O72" si="498">IFERROR(N72/L71,"-")</f>
        <v>0.27919528949950934</v>
      </c>
      <c r="P72" s="315"/>
      <c r="Q72" s="41" t="s">
        <v>88</v>
      </c>
      <c r="R72" s="53">
        <v>1176</v>
      </c>
      <c r="S72" s="153">
        <f t="shared" ref="S72" si="499">IFERROR(R72/P71,"-")</f>
        <v>0.34345794392523366</v>
      </c>
      <c r="T72" s="315"/>
      <c r="U72" s="41" t="s">
        <v>88</v>
      </c>
      <c r="V72" s="53">
        <v>832</v>
      </c>
      <c r="W72" s="142">
        <f t="shared" ref="W72" si="500">IFERROR(V72/T71,"-")</f>
        <v>0.36095444685466377</v>
      </c>
      <c r="X72" s="315"/>
      <c r="Y72" s="41" t="s">
        <v>88</v>
      </c>
      <c r="Z72" s="53">
        <v>407</v>
      </c>
      <c r="AA72" s="142">
        <f t="shared" ref="AA72" si="501">IFERROR(Z72/X71,"-")</f>
        <v>0.34667802385008517</v>
      </c>
      <c r="AB72" s="315"/>
      <c r="AC72" s="41" t="s">
        <v>88</v>
      </c>
      <c r="AD72" s="53">
        <v>145</v>
      </c>
      <c r="AE72" s="142">
        <f t="shared" ref="AE72" si="502">IFERROR(AD72/AB71,"-")</f>
        <v>0.32008830022075058</v>
      </c>
      <c r="AF72" s="315"/>
      <c r="AG72" s="41" t="s">
        <v>88</v>
      </c>
      <c r="AH72" s="53">
        <v>3753</v>
      </c>
      <c r="AI72" s="153">
        <f t="shared" ref="AI72" si="503">IFERROR(AH72/AF71,"-")</f>
        <v>0.32428929404648754</v>
      </c>
      <c r="AK72" s="140">
        <v>68</v>
      </c>
      <c r="AL72" s="202" t="s">
        <v>54</v>
      </c>
      <c r="AM72" s="195">
        <f t="shared" si="484"/>
        <v>0.73139745916515431</v>
      </c>
      <c r="AO72" s="133" t="str">
        <f t="shared" si="485"/>
        <v>堺市南区</v>
      </c>
      <c r="AP72" s="134">
        <f t="shared" si="486"/>
        <v>0.64367956385532366</v>
      </c>
      <c r="AR72" s="134">
        <f t="shared" si="487"/>
        <v>0.69014213934315938</v>
      </c>
      <c r="AS72" s="133">
        <v>0</v>
      </c>
    </row>
    <row r="73" spans="2:45" s="30" customFormat="1">
      <c r="B73" s="300"/>
      <c r="C73" s="321"/>
      <c r="D73" s="315"/>
      <c r="E73" s="44" t="s">
        <v>89</v>
      </c>
      <c r="F73" s="53">
        <v>16</v>
      </c>
      <c r="G73" s="142">
        <f t="shared" ref="G73" si="504">IFERROR(F73/D71,"-")</f>
        <v>0.2807017543859649</v>
      </c>
      <c r="H73" s="315"/>
      <c r="I73" s="44" t="s">
        <v>89</v>
      </c>
      <c r="J73" s="53">
        <v>24</v>
      </c>
      <c r="K73" s="142">
        <f t="shared" ref="K73" si="505">IFERROR(J73/H71,"-")</f>
        <v>0.2857142857142857</v>
      </c>
      <c r="L73" s="315"/>
      <c r="M73" s="44" t="s">
        <v>89</v>
      </c>
      <c r="N73" s="53">
        <v>1579</v>
      </c>
      <c r="O73" s="142">
        <f t="shared" ref="O73" si="506">IFERROR(N73/L71,"-")</f>
        <v>0.38738959764474973</v>
      </c>
      <c r="P73" s="315"/>
      <c r="Q73" s="44" t="s">
        <v>89</v>
      </c>
      <c r="R73" s="53">
        <v>1561</v>
      </c>
      <c r="S73" s="153">
        <f t="shared" ref="S73" si="507">IFERROR(R73/P71,"-")</f>
        <v>0.45589953271028039</v>
      </c>
      <c r="T73" s="315"/>
      <c r="U73" s="44" t="s">
        <v>89</v>
      </c>
      <c r="V73" s="53">
        <v>1050</v>
      </c>
      <c r="W73" s="142">
        <f t="shared" ref="W73" si="508">IFERROR(V73/T71,"-")</f>
        <v>0.45553145336225598</v>
      </c>
      <c r="X73" s="315"/>
      <c r="Y73" s="44" t="s">
        <v>89</v>
      </c>
      <c r="Z73" s="53">
        <v>494</v>
      </c>
      <c r="AA73" s="142">
        <f t="shared" ref="AA73" si="509">IFERROR(Z73/X71,"-")</f>
        <v>0.42078364565587734</v>
      </c>
      <c r="AB73" s="315"/>
      <c r="AC73" s="44" t="s">
        <v>89</v>
      </c>
      <c r="AD73" s="53">
        <v>151</v>
      </c>
      <c r="AE73" s="142">
        <f t="shared" ref="AE73" si="510">IFERROR(AD73/AB71,"-")</f>
        <v>0.33333333333333331</v>
      </c>
      <c r="AF73" s="315"/>
      <c r="AG73" s="44" t="s">
        <v>89</v>
      </c>
      <c r="AH73" s="53">
        <v>4875</v>
      </c>
      <c r="AI73" s="153">
        <f t="shared" ref="AI73" si="511">IFERROR(AH73/AF71,"-")</f>
        <v>0.42123909098764367</v>
      </c>
      <c r="AK73" s="140">
        <v>69</v>
      </c>
      <c r="AL73" s="202" t="s">
        <v>55</v>
      </c>
      <c r="AM73" s="195">
        <f t="shared" si="484"/>
        <v>0.70304355137043884</v>
      </c>
      <c r="AO73" s="133" t="str">
        <f t="shared" si="485"/>
        <v>浪速区</v>
      </c>
      <c r="AP73" s="134">
        <f t="shared" si="486"/>
        <v>0.64223194748358858</v>
      </c>
      <c r="AR73" s="134">
        <f t="shared" si="487"/>
        <v>0.69014213934315938</v>
      </c>
      <c r="AS73" s="133">
        <v>0</v>
      </c>
    </row>
    <row r="74" spans="2:45" s="30" customFormat="1">
      <c r="B74" s="300"/>
      <c r="C74" s="321"/>
      <c r="D74" s="315"/>
      <c r="E74" s="44" t="s">
        <v>90</v>
      </c>
      <c r="F74" s="53">
        <v>4</v>
      </c>
      <c r="G74" s="142">
        <f t="shared" ref="G74" si="512">IFERROR(F74/D71,"-")</f>
        <v>7.0175438596491224E-2</v>
      </c>
      <c r="H74" s="315"/>
      <c r="I74" s="44" t="s">
        <v>90</v>
      </c>
      <c r="J74" s="53">
        <v>5</v>
      </c>
      <c r="K74" s="142">
        <f t="shared" ref="K74" si="513">IFERROR(J74/H71,"-")</f>
        <v>5.9523809523809521E-2</v>
      </c>
      <c r="L74" s="315"/>
      <c r="M74" s="44" t="s">
        <v>90</v>
      </c>
      <c r="N74" s="53">
        <v>374</v>
      </c>
      <c r="O74" s="142">
        <f t="shared" ref="O74" si="514">IFERROR(N74/L71,"-")</f>
        <v>9.175662414131501E-2</v>
      </c>
      <c r="P74" s="315"/>
      <c r="Q74" s="44" t="s">
        <v>90</v>
      </c>
      <c r="R74" s="53">
        <v>437</v>
      </c>
      <c r="S74" s="153">
        <f t="shared" ref="S74" si="515">IFERROR(R74/P71,"-")</f>
        <v>0.12762850467289719</v>
      </c>
      <c r="T74" s="315"/>
      <c r="U74" s="44" t="s">
        <v>90</v>
      </c>
      <c r="V74" s="53">
        <v>400</v>
      </c>
      <c r="W74" s="142">
        <f t="shared" ref="W74" si="516">IFERROR(V74/T71,"-")</f>
        <v>0.17353579175704989</v>
      </c>
      <c r="X74" s="315"/>
      <c r="Y74" s="44" t="s">
        <v>90</v>
      </c>
      <c r="Z74" s="53">
        <v>225</v>
      </c>
      <c r="AA74" s="142">
        <f t="shared" ref="AA74" si="517">IFERROR(Z74/X71,"-")</f>
        <v>0.19165247018739354</v>
      </c>
      <c r="AB74" s="315"/>
      <c r="AC74" s="44" t="s">
        <v>90</v>
      </c>
      <c r="AD74" s="53">
        <v>82</v>
      </c>
      <c r="AE74" s="142">
        <f t="shared" ref="AE74" si="518">IFERROR(AD74/AB71,"-")</f>
        <v>0.18101545253863136</v>
      </c>
      <c r="AF74" s="315"/>
      <c r="AG74" s="44" t="s">
        <v>90</v>
      </c>
      <c r="AH74" s="53">
        <v>1527</v>
      </c>
      <c r="AI74" s="153">
        <f t="shared" ref="AI74" si="519">IFERROR(AH74/AF71,"-")</f>
        <v>0.13194504450012962</v>
      </c>
      <c r="AK74" s="140">
        <v>70</v>
      </c>
      <c r="AL74" s="202" t="s">
        <v>56</v>
      </c>
      <c r="AM74" s="195">
        <f t="shared" si="484"/>
        <v>0.70818815331010454</v>
      </c>
      <c r="AO74" s="133" t="str">
        <f t="shared" si="485"/>
        <v>太子町</v>
      </c>
      <c r="AP74" s="134">
        <f t="shared" si="486"/>
        <v>0.63765903307888039</v>
      </c>
      <c r="AR74" s="134">
        <f t="shared" si="487"/>
        <v>0.69014213934315938</v>
      </c>
      <c r="AS74" s="133">
        <v>0</v>
      </c>
    </row>
    <row r="75" spans="2:45" s="30" customFormat="1">
      <c r="B75" s="300"/>
      <c r="C75" s="321"/>
      <c r="D75" s="315"/>
      <c r="E75" s="45" t="s">
        <v>91</v>
      </c>
      <c r="F75" s="54">
        <v>18</v>
      </c>
      <c r="G75" s="143">
        <f t="shared" ref="G75" si="520">IFERROR(F75/D71,"-")</f>
        <v>0.31578947368421051</v>
      </c>
      <c r="H75" s="315"/>
      <c r="I75" s="45" t="s">
        <v>91</v>
      </c>
      <c r="J75" s="54">
        <v>20</v>
      </c>
      <c r="K75" s="143">
        <f t="shared" ref="K75" si="521">IFERROR(J75/H71,"-")</f>
        <v>0.23809523809523808</v>
      </c>
      <c r="L75" s="315"/>
      <c r="M75" s="45" t="s">
        <v>91</v>
      </c>
      <c r="N75" s="54">
        <v>930</v>
      </c>
      <c r="O75" s="143">
        <f t="shared" ref="O75" si="522">IFERROR(N75/L71,"-")</f>
        <v>0.22816486751717369</v>
      </c>
      <c r="P75" s="315"/>
      <c r="Q75" s="45" t="s">
        <v>91</v>
      </c>
      <c r="R75" s="54">
        <v>1014</v>
      </c>
      <c r="S75" s="154">
        <f t="shared" ref="S75" si="523">IFERROR(R75/P71,"-")</f>
        <v>0.29614485981308414</v>
      </c>
      <c r="T75" s="315"/>
      <c r="U75" s="45" t="s">
        <v>91</v>
      </c>
      <c r="V75" s="54">
        <v>723</v>
      </c>
      <c r="W75" s="143">
        <f t="shared" ref="W75" si="524">IFERROR(V75/T71,"-")</f>
        <v>0.31366594360086769</v>
      </c>
      <c r="X75" s="315"/>
      <c r="Y75" s="45" t="s">
        <v>91</v>
      </c>
      <c r="Z75" s="54">
        <v>375</v>
      </c>
      <c r="AA75" s="143">
        <f t="shared" ref="AA75" si="525">IFERROR(Z75/X71,"-")</f>
        <v>0.3194207836456559</v>
      </c>
      <c r="AB75" s="315"/>
      <c r="AC75" s="45" t="s">
        <v>91</v>
      </c>
      <c r="AD75" s="54">
        <v>110</v>
      </c>
      <c r="AE75" s="143">
        <f t="shared" ref="AE75" si="526">IFERROR(AD75/AB71,"-")</f>
        <v>0.24282560706401765</v>
      </c>
      <c r="AF75" s="315"/>
      <c r="AG75" s="45" t="s">
        <v>91</v>
      </c>
      <c r="AH75" s="54">
        <v>3190</v>
      </c>
      <c r="AI75" s="154">
        <f t="shared" ref="AI75" si="527">IFERROR(AH75/AF71,"-")</f>
        <v>0.27564157953858121</v>
      </c>
      <c r="AK75" s="140">
        <v>71</v>
      </c>
      <c r="AL75" s="202" t="s">
        <v>57</v>
      </c>
      <c r="AM75" s="195">
        <f t="shared" si="484"/>
        <v>0.71390922401171308</v>
      </c>
      <c r="AO75" s="133" t="str">
        <f t="shared" si="485"/>
        <v>西区</v>
      </c>
      <c r="AP75" s="134">
        <f t="shared" si="486"/>
        <v>0.63666666666666671</v>
      </c>
      <c r="AR75" s="134">
        <f t="shared" si="487"/>
        <v>0.69014213934315938</v>
      </c>
      <c r="AS75" s="133">
        <v>0</v>
      </c>
    </row>
    <row r="76" spans="2:45" s="30" customFormat="1" ht="24">
      <c r="B76" s="276"/>
      <c r="C76" s="322"/>
      <c r="D76" s="316"/>
      <c r="E76" s="48" t="s">
        <v>275</v>
      </c>
      <c r="F76" s="55">
        <v>32</v>
      </c>
      <c r="G76" s="144">
        <f t="shared" ref="G76" si="528">IFERROR(F76/D71,"-")</f>
        <v>0.56140350877192979</v>
      </c>
      <c r="H76" s="316"/>
      <c r="I76" s="48" t="s">
        <v>275</v>
      </c>
      <c r="J76" s="55">
        <v>55</v>
      </c>
      <c r="K76" s="144">
        <f t="shared" ref="K76" si="529">IFERROR(J76/H71,"-")</f>
        <v>0.65476190476190477</v>
      </c>
      <c r="L76" s="316"/>
      <c r="M76" s="48" t="s">
        <v>275</v>
      </c>
      <c r="N76" s="55">
        <v>2555</v>
      </c>
      <c r="O76" s="144">
        <f t="shared" ref="O76" si="530">IFERROR(N76/L71,"-")</f>
        <v>0.62684003925417076</v>
      </c>
      <c r="P76" s="316"/>
      <c r="Q76" s="48" t="s">
        <v>275</v>
      </c>
      <c r="R76" s="55">
        <v>2448</v>
      </c>
      <c r="S76" s="144">
        <f t="shared" ref="S76" si="531">IFERROR(R76/P71,"-")</f>
        <v>0.71495327102803741</v>
      </c>
      <c r="T76" s="316"/>
      <c r="U76" s="48" t="s">
        <v>275</v>
      </c>
      <c r="V76" s="55">
        <v>1707</v>
      </c>
      <c r="W76" s="144">
        <f t="shared" ref="W76" si="532">IFERROR(V76/T71,"-")</f>
        <v>0.74056399132321038</v>
      </c>
      <c r="X76" s="316"/>
      <c r="Y76" s="48" t="s">
        <v>275</v>
      </c>
      <c r="Z76" s="55">
        <v>827</v>
      </c>
      <c r="AA76" s="144">
        <f t="shared" ref="AA76" si="533">IFERROR(Z76/X71,"-")</f>
        <v>0.70442930153321981</v>
      </c>
      <c r="AB76" s="316"/>
      <c r="AC76" s="48" t="s">
        <v>275</v>
      </c>
      <c r="AD76" s="55">
        <v>291</v>
      </c>
      <c r="AE76" s="144">
        <f t="shared" ref="AE76" si="534">IFERROR(AD76/AB71,"-")</f>
        <v>0.64238410596026485</v>
      </c>
      <c r="AF76" s="316"/>
      <c r="AG76" s="48" t="s">
        <v>275</v>
      </c>
      <c r="AH76" s="55">
        <v>7915</v>
      </c>
      <c r="AI76" s="144">
        <f t="shared" ref="AI76" si="535">IFERROR(AH76/AF71,"-")</f>
        <v>0.68391946772660506</v>
      </c>
      <c r="AK76" s="140">
        <v>72</v>
      </c>
      <c r="AL76" s="202" t="s">
        <v>33</v>
      </c>
      <c r="AM76" s="195">
        <f t="shared" si="484"/>
        <v>0.63765903307888039</v>
      </c>
      <c r="AO76" s="133" t="str">
        <f t="shared" si="485"/>
        <v>和泉市</v>
      </c>
      <c r="AP76" s="134">
        <f t="shared" si="486"/>
        <v>0.63510269405174713</v>
      </c>
      <c r="AR76" s="134">
        <f t="shared" si="487"/>
        <v>0.69014213934315938</v>
      </c>
      <c r="AS76" s="133">
        <v>0</v>
      </c>
    </row>
    <row r="77" spans="2:45" s="30" customFormat="1">
      <c r="B77" s="275">
        <v>13</v>
      </c>
      <c r="C77" s="320" t="s">
        <v>120</v>
      </c>
      <c r="D77" s="314">
        <v>142</v>
      </c>
      <c r="E77" s="40" t="s">
        <v>87</v>
      </c>
      <c r="F77" s="194">
        <v>5</v>
      </c>
      <c r="G77" s="141">
        <f t="shared" ref="G77" si="536">IFERROR(F77/D77,"-")</f>
        <v>3.5211267605633804E-2</v>
      </c>
      <c r="H77" s="314">
        <v>192</v>
      </c>
      <c r="I77" s="40" t="s">
        <v>87</v>
      </c>
      <c r="J77" s="194">
        <v>17</v>
      </c>
      <c r="K77" s="141">
        <f t="shared" ref="K77" si="537">IFERROR(J77/H77,"-")</f>
        <v>8.8541666666666671E-2</v>
      </c>
      <c r="L77" s="314">
        <v>7513</v>
      </c>
      <c r="M77" s="40" t="s">
        <v>87</v>
      </c>
      <c r="N77" s="194">
        <v>546</v>
      </c>
      <c r="O77" s="141">
        <f t="shared" ref="O77" si="538">IFERROR(N77/L77,"-")</f>
        <v>7.2674031678424067E-2</v>
      </c>
      <c r="P77" s="314">
        <v>5876</v>
      </c>
      <c r="Q77" s="40" t="s">
        <v>87</v>
      </c>
      <c r="R77" s="194">
        <v>950</v>
      </c>
      <c r="S77" s="152">
        <f t="shared" ref="S77" si="539">IFERROR(R77/P77,"-")</f>
        <v>0.16167460857726346</v>
      </c>
      <c r="T77" s="314">
        <v>3900</v>
      </c>
      <c r="U77" s="40" t="s">
        <v>87</v>
      </c>
      <c r="V77" s="194">
        <v>950</v>
      </c>
      <c r="W77" s="141">
        <f t="shared" ref="W77" si="540">IFERROR(V77/T77,"-")</f>
        <v>0.24358974358974358</v>
      </c>
      <c r="X77" s="314">
        <v>1869</v>
      </c>
      <c r="Y77" s="40" t="s">
        <v>87</v>
      </c>
      <c r="Z77" s="194">
        <v>522</v>
      </c>
      <c r="AA77" s="141">
        <f t="shared" ref="AA77" si="541">IFERROR(Z77/X77,"-")</f>
        <v>0.27929373996789725</v>
      </c>
      <c r="AB77" s="314">
        <v>797</v>
      </c>
      <c r="AC77" s="40" t="s">
        <v>87</v>
      </c>
      <c r="AD77" s="194">
        <v>241</v>
      </c>
      <c r="AE77" s="141">
        <f t="shared" ref="AE77" si="542">IFERROR(AD77/AB77,"-")</f>
        <v>0.30238393977415307</v>
      </c>
      <c r="AF77" s="314">
        <v>20289</v>
      </c>
      <c r="AG77" s="40" t="s">
        <v>87</v>
      </c>
      <c r="AH77" s="194">
        <v>3231</v>
      </c>
      <c r="AI77" s="152">
        <f t="shared" ref="AI77" si="543">IFERROR(AH77/AF77,"-")</f>
        <v>0.15924885405884961</v>
      </c>
      <c r="AK77" s="140">
        <v>73</v>
      </c>
      <c r="AL77" s="202" t="s">
        <v>34</v>
      </c>
      <c r="AM77" s="195">
        <f t="shared" si="484"/>
        <v>0.64974982130092929</v>
      </c>
      <c r="AO77" s="133" t="str">
        <f t="shared" si="485"/>
        <v>豊能町</v>
      </c>
      <c r="AP77" s="134">
        <f t="shared" si="486"/>
        <v>0.62869003690036895</v>
      </c>
      <c r="AR77" s="134">
        <f t="shared" si="487"/>
        <v>0.69014213934315938</v>
      </c>
      <c r="AS77" s="133">
        <v>0</v>
      </c>
    </row>
    <row r="78" spans="2:45" s="30" customFormat="1">
      <c r="B78" s="300"/>
      <c r="C78" s="321"/>
      <c r="D78" s="315"/>
      <c r="E78" s="41" t="s">
        <v>88</v>
      </c>
      <c r="F78" s="53">
        <v>49</v>
      </c>
      <c r="G78" s="142">
        <f t="shared" ref="G78" si="544">IFERROR(F78/D77,"-")</f>
        <v>0.34507042253521125</v>
      </c>
      <c r="H78" s="315"/>
      <c r="I78" s="41" t="s">
        <v>88</v>
      </c>
      <c r="J78" s="53">
        <v>64</v>
      </c>
      <c r="K78" s="142">
        <f t="shared" ref="K78" si="545">IFERROR(J78/H77,"-")</f>
        <v>0.33333333333333331</v>
      </c>
      <c r="L78" s="315"/>
      <c r="M78" s="41" t="s">
        <v>88</v>
      </c>
      <c r="N78" s="53">
        <v>1852</v>
      </c>
      <c r="O78" s="142">
        <f t="shared" ref="O78" si="546">IFERROR(N78/L77,"-")</f>
        <v>0.24650605616930654</v>
      </c>
      <c r="P78" s="315"/>
      <c r="Q78" s="41" t="s">
        <v>88</v>
      </c>
      <c r="R78" s="53">
        <v>1845</v>
      </c>
      <c r="S78" s="153">
        <f t="shared" ref="S78" si="547">IFERROR(R78/P77,"-")</f>
        <v>0.31398910823689585</v>
      </c>
      <c r="T78" s="315"/>
      <c r="U78" s="41" t="s">
        <v>88</v>
      </c>
      <c r="V78" s="53">
        <v>1301</v>
      </c>
      <c r="W78" s="142">
        <f t="shared" ref="W78" si="548">IFERROR(V78/T77,"-")</f>
        <v>0.33358974358974358</v>
      </c>
      <c r="X78" s="315"/>
      <c r="Y78" s="41" t="s">
        <v>88</v>
      </c>
      <c r="Z78" s="53">
        <v>567</v>
      </c>
      <c r="AA78" s="142">
        <f t="shared" ref="AA78" si="549">IFERROR(Z78/X77,"-")</f>
        <v>0.30337078651685395</v>
      </c>
      <c r="AB78" s="315"/>
      <c r="AC78" s="41" t="s">
        <v>88</v>
      </c>
      <c r="AD78" s="53">
        <v>243</v>
      </c>
      <c r="AE78" s="142">
        <f t="shared" ref="AE78" si="550">IFERROR(AD78/AB77,"-")</f>
        <v>0.30489335006273527</v>
      </c>
      <c r="AF78" s="315"/>
      <c r="AG78" s="41" t="s">
        <v>88</v>
      </c>
      <c r="AH78" s="53">
        <v>5921</v>
      </c>
      <c r="AI78" s="153">
        <f t="shared" ref="AI78" si="551">IFERROR(AH78/AF77,"-")</f>
        <v>0.29183301296268915</v>
      </c>
      <c r="AK78" s="140">
        <v>74</v>
      </c>
      <c r="AL78" s="202" t="s">
        <v>35</v>
      </c>
      <c r="AM78" s="195">
        <f t="shared" si="484"/>
        <v>0.6266025641025641</v>
      </c>
      <c r="AO78" s="133" t="str">
        <f t="shared" si="485"/>
        <v>千早赤阪村</v>
      </c>
      <c r="AP78" s="134">
        <f t="shared" si="486"/>
        <v>0.6266025641025641</v>
      </c>
      <c r="AR78" s="134">
        <f t="shared" si="487"/>
        <v>0.69014213934315938</v>
      </c>
      <c r="AS78" s="133">
        <v>999</v>
      </c>
    </row>
    <row r="79" spans="2:45" s="30" customFormat="1">
      <c r="B79" s="300"/>
      <c r="C79" s="321"/>
      <c r="D79" s="315"/>
      <c r="E79" s="44" t="s">
        <v>89</v>
      </c>
      <c r="F79" s="53">
        <v>46</v>
      </c>
      <c r="G79" s="142">
        <f t="shared" ref="G79" si="552">IFERROR(F79/D77,"-")</f>
        <v>0.323943661971831</v>
      </c>
      <c r="H79" s="315"/>
      <c r="I79" s="44" t="s">
        <v>89</v>
      </c>
      <c r="J79" s="53">
        <v>75</v>
      </c>
      <c r="K79" s="142">
        <f t="shared" ref="K79" si="553">IFERROR(J79/H77,"-")</f>
        <v>0.390625</v>
      </c>
      <c r="L79" s="315"/>
      <c r="M79" s="44" t="s">
        <v>89</v>
      </c>
      <c r="N79" s="53">
        <v>3010</v>
      </c>
      <c r="O79" s="142">
        <f t="shared" ref="O79" si="554">IFERROR(N79/L77,"-")</f>
        <v>0.40063889258618396</v>
      </c>
      <c r="P79" s="315"/>
      <c r="Q79" s="44" t="s">
        <v>89</v>
      </c>
      <c r="R79" s="53">
        <v>2709</v>
      </c>
      <c r="S79" s="153">
        <f t="shared" ref="S79" si="555">IFERROR(R79/P77,"-")</f>
        <v>0.46102791014295441</v>
      </c>
      <c r="T79" s="315"/>
      <c r="U79" s="44" t="s">
        <v>89</v>
      </c>
      <c r="V79" s="53">
        <v>1842</v>
      </c>
      <c r="W79" s="142">
        <f t="shared" ref="W79" si="556">IFERROR(V79/T77,"-")</f>
        <v>0.47230769230769232</v>
      </c>
      <c r="X79" s="315"/>
      <c r="Y79" s="44" t="s">
        <v>89</v>
      </c>
      <c r="Z79" s="53">
        <v>790</v>
      </c>
      <c r="AA79" s="142">
        <f t="shared" ref="AA79" si="557">IFERROR(Z79/X77,"-")</f>
        <v>0.42268592830390583</v>
      </c>
      <c r="AB79" s="315"/>
      <c r="AC79" s="44" t="s">
        <v>89</v>
      </c>
      <c r="AD79" s="53">
        <v>266</v>
      </c>
      <c r="AE79" s="142">
        <f t="shared" ref="AE79" si="558">IFERROR(AD79/AB77,"-")</f>
        <v>0.33375156838143039</v>
      </c>
      <c r="AF79" s="315"/>
      <c r="AG79" s="44" t="s">
        <v>89</v>
      </c>
      <c r="AH79" s="53">
        <v>8738</v>
      </c>
      <c r="AI79" s="153">
        <f t="shared" ref="AI79" si="559">IFERROR(AH79/AF77,"-")</f>
        <v>0.43067672137611512</v>
      </c>
    </row>
    <row r="80" spans="2:45" s="30" customFormat="1">
      <c r="B80" s="300"/>
      <c r="C80" s="321"/>
      <c r="D80" s="315"/>
      <c r="E80" s="44" t="s">
        <v>90</v>
      </c>
      <c r="F80" s="53">
        <v>10</v>
      </c>
      <c r="G80" s="142">
        <f t="shared" ref="G80" si="560">IFERROR(F80/D77,"-")</f>
        <v>7.0422535211267609E-2</v>
      </c>
      <c r="H80" s="315"/>
      <c r="I80" s="44" t="s">
        <v>90</v>
      </c>
      <c r="J80" s="53">
        <v>18</v>
      </c>
      <c r="K80" s="142">
        <f t="shared" ref="K80" si="561">IFERROR(J80/H77,"-")</f>
        <v>9.375E-2</v>
      </c>
      <c r="L80" s="315"/>
      <c r="M80" s="44" t="s">
        <v>90</v>
      </c>
      <c r="N80" s="53">
        <v>609</v>
      </c>
      <c r="O80" s="142">
        <f t="shared" ref="O80" si="562">IFERROR(N80/L77,"-")</f>
        <v>8.1059496872088382E-2</v>
      </c>
      <c r="P80" s="315"/>
      <c r="Q80" s="44" t="s">
        <v>90</v>
      </c>
      <c r="R80" s="53">
        <v>762</v>
      </c>
      <c r="S80" s="153">
        <f t="shared" ref="S80" si="563">IFERROR(R80/P77,"-")</f>
        <v>0.12968005445881553</v>
      </c>
      <c r="T80" s="315"/>
      <c r="U80" s="44" t="s">
        <v>90</v>
      </c>
      <c r="V80" s="53">
        <v>613</v>
      </c>
      <c r="W80" s="142">
        <f t="shared" ref="W80" si="564">IFERROR(V80/T77,"-")</f>
        <v>0.15717948717948718</v>
      </c>
      <c r="X80" s="315"/>
      <c r="Y80" s="44" t="s">
        <v>90</v>
      </c>
      <c r="Z80" s="53">
        <v>384</v>
      </c>
      <c r="AA80" s="142">
        <f t="shared" ref="AA80" si="565">IFERROR(Z80/X77,"-")</f>
        <v>0.20545746388443017</v>
      </c>
      <c r="AB80" s="315"/>
      <c r="AC80" s="44" t="s">
        <v>90</v>
      </c>
      <c r="AD80" s="53">
        <v>144</v>
      </c>
      <c r="AE80" s="142">
        <f t="shared" ref="AE80" si="566">IFERROR(AD80/AB77,"-")</f>
        <v>0.1806775407779172</v>
      </c>
      <c r="AF80" s="315"/>
      <c r="AG80" s="44" t="s">
        <v>90</v>
      </c>
      <c r="AH80" s="53">
        <v>2540</v>
      </c>
      <c r="AI80" s="153">
        <f t="shared" ref="AI80" si="567">IFERROR(AH80/AF77,"-")</f>
        <v>0.1251909901917295</v>
      </c>
    </row>
    <row r="81" spans="2:35" s="30" customFormat="1">
      <c r="B81" s="300"/>
      <c r="C81" s="321"/>
      <c r="D81" s="315"/>
      <c r="E81" s="45" t="s">
        <v>91</v>
      </c>
      <c r="F81" s="54">
        <v>38</v>
      </c>
      <c r="G81" s="143">
        <f t="shared" ref="G81" si="568">IFERROR(F81/D77,"-")</f>
        <v>0.26760563380281688</v>
      </c>
      <c r="H81" s="315"/>
      <c r="I81" s="45" t="s">
        <v>91</v>
      </c>
      <c r="J81" s="54">
        <v>60</v>
      </c>
      <c r="K81" s="143">
        <f t="shared" ref="K81" si="569">IFERROR(J81/H77,"-")</f>
        <v>0.3125</v>
      </c>
      <c r="L81" s="315"/>
      <c r="M81" s="45" t="s">
        <v>91</v>
      </c>
      <c r="N81" s="54">
        <v>1674</v>
      </c>
      <c r="O81" s="143">
        <f t="shared" ref="O81" si="570">IFERROR(N81/L77,"-")</f>
        <v>0.22281378943165181</v>
      </c>
      <c r="P81" s="315"/>
      <c r="Q81" s="45" t="s">
        <v>91</v>
      </c>
      <c r="R81" s="54">
        <v>1638</v>
      </c>
      <c r="S81" s="154">
        <f t="shared" ref="S81" si="571">IFERROR(R81/P77,"-")</f>
        <v>0.27876106194690264</v>
      </c>
      <c r="T81" s="315"/>
      <c r="U81" s="45" t="s">
        <v>91</v>
      </c>
      <c r="V81" s="54">
        <v>1208</v>
      </c>
      <c r="W81" s="143">
        <f t="shared" ref="W81" si="572">IFERROR(V81/T77,"-")</f>
        <v>0.30974358974358973</v>
      </c>
      <c r="X81" s="315"/>
      <c r="Y81" s="45" t="s">
        <v>91</v>
      </c>
      <c r="Z81" s="54">
        <v>541</v>
      </c>
      <c r="AA81" s="143">
        <f t="shared" ref="AA81" si="573">IFERROR(Z81/X77,"-")</f>
        <v>0.28945960406634563</v>
      </c>
      <c r="AB81" s="315"/>
      <c r="AC81" s="45" t="s">
        <v>91</v>
      </c>
      <c r="AD81" s="54">
        <v>231</v>
      </c>
      <c r="AE81" s="143">
        <f t="shared" ref="AE81" si="574">IFERROR(AD81/AB77,"-")</f>
        <v>0.28983688833124216</v>
      </c>
      <c r="AF81" s="315"/>
      <c r="AG81" s="45" t="s">
        <v>91</v>
      </c>
      <c r="AH81" s="54">
        <v>5390</v>
      </c>
      <c r="AI81" s="154">
        <f t="shared" ref="AI81" si="575">IFERROR(AH81/AF77,"-")</f>
        <v>0.26566119572181973</v>
      </c>
    </row>
    <row r="82" spans="2:35" s="30" customFormat="1" ht="24">
      <c r="B82" s="276"/>
      <c r="C82" s="322"/>
      <c r="D82" s="316"/>
      <c r="E82" s="48" t="s">
        <v>275</v>
      </c>
      <c r="F82" s="55">
        <v>94</v>
      </c>
      <c r="G82" s="144">
        <f t="shared" ref="G82" si="576">IFERROR(F82/D77,"-")</f>
        <v>0.6619718309859155</v>
      </c>
      <c r="H82" s="316"/>
      <c r="I82" s="48" t="s">
        <v>275</v>
      </c>
      <c r="J82" s="55">
        <v>137</v>
      </c>
      <c r="K82" s="144">
        <f t="shared" ref="K82" si="577">IFERROR(J82/H77,"-")</f>
        <v>0.71354166666666663</v>
      </c>
      <c r="L82" s="316"/>
      <c r="M82" s="48" t="s">
        <v>275</v>
      </c>
      <c r="N82" s="55">
        <v>4650</v>
      </c>
      <c r="O82" s="144">
        <f t="shared" ref="O82" si="578">IFERROR(N82/L77,"-")</f>
        <v>0.61892719286569942</v>
      </c>
      <c r="P82" s="316"/>
      <c r="Q82" s="48" t="s">
        <v>275</v>
      </c>
      <c r="R82" s="55">
        <v>4230</v>
      </c>
      <c r="S82" s="144">
        <f t="shared" ref="S82" si="579">IFERROR(R82/P77,"-")</f>
        <v>0.71987746766507832</v>
      </c>
      <c r="T82" s="316"/>
      <c r="U82" s="48" t="s">
        <v>275</v>
      </c>
      <c r="V82" s="55">
        <v>2946</v>
      </c>
      <c r="W82" s="144">
        <f t="shared" ref="W82" si="580">IFERROR(V82/T77,"-")</f>
        <v>0.75538461538461543</v>
      </c>
      <c r="X82" s="316"/>
      <c r="Y82" s="48" t="s">
        <v>275</v>
      </c>
      <c r="Z82" s="55">
        <v>1359</v>
      </c>
      <c r="AA82" s="144">
        <f t="shared" ref="AA82" si="581">IFERROR(Z82/X77,"-")</f>
        <v>0.7271268057784912</v>
      </c>
      <c r="AB82" s="316"/>
      <c r="AC82" s="48" t="s">
        <v>275</v>
      </c>
      <c r="AD82" s="55">
        <v>543</v>
      </c>
      <c r="AE82" s="144">
        <f t="shared" ref="AE82" si="582">IFERROR(AD82/AB77,"-")</f>
        <v>0.68130489335006272</v>
      </c>
      <c r="AF82" s="316"/>
      <c r="AG82" s="48" t="s">
        <v>275</v>
      </c>
      <c r="AH82" s="55">
        <v>13959</v>
      </c>
      <c r="AI82" s="144">
        <f t="shared" ref="AI82" si="583">IFERROR(AH82/AF77,"-")</f>
        <v>0.68800828034895756</v>
      </c>
    </row>
    <row r="83" spans="2:35" s="30" customFormat="1">
      <c r="B83" s="275">
        <v>14</v>
      </c>
      <c r="C83" s="320" t="s">
        <v>121</v>
      </c>
      <c r="D83" s="314">
        <v>62</v>
      </c>
      <c r="E83" s="40" t="s">
        <v>87</v>
      </c>
      <c r="F83" s="194">
        <v>2</v>
      </c>
      <c r="G83" s="141">
        <f t="shared" ref="G83" si="584">IFERROR(F83/D83,"-")</f>
        <v>3.2258064516129031E-2</v>
      </c>
      <c r="H83" s="314">
        <v>116</v>
      </c>
      <c r="I83" s="40" t="s">
        <v>87</v>
      </c>
      <c r="J83" s="194">
        <v>7</v>
      </c>
      <c r="K83" s="141">
        <f t="shared" ref="K83" si="585">IFERROR(J83/H83,"-")</f>
        <v>6.0344827586206899E-2</v>
      </c>
      <c r="L83" s="314">
        <v>5317</v>
      </c>
      <c r="M83" s="40" t="s">
        <v>87</v>
      </c>
      <c r="N83" s="194">
        <v>326</v>
      </c>
      <c r="O83" s="141">
        <f t="shared" ref="O83" si="586">IFERROR(N83/L83,"-")</f>
        <v>6.1312770359225124E-2</v>
      </c>
      <c r="P83" s="314">
        <v>4391</v>
      </c>
      <c r="Q83" s="40" t="s">
        <v>87</v>
      </c>
      <c r="R83" s="194">
        <v>610</v>
      </c>
      <c r="S83" s="152">
        <f t="shared" ref="S83" si="587">IFERROR(R83/P83,"-")</f>
        <v>0.138920519243908</v>
      </c>
      <c r="T83" s="314">
        <v>3185</v>
      </c>
      <c r="U83" s="40" t="s">
        <v>87</v>
      </c>
      <c r="V83" s="194">
        <v>719</v>
      </c>
      <c r="W83" s="141">
        <f t="shared" ref="W83" si="588">IFERROR(V83/T83,"-")</f>
        <v>0.22574568288854002</v>
      </c>
      <c r="X83" s="314">
        <v>1556</v>
      </c>
      <c r="Y83" s="40" t="s">
        <v>87</v>
      </c>
      <c r="Z83" s="194">
        <v>440</v>
      </c>
      <c r="AA83" s="141">
        <f t="shared" ref="AA83" si="589">IFERROR(Z83/X83,"-")</f>
        <v>0.28277634961439591</v>
      </c>
      <c r="AB83" s="314">
        <v>559</v>
      </c>
      <c r="AC83" s="40" t="s">
        <v>87</v>
      </c>
      <c r="AD83" s="194">
        <v>147</v>
      </c>
      <c r="AE83" s="141">
        <f t="shared" ref="AE83" si="590">IFERROR(AD83/AB83,"-")</f>
        <v>0.2629695885509839</v>
      </c>
      <c r="AF83" s="314">
        <v>15186</v>
      </c>
      <c r="AG83" s="40" t="s">
        <v>87</v>
      </c>
      <c r="AH83" s="194">
        <v>2251</v>
      </c>
      <c r="AI83" s="152">
        <f t="shared" ref="AI83" si="591">IFERROR(AH83/AF83,"-")</f>
        <v>0.14822863163440012</v>
      </c>
    </row>
    <row r="84" spans="2:35" s="30" customFormat="1">
      <c r="B84" s="300"/>
      <c r="C84" s="321"/>
      <c r="D84" s="315"/>
      <c r="E84" s="41" t="s">
        <v>88</v>
      </c>
      <c r="F84" s="53">
        <v>25</v>
      </c>
      <c r="G84" s="142">
        <f t="shared" ref="G84" si="592">IFERROR(F84/D83,"-")</f>
        <v>0.40322580645161288</v>
      </c>
      <c r="H84" s="315"/>
      <c r="I84" s="41" t="s">
        <v>88</v>
      </c>
      <c r="J84" s="53">
        <v>41</v>
      </c>
      <c r="K84" s="142">
        <f t="shared" ref="K84" si="593">IFERROR(J84/H83,"-")</f>
        <v>0.35344827586206895</v>
      </c>
      <c r="L84" s="315"/>
      <c r="M84" s="41" t="s">
        <v>88</v>
      </c>
      <c r="N84" s="53">
        <v>1183</v>
      </c>
      <c r="O84" s="142">
        <f t="shared" ref="O84" si="594">IFERROR(N84/L83,"-")</f>
        <v>0.22249388753056235</v>
      </c>
      <c r="P84" s="315"/>
      <c r="Q84" s="41" t="s">
        <v>88</v>
      </c>
      <c r="R84" s="53">
        <v>1246</v>
      </c>
      <c r="S84" s="153">
        <f t="shared" ref="S84" si="595">IFERROR(R84/P83,"-")</f>
        <v>0.28376224094739239</v>
      </c>
      <c r="T84" s="315"/>
      <c r="U84" s="41" t="s">
        <v>88</v>
      </c>
      <c r="V84" s="53">
        <v>1004</v>
      </c>
      <c r="W84" s="142">
        <f t="shared" ref="W84" si="596">IFERROR(V84/T83,"-")</f>
        <v>0.31522762951334382</v>
      </c>
      <c r="X84" s="315"/>
      <c r="Y84" s="41" t="s">
        <v>88</v>
      </c>
      <c r="Z84" s="53">
        <v>497</v>
      </c>
      <c r="AA84" s="142">
        <f t="shared" ref="AA84" si="597">IFERROR(Z84/X83,"-")</f>
        <v>0.31940874035989719</v>
      </c>
      <c r="AB84" s="315"/>
      <c r="AC84" s="41" t="s">
        <v>88</v>
      </c>
      <c r="AD84" s="53">
        <v>148</v>
      </c>
      <c r="AE84" s="142">
        <f t="shared" ref="AE84" si="598">IFERROR(AD84/AB83,"-")</f>
        <v>0.26475849731663686</v>
      </c>
      <c r="AF84" s="315"/>
      <c r="AG84" s="41" t="s">
        <v>88</v>
      </c>
      <c r="AH84" s="53">
        <v>4144</v>
      </c>
      <c r="AI84" s="153">
        <f t="shared" ref="AI84" si="599">IFERROR(AH84/AF83,"-")</f>
        <v>0.27288291847754509</v>
      </c>
    </row>
    <row r="85" spans="2:35" s="30" customFormat="1">
      <c r="B85" s="300"/>
      <c r="C85" s="321"/>
      <c r="D85" s="315"/>
      <c r="E85" s="44" t="s">
        <v>89</v>
      </c>
      <c r="F85" s="53">
        <v>20</v>
      </c>
      <c r="G85" s="142">
        <f t="shared" ref="G85" si="600">IFERROR(F85/D83,"-")</f>
        <v>0.32258064516129031</v>
      </c>
      <c r="H85" s="315"/>
      <c r="I85" s="44" t="s">
        <v>89</v>
      </c>
      <c r="J85" s="53">
        <v>39</v>
      </c>
      <c r="K85" s="142">
        <f t="shared" ref="K85" si="601">IFERROR(J85/H83,"-")</f>
        <v>0.33620689655172414</v>
      </c>
      <c r="L85" s="315"/>
      <c r="M85" s="44" t="s">
        <v>89</v>
      </c>
      <c r="N85" s="53">
        <v>1905</v>
      </c>
      <c r="O85" s="142">
        <f t="shared" ref="O85" si="602">IFERROR(N85/L83,"-")</f>
        <v>0.35828474703780328</v>
      </c>
      <c r="P85" s="315"/>
      <c r="Q85" s="44" t="s">
        <v>89</v>
      </c>
      <c r="R85" s="53">
        <v>1888</v>
      </c>
      <c r="S85" s="153">
        <f t="shared" ref="S85" si="603">IFERROR(R85/P83,"-")</f>
        <v>0.42997039398770209</v>
      </c>
      <c r="T85" s="315"/>
      <c r="U85" s="44" t="s">
        <v>89</v>
      </c>
      <c r="V85" s="53">
        <v>1399</v>
      </c>
      <c r="W85" s="142">
        <f t="shared" ref="W85" si="604">IFERROR(V85/T83,"-")</f>
        <v>0.43924646781789639</v>
      </c>
      <c r="X85" s="315"/>
      <c r="Y85" s="44" t="s">
        <v>89</v>
      </c>
      <c r="Z85" s="53">
        <v>615</v>
      </c>
      <c r="AA85" s="142">
        <f t="shared" ref="AA85" si="605">IFERROR(Z85/X83,"-")</f>
        <v>0.39524421593830333</v>
      </c>
      <c r="AB85" s="315"/>
      <c r="AC85" s="44" t="s">
        <v>89</v>
      </c>
      <c r="AD85" s="53">
        <v>187</v>
      </c>
      <c r="AE85" s="142">
        <f t="shared" ref="AE85" si="606">IFERROR(AD85/AB83,"-")</f>
        <v>0.33452593917710199</v>
      </c>
      <c r="AF85" s="315"/>
      <c r="AG85" s="44" t="s">
        <v>89</v>
      </c>
      <c r="AH85" s="53">
        <v>6053</v>
      </c>
      <c r="AI85" s="153">
        <f t="shared" ref="AI85" si="607">IFERROR(AH85/AF83,"-")</f>
        <v>0.39859080732253394</v>
      </c>
    </row>
    <row r="86" spans="2:35" s="30" customFormat="1">
      <c r="B86" s="300"/>
      <c r="C86" s="321"/>
      <c r="D86" s="315"/>
      <c r="E86" s="44" t="s">
        <v>90</v>
      </c>
      <c r="F86" s="53">
        <v>4</v>
      </c>
      <c r="G86" s="142">
        <f t="shared" ref="G86" si="608">IFERROR(F86/D83,"-")</f>
        <v>6.4516129032258063E-2</v>
      </c>
      <c r="H86" s="315"/>
      <c r="I86" s="44" t="s">
        <v>90</v>
      </c>
      <c r="J86" s="53">
        <v>11</v>
      </c>
      <c r="K86" s="142">
        <f t="shared" ref="K86" si="609">IFERROR(J86/H83,"-")</f>
        <v>9.4827586206896547E-2</v>
      </c>
      <c r="L86" s="315"/>
      <c r="M86" s="44" t="s">
        <v>90</v>
      </c>
      <c r="N86" s="53">
        <v>431</v>
      </c>
      <c r="O86" s="142">
        <f t="shared" ref="O86" si="610">IFERROR(N86/L83,"-")</f>
        <v>8.1060748542411132E-2</v>
      </c>
      <c r="P86" s="315"/>
      <c r="Q86" s="44" t="s">
        <v>90</v>
      </c>
      <c r="R86" s="53">
        <v>520</v>
      </c>
      <c r="S86" s="153">
        <f t="shared" ref="S86" si="611">IFERROR(R86/P83,"-")</f>
        <v>0.11842404919152813</v>
      </c>
      <c r="T86" s="315"/>
      <c r="U86" s="44" t="s">
        <v>90</v>
      </c>
      <c r="V86" s="53">
        <v>567</v>
      </c>
      <c r="W86" s="142">
        <f t="shared" ref="W86" si="612">IFERROR(V86/T83,"-")</f>
        <v>0.17802197802197803</v>
      </c>
      <c r="X86" s="315"/>
      <c r="Y86" s="44" t="s">
        <v>90</v>
      </c>
      <c r="Z86" s="53">
        <v>304</v>
      </c>
      <c r="AA86" s="142">
        <f t="shared" ref="AA86" si="613">IFERROR(Z86/X83,"-")</f>
        <v>0.19537275064267351</v>
      </c>
      <c r="AB86" s="315"/>
      <c r="AC86" s="44" t="s">
        <v>90</v>
      </c>
      <c r="AD86" s="53">
        <v>101</v>
      </c>
      <c r="AE86" s="142">
        <f t="shared" ref="AE86" si="614">IFERROR(AD86/AB83,"-")</f>
        <v>0.18067978533094811</v>
      </c>
      <c r="AF86" s="315"/>
      <c r="AG86" s="44" t="s">
        <v>90</v>
      </c>
      <c r="AH86" s="53">
        <v>1938</v>
      </c>
      <c r="AI86" s="153">
        <f t="shared" ref="AI86" si="615">IFERROR(AH86/AF83,"-")</f>
        <v>0.12761754247333071</v>
      </c>
    </row>
    <row r="87" spans="2:35" s="30" customFormat="1">
      <c r="B87" s="300"/>
      <c r="C87" s="321"/>
      <c r="D87" s="315"/>
      <c r="E87" s="45" t="s">
        <v>91</v>
      </c>
      <c r="F87" s="54">
        <v>21</v>
      </c>
      <c r="G87" s="143">
        <f t="shared" ref="G87" si="616">IFERROR(F87/D83,"-")</f>
        <v>0.33870967741935482</v>
      </c>
      <c r="H87" s="315"/>
      <c r="I87" s="45" t="s">
        <v>91</v>
      </c>
      <c r="J87" s="54">
        <v>38</v>
      </c>
      <c r="K87" s="143">
        <f t="shared" ref="K87" si="617">IFERROR(J87/H83,"-")</f>
        <v>0.32758620689655171</v>
      </c>
      <c r="L87" s="315"/>
      <c r="M87" s="45" t="s">
        <v>91</v>
      </c>
      <c r="N87" s="54">
        <v>1171</v>
      </c>
      <c r="O87" s="143">
        <f t="shared" ref="O87" si="618">IFERROR(N87/L83,"-")</f>
        <v>0.22023697573819823</v>
      </c>
      <c r="P87" s="315"/>
      <c r="Q87" s="45" t="s">
        <v>91</v>
      </c>
      <c r="R87" s="54">
        <v>1236</v>
      </c>
      <c r="S87" s="154">
        <f t="shared" ref="S87" si="619">IFERROR(R87/P83,"-")</f>
        <v>0.28148485538601686</v>
      </c>
      <c r="T87" s="315"/>
      <c r="U87" s="45" t="s">
        <v>91</v>
      </c>
      <c r="V87" s="54">
        <v>1028</v>
      </c>
      <c r="W87" s="143">
        <f t="shared" ref="W87" si="620">IFERROR(V87/T83,"-")</f>
        <v>0.32276295133437993</v>
      </c>
      <c r="X87" s="315"/>
      <c r="Y87" s="45" t="s">
        <v>91</v>
      </c>
      <c r="Z87" s="54">
        <v>491</v>
      </c>
      <c r="AA87" s="143">
        <f t="shared" ref="AA87" si="621">IFERROR(Z87/X83,"-")</f>
        <v>0.31555269922879176</v>
      </c>
      <c r="AB87" s="315"/>
      <c r="AC87" s="45" t="s">
        <v>91</v>
      </c>
      <c r="AD87" s="54">
        <v>164</v>
      </c>
      <c r="AE87" s="143">
        <f t="shared" ref="AE87" si="622">IFERROR(AD87/AB83,"-")</f>
        <v>0.29338103756708406</v>
      </c>
      <c r="AF87" s="315"/>
      <c r="AG87" s="45" t="s">
        <v>91</v>
      </c>
      <c r="AH87" s="54">
        <v>4149</v>
      </c>
      <c r="AI87" s="154">
        <f t="shared" ref="AI87" si="623">IFERROR(AH87/AF83,"-")</f>
        <v>0.27321216910312129</v>
      </c>
    </row>
    <row r="88" spans="2:35" s="30" customFormat="1" ht="24">
      <c r="B88" s="276"/>
      <c r="C88" s="322"/>
      <c r="D88" s="316"/>
      <c r="E88" s="48" t="s">
        <v>275</v>
      </c>
      <c r="F88" s="55">
        <v>44</v>
      </c>
      <c r="G88" s="144">
        <f t="shared" ref="G88" si="624">IFERROR(F88/D83,"-")</f>
        <v>0.70967741935483875</v>
      </c>
      <c r="H88" s="316"/>
      <c r="I88" s="48" t="s">
        <v>275</v>
      </c>
      <c r="J88" s="55">
        <v>82</v>
      </c>
      <c r="K88" s="144">
        <f t="shared" ref="K88" si="625">IFERROR(J88/H83,"-")</f>
        <v>0.7068965517241379</v>
      </c>
      <c r="L88" s="316"/>
      <c r="M88" s="48" t="s">
        <v>275</v>
      </c>
      <c r="N88" s="55">
        <v>3119</v>
      </c>
      <c r="O88" s="144">
        <f t="shared" ref="O88" si="626">IFERROR(N88/L83,"-")</f>
        <v>0.58660899003197287</v>
      </c>
      <c r="P88" s="316"/>
      <c r="Q88" s="48" t="s">
        <v>275</v>
      </c>
      <c r="R88" s="55">
        <v>3070</v>
      </c>
      <c r="S88" s="144">
        <f t="shared" ref="S88" si="627">IFERROR(R88/P83,"-")</f>
        <v>0.69915736734229106</v>
      </c>
      <c r="T88" s="316"/>
      <c r="U88" s="48" t="s">
        <v>275</v>
      </c>
      <c r="V88" s="55">
        <v>2396</v>
      </c>
      <c r="W88" s="144">
        <f t="shared" ref="W88" si="628">IFERROR(V88/T83,"-")</f>
        <v>0.75227629513343797</v>
      </c>
      <c r="X88" s="316"/>
      <c r="Y88" s="48" t="s">
        <v>275</v>
      </c>
      <c r="Z88" s="55">
        <v>1153</v>
      </c>
      <c r="AA88" s="144">
        <f t="shared" ref="AA88" si="629">IFERROR(Z88/X83,"-")</f>
        <v>0.74100257069408737</v>
      </c>
      <c r="AB88" s="316"/>
      <c r="AC88" s="48" t="s">
        <v>275</v>
      </c>
      <c r="AD88" s="55">
        <v>377</v>
      </c>
      <c r="AE88" s="144">
        <f t="shared" ref="AE88" si="630">IFERROR(AD88/AB83,"-")</f>
        <v>0.67441860465116277</v>
      </c>
      <c r="AF88" s="316"/>
      <c r="AG88" s="48" t="s">
        <v>275</v>
      </c>
      <c r="AH88" s="55">
        <v>10241</v>
      </c>
      <c r="AI88" s="144">
        <f t="shared" ref="AI88" si="631">IFERROR(AH88/AF83,"-")</f>
        <v>0.67437113130514947</v>
      </c>
    </row>
    <row r="89" spans="2:35" s="30" customFormat="1">
      <c r="B89" s="275">
        <v>15</v>
      </c>
      <c r="C89" s="320" t="s">
        <v>122</v>
      </c>
      <c r="D89" s="314">
        <v>136</v>
      </c>
      <c r="E89" s="40" t="s">
        <v>87</v>
      </c>
      <c r="F89" s="194">
        <v>9</v>
      </c>
      <c r="G89" s="141">
        <f t="shared" ref="G89" si="632">IFERROR(F89/D89,"-")</f>
        <v>6.6176470588235295E-2</v>
      </c>
      <c r="H89" s="314">
        <v>225</v>
      </c>
      <c r="I89" s="40" t="s">
        <v>87</v>
      </c>
      <c r="J89" s="194">
        <v>16</v>
      </c>
      <c r="K89" s="141">
        <f t="shared" ref="K89" si="633">IFERROR(J89/H89,"-")</f>
        <v>7.1111111111111111E-2</v>
      </c>
      <c r="L89" s="314">
        <v>8998</v>
      </c>
      <c r="M89" s="40" t="s">
        <v>87</v>
      </c>
      <c r="N89" s="194">
        <v>556</v>
      </c>
      <c r="O89" s="141">
        <f t="shared" ref="O89" si="634">IFERROR(N89/L89,"-")</f>
        <v>6.1791509224272061E-2</v>
      </c>
      <c r="P89" s="314">
        <v>7068</v>
      </c>
      <c r="Q89" s="40" t="s">
        <v>87</v>
      </c>
      <c r="R89" s="194">
        <v>941</v>
      </c>
      <c r="S89" s="152">
        <f t="shared" ref="S89" si="635">IFERROR(R89/P89,"-")</f>
        <v>0.13313525749858518</v>
      </c>
      <c r="T89" s="314">
        <v>4595</v>
      </c>
      <c r="U89" s="40" t="s">
        <v>87</v>
      </c>
      <c r="V89" s="194">
        <v>969</v>
      </c>
      <c r="W89" s="141">
        <f t="shared" ref="W89" si="636">IFERROR(V89/T89,"-")</f>
        <v>0.21088139281828075</v>
      </c>
      <c r="X89" s="314">
        <v>2122</v>
      </c>
      <c r="Y89" s="40" t="s">
        <v>87</v>
      </c>
      <c r="Z89" s="194">
        <v>515</v>
      </c>
      <c r="AA89" s="141">
        <f t="shared" ref="AA89" si="637">IFERROR(Z89/X89,"-")</f>
        <v>0.24269557021677662</v>
      </c>
      <c r="AB89" s="314">
        <v>737</v>
      </c>
      <c r="AC89" s="40" t="s">
        <v>87</v>
      </c>
      <c r="AD89" s="194">
        <v>164</v>
      </c>
      <c r="AE89" s="141">
        <f t="shared" ref="AE89" si="638">IFERROR(AD89/AB89,"-")</f>
        <v>0.2225237449118046</v>
      </c>
      <c r="AF89" s="314">
        <v>23881</v>
      </c>
      <c r="AG89" s="40" t="s">
        <v>87</v>
      </c>
      <c r="AH89" s="194">
        <v>3170</v>
      </c>
      <c r="AI89" s="152">
        <f t="shared" ref="AI89" si="639">IFERROR(AH89/AF89,"-")</f>
        <v>0.13274150998701897</v>
      </c>
    </row>
    <row r="90" spans="2:35" s="30" customFormat="1">
      <c r="B90" s="300"/>
      <c r="C90" s="321"/>
      <c r="D90" s="315"/>
      <c r="E90" s="41" t="s">
        <v>88</v>
      </c>
      <c r="F90" s="53">
        <v>45</v>
      </c>
      <c r="G90" s="142">
        <f t="shared" ref="G90" si="640">IFERROR(F90/D89,"-")</f>
        <v>0.33088235294117646</v>
      </c>
      <c r="H90" s="315"/>
      <c r="I90" s="41" t="s">
        <v>88</v>
      </c>
      <c r="J90" s="53">
        <v>93</v>
      </c>
      <c r="K90" s="142">
        <f t="shared" ref="K90" si="641">IFERROR(J90/H89,"-")</f>
        <v>0.41333333333333333</v>
      </c>
      <c r="L90" s="315"/>
      <c r="M90" s="41" t="s">
        <v>88</v>
      </c>
      <c r="N90" s="53">
        <v>2298</v>
      </c>
      <c r="O90" s="142">
        <f t="shared" ref="O90" si="642">IFERROR(N90/L89,"-")</f>
        <v>0.25539008668593022</v>
      </c>
      <c r="P90" s="315"/>
      <c r="Q90" s="41" t="s">
        <v>88</v>
      </c>
      <c r="R90" s="53">
        <v>2328</v>
      </c>
      <c r="S90" s="153">
        <f t="shared" ref="S90" si="643">IFERROR(R90/P89,"-")</f>
        <v>0.32937181663837012</v>
      </c>
      <c r="T90" s="315"/>
      <c r="U90" s="41" t="s">
        <v>88</v>
      </c>
      <c r="V90" s="53">
        <v>1579</v>
      </c>
      <c r="W90" s="142">
        <f t="shared" ref="W90" si="644">IFERROR(V90/T89,"-")</f>
        <v>0.34363438520130579</v>
      </c>
      <c r="X90" s="315"/>
      <c r="Y90" s="41" t="s">
        <v>88</v>
      </c>
      <c r="Z90" s="53">
        <v>718</v>
      </c>
      <c r="AA90" s="142">
        <f t="shared" ref="AA90" si="645">IFERROR(Z90/X89,"-")</f>
        <v>0.33836003770028278</v>
      </c>
      <c r="AB90" s="315"/>
      <c r="AC90" s="41" t="s">
        <v>88</v>
      </c>
      <c r="AD90" s="53">
        <v>220</v>
      </c>
      <c r="AE90" s="142">
        <f t="shared" ref="AE90" si="646">IFERROR(AD90/AB89,"-")</f>
        <v>0.29850746268656714</v>
      </c>
      <c r="AF90" s="315"/>
      <c r="AG90" s="41" t="s">
        <v>88</v>
      </c>
      <c r="AH90" s="53">
        <v>7281</v>
      </c>
      <c r="AI90" s="153">
        <f t="shared" ref="AI90" si="647">IFERROR(AH90/AF89,"-")</f>
        <v>0.30488673003643063</v>
      </c>
    </row>
    <row r="91" spans="2:35" s="30" customFormat="1">
      <c r="B91" s="300"/>
      <c r="C91" s="321"/>
      <c r="D91" s="315"/>
      <c r="E91" s="44" t="s">
        <v>89</v>
      </c>
      <c r="F91" s="53">
        <v>41</v>
      </c>
      <c r="G91" s="142">
        <f t="shared" ref="G91" si="648">IFERROR(F91/D89,"-")</f>
        <v>0.3014705882352941</v>
      </c>
      <c r="H91" s="315"/>
      <c r="I91" s="44" t="s">
        <v>89</v>
      </c>
      <c r="J91" s="53">
        <v>75</v>
      </c>
      <c r="K91" s="142">
        <f t="shared" ref="K91" si="649">IFERROR(J91/H89,"-")</f>
        <v>0.33333333333333331</v>
      </c>
      <c r="L91" s="315"/>
      <c r="M91" s="44" t="s">
        <v>89</v>
      </c>
      <c r="N91" s="53">
        <v>3237</v>
      </c>
      <c r="O91" s="142">
        <f t="shared" ref="O91" si="650">IFERROR(N91/L89,"-")</f>
        <v>0.35974661035785732</v>
      </c>
      <c r="P91" s="315"/>
      <c r="Q91" s="44" t="s">
        <v>89</v>
      </c>
      <c r="R91" s="53">
        <v>2995</v>
      </c>
      <c r="S91" s="153">
        <f t="shared" ref="S91" si="651">IFERROR(R91/P89,"-")</f>
        <v>0.4237408036219581</v>
      </c>
      <c r="T91" s="315"/>
      <c r="U91" s="44" t="s">
        <v>89</v>
      </c>
      <c r="V91" s="53">
        <v>2024</v>
      </c>
      <c r="W91" s="142">
        <f t="shared" ref="W91" si="652">IFERROR(V91/T89,"-")</f>
        <v>0.44047878128400436</v>
      </c>
      <c r="X91" s="315"/>
      <c r="Y91" s="44" t="s">
        <v>89</v>
      </c>
      <c r="Z91" s="53">
        <v>801</v>
      </c>
      <c r="AA91" s="142">
        <f t="shared" ref="AA91" si="653">IFERROR(Z91/X89,"-")</f>
        <v>0.37747408105560792</v>
      </c>
      <c r="AB91" s="315"/>
      <c r="AC91" s="44" t="s">
        <v>89</v>
      </c>
      <c r="AD91" s="53">
        <v>203</v>
      </c>
      <c r="AE91" s="142">
        <f t="shared" ref="AE91" si="654">IFERROR(AD91/AB89,"-")</f>
        <v>0.27544097693351427</v>
      </c>
      <c r="AF91" s="315"/>
      <c r="AG91" s="44" t="s">
        <v>89</v>
      </c>
      <c r="AH91" s="53">
        <v>9376</v>
      </c>
      <c r="AI91" s="153">
        <f t="shared" ref="AI91" si="655">IFERROR(AH91/AF89,"-")</f>
        <v>0.39261337464930279</v>
      </c>
    </row>
    <row r="92" spans="2:35" s="30" customFormat="1">
      <c r="B92" s="300"/>
      <c r="C92" s="321"/>
      <c r="D92" s="315"/>
      <c r="E92" s="44" t="s">
        <v>90</v>
      </c>
      <c r="F92" s="53">
        <v>8</v>
      </c>
      <c r="G92" s="142">
        <f t="shared" ref="G92" si="656">IFERROR(F92/D89,"-")</f>
        <v>5.8823529411764705E-2</v>
      </c>
      <c r="H92" s="315"/>
      <c r="I92" s="44" t="s">
        <v>90</v>
      </c>
      <c r="J92" s="53">
        <v>22</v>
      </c>
      <c r="K92" s="142">
        <f t="shared" ref="K92" si="657">IFERROR(J92/H89,"-")</f>
        <v>9.7777777777777783E-2</v>
      </c>
      <c r="L92" s="315"/>
      <c r="M92" s="44" t="s">
        <v>90</v>
      </c>
      <c r="N92" s="53">
        <v>651</v>
      </c>
      <c r="O92" s="142">
        <f t="shared" ref="O92" si="658">IFERROR(N92/L89,"-")</f>
        <v>7.2349410980217826E-2</v>
      </c>
      <c r="P92" s="315"/>
      <c r="Q92" s="44" t="s">
        <v>90</v>
      </c>
      <c r="R92" s="53">
        <v>903</v>
      </c>
      <c r="S92" s="153">
        <f t="shared" ref="S92" si="659">IFERROR(R92/P89,"-")</f>
        <v>0.12775891341256368</v>
      </c>
      <c r="T92" s="315"/>
      <c r="U92" s="44" t="s">
        <v>90</v>
      </c>
      <c r="V92" s="53">
        <v>753</v>
      </c>
      <c r="W92" s="142">
        <f t="shared" ref="W92" si="660">IFERROR(V92/T89,"-")</f>
        <v>0.16387377584330795</v>
      </c>
      <c r="X92" s="315"/>
      <c r="Y92" s="44" t="s">
        <v>90</v>
      </c>
      <c r="Z92" s="53">
        <v>351</v>
      </c>
      <c r="AA92" s="142">
        <f t="shared" ref="AA92" si="661">IFERROR(Z92/X89,"-")</f>
        <v>0.16540999057492931</v>
      </c>
      <c r="AB92" s="315"/>
      <c r="AC92" s="44" t="s">
        <v>90</v>
      </c>
      <c r="AD92" s="53">
        <v>131</v>
      </c>
      <c r="AE92" s="142">
        <f t="shared" ref="AE92" si="662">IFERROR(AD92/AB89,"-")</f>
        <v>0.17774762550881953</v>
      </c>
      <c r="AF92" s="315"/>
      <c r="AG92" s="44" t="s">
        <v>90</v>
      </c>
      <c r="AH92" s="53">
        <v>2819</v>
      </c>
      <c r="AI92" s="153">
        <f t="shared" ref="AI92" si="663">IFERROR(AH92/AF89,"-")</f>
        <v>0.11804363301369289</v>
      </c>
    </row>
    <row r="93" spans="2:35" s="30" customFormat="1">
      <c r="B93" s="300"/>
      <c r="C93" s="321"/>
      <c r="D93" s="315"/>
      <c r="E93" s="45" t="s">
        <v>91</v>
      </c>
      <c r="F93" s="54">
        <v>43</v>
      </c>
      <c r="G93" s="143">
        <f t="shared" ref="G93" si="664">IFERROR(F93/D89,"-")</f>
        <v>0.31617647058823528</v>
      </c>
      <c r="H93" s="315"/>
      <c r="I93" s="45" t="s">
        <v>91</v>
      </c>
      <c r="J93" s="54">
        <v>65</v>
      </c>
      <c r="K93" s="143">
        <f t="shared" ref="K93" si="665">IFERROR(J93/H89,"-")</f>
        <v>0.28888888888888886</v>
      </c>
      <c r="L93" s="315"/>
      <c r="M93" s="45" t="s">
        <v>91</v>
      </c>
      <c r="N93" s="54">
        <v>2005</v>
      </c>
      <c r="O93" s="143">
        <f t="shared" ref="O93" si="666">IFERROR(N93/L89,"-")</f>
        <v>0.22282729495443432</v>
      </c>
      <c r="P93" s="315"/>
      <c r="Q93" s="45" t="s">
        <v>91</v>
      </c>
      <c r="R93" s="54">
        <v>1909</v>
      </c>
      <c r="S93" s="154">
        <f t="shared" ref="S93" si="667">IFERROR(R93/P89,"-")</f>
        <v>0.27009054895302775</v>
      </c>
      <c r="T93" s="315"/>
      <c r="U93" s="45" t="s">
        <v>91</v>
      </c>
      <c r="V93" s="54">
        <v>1365</v>
      </c>
      <c r="W93" s="143">
        <f t="shared" ref="W93" si="668">IFERROR(V93/T89,"-")</f>
        <v>0.29706202393906422</v>
      </c>
      <c r="X93" s="315"/>
      <c r="Y93" s="45" t="s">
        <v>91</v>
      </c>
      <c r="Z93" s="54">
        <v>638</v>
      </c>
      <c r="AA93" s="143">
        <f t="shared" ref="AA93" si="669">IFERROR(Z93/X89,"-")</f>
        <v>0.30065975494816211</v>
      </c>
      <c r="AB93" s="315"/>
      <c r="AC93" s="45" t="s">
        <v>91</v>
      </c>
      <c r="AD93" s="54">
        <v>185</v>
      </c>
      <c r="AE93" s="143">
        <f t="shared" ref="AE93" si="670">IFERROR(AD93/AB89,"-")</f>
        <v>0.25101763907734059</v>
      </c>
      <c r="AF93" s="315"/>
      <c r="AG93" s="45" t="s">
        <v>91</v>
      </c>
      <c r="AH93" s="54">
        <v>6210</v>
      </c>
      <c r="AI93" s="154">
        <f t="shared" ref="AI93" si="671">IFERROR(AH93/AF89,"-")</f>
        <v>0.26003936183576903</v>
      </c>
    </row>
    <row r="94" spans="2:35" s="30" customFormat="1" ht="24">
      <c r="B94" s="276"/>
      <c r="C94" s="322"/>
      <c r="D94" s="316"/>
      <c r="E94" s="48" t="s">
        <v>275</v>
      </c>
      <c r="F94" s="55">
        <v>89</v>
      </c>
      <c r="G94" s="144">
        <f t="shared" ref="G94" si="672">IFERROR(F94/D89,"-")</f>
        <v>0.65441176470588236</v>
      </c>
      <c r="H94" s="316"/>
      <c r="I94" s="48" t="s">
        <v>275</v>
      </c>
      <c r="J94" s="55">
        <v>164</v>
      </c>
      <c r="K94" s="144">
        <f t="shared" ref="K94" si="673">IFERROR(J94/H89,"-")</f>
        <v>0.72888888888888892</v>
      </c>
      <c r="L94" s="316"/>
      <c r="M94" s="48" t="s">
        <v>275</v>
      </c>
      <c r="N94" s="55">
        <v>5488</v>
      </c>
      <c r="O94" s="144">
        <f t="shared" ref="O94" si="674">IFERROR(N94/L89,"-")</f>
        <v>0.60991331406979332</v>
      </c>
      <c r="P94" s="316"/>
      <c r="Q94" s="48" t="s">
        <v>275</v>
      </c>
      <c r="R94" s="55">
        <v>4967</v>
      </c>
      <c r="S94" s="144">
        <f t="shared" ref="S94" si="675">IFERROR(R94/P89,"-")</f>
        <v>0.70274476513865314</v>
      </c>
      <c r="T94" s="316"/>
      <c r="U94" s="48" t="s">
        <v>275</v>
      </c>
      <c r="V94" s="55">
        <v>3416</v>
      </c>
      <c r="W94" s="144">
        <f t="shared" ref="W94" si="676">IFERROR(V94/T89,"-")</f>
        <v>0.74341675734494017</v>
      </c>
      <c r="X94" s="316"/>
      <c r="Y94" s="48" t="s">
        <v>275</v>
      </c>
      <c r="Z94" s="55">
        <v>1515</v>
      </c>
      <c r="AA94" s="144">
        <f t="shared" ref="AA94" si="677">IFERROR(Z94/X89,"-")</f>
        <v>0.71394910461828465</v>
      </c>
      <c r="AB94" s="316"/>
      <c r="AC94" s="48" t="s">
        <v>275</v>
      </c>
      <c r="AD94" s="55">
        <v>471</v>
      </c>
      <c r="AE94" s="144">
        <f t="shared" ref="AE94" si="678">IFERROR(AD94/AB89,"-")</f>
        <v>0.63907734056987786</v>
      </c>
      <c r="AF94" s="316"/>
      <c r="AG94" s="48" t="s">
        <v>275</v>
      </c>
      <c r="AH94" s="55">
        <v>16110</v>
      </c>
      <c r="AI94" s="144">
        <f t="shared" ref="AI94" si="679">IFERROR(AH94/AF89,"-")</f>
        <v>0.67459486621163267</v>
      </c>
    </row>
    <row r="95" spans="2:35" s="30" customFormat="1">
      <c r="B95" s="275">
        <v>16</v>
      </c>
      <c r="C95" s="320" t="s">
        <v>63</v>
      </c>
      <c r="D95" s="314">
        <v>73</v>
      </c>
      <c r="E95" s="40" t="s">
        <v>87</v>
      </c>
      <c r="F95" s="194">
        <v>2</v>
      </c>
      <c r="G95" s="141">
        <f t="shared" ref="G95" si="680">IFERROR(F95/D95,"-")</f>
        <v>2.7397260273972601E-2</v>
      </c>
      <c r="H95" s="314">
        <v>121</v>
      </c>
      <c r="I95" s="40" t="s">
        <v>87</v>
      </c>
      <c r="J95" s="194">
        <v>9</v>
      </c>
      <c r="K95" s="141">
        <f t="shared" ref="K95" si="681">IFERROR(J95/H95,"-")</f>
        <v>7.43801652892562E-2</v>
      </c>
      <c r="L95" s="314">
        <v>5467</v>
      </c>
      <c r="M95" s="40" t="s">
        <v>87</v>
      </c>
      <c r="N95" s="194">
        <v>335</v>
      </c>
      <c r="O95" s="141">
        <f t="shared" ref="O95" si="682">IFERROR(N95/L95,"-")</f>
        <v>6.1276751417596489E-2</v>
      </c>
      <c r="P95" s="314">
        <v>4637</v>
      </c>
      <c r="Q95" s="40" t="s">
        <v>87</v>
      </c>
      <c r="R95" s="194">
        <v>607</v>
      </c>
      <c r="S95" s="152">
        <f t="shared" ref="S95" si="683">IFERROR(R95/P95,"-")</f>
        <v>0.13090360146646537</v>
      </c>
      <c r="T95" s="314">
        <v>3499</v>
      </c>
      <c r="U95" s="40" t="s">
        <v>87</v>
      </c>
      <c r="V95" s="194">
        <v>742</v>
      </c>
      <c r="W95" s="141">
        <f t="shared" ref="W95" si="684">IFERROR(V95/T95,"-")</f>
        <v>0.2120605887396399</v>
      </c>
      <c r="X95" s="314">
        <v>1790</v>
      </c>
      <c r="Y95" s="40" t="s">
        <v>87</v>
      </c>
      <c r="Z95" s="194">
        <v>482</v>
      </c>
      <c r="AA95" s="141">
        <f t="shared" ref="AA95" si="685">IFERROR(Z95/X95,"-")</f>
        <v>0.26927374301675977</v>
      </c>
      <c r="AB95" s="314">
        <v>659</v>
      </c>
      <c r="AC95" s="40" t="s">
        <v>87</v>
      </c>
      <c r="AD95" s="194">
        <v>196</v>
      </c>
      <c r="AE95" s="141">
        <f t="shared" ref="AE95" si="686">IFERROR(AD95/AB95,"-")</f>
        <v>0.29742033383915023</v>
      </c>
      <c r="AF95" s="314">
        <v>16246</v>
      </c>
      <c r="AG95" s="40" t="s">
        <v>87</v>
      </c>
      <c r="AH95" s="194">
        <v>2373</v>
      </c>
      <c r="AI95" s="152">
        <f t="shared" ref="AI95" si="687">IFERROR(AH95/AF95,"-")</f>
        <v>0.14606672411670565</v>
      </c>
    </row>
    <row r="96" spans="2:35" s="30" customFormat="1">
      <c r="B96" s="300"/>
      <c r="C96" s="321"/>
      <c r="D96" s="315"/>
      <c r="E96" s="41" t="s">
        <v>88</v>
      </c>
      <c r="F96" s="53">
        <v>22</v>
      </c>
      <c r="G96" s="142">
        <f t="shared" ref="G96" si="688">IFERROR(F96/D95,"-")</f>
        <v>0.30136986301369861</v>
      </c>
      <c r="H96" s="315"/>
      <c r="I96" s="41" t="s">
        <v>88</v>
      </c>
      <c r="J96" s="53">
        <v>43</v>
      </c>
      <c r="K96" s="142">
        <f t="shared" ref="K96" si="689">IFERROR(J96/H95,"-")</f>
        <v>0.35537190082644626</v>
      </c>
      <c r="L96" s="315"/>
      <c r="M96" s="41" t="s">
        <v>88</v>
      </c>
      <c r="N96" s="53">
        <v>1245</v>
      </c>
      <c r="O96" s="142">
        <f t="shared" ref="O96" si="690">IFERROR(N96/L95,"-")</f>
        <v>0.22773001646241084</v>
      </c>
      <c r="P96" s="315"/>
      <c r="Q96" s="41" t="s">
        <v>88</v>
      </c>
      <c r="R96" s="53">
        <v>1413</v>
      </c>
      <c r="S96" s="153">
        <f t="shared" ref="S96" si="691">IFERROR(R96/P95,"-")</f>
        <v>0.30472288117317231</v>
      </c>
      <c r="T96" s="315"/>
      <c r="U96" s="41" t="s">
        <v>88</v>
      </c>
      <c r="V96" s="53">
        <v>1196</v>
      </c>
      <c r="W96" s="142">
        <f t="shared" ref="W96" si="692">IFERROR(V96/T95,"-")</f>
        <v>0.34181194627036299</v>
      </c>
      <c r="X96" s="315"/>
      <c r="Y96" s="41" t="s">
        <v>88</v>
      </c>
      <c r="Z96" s="53">
        <v>593</v>
      </c>
      <c r="AA96" s="142">
        <f t="shared" ref="AA96" si="693">IFERROR(Z96/X95,"-")</f>
        <v>0.33128491620111733</v>
      </c>
      <c r="AB96" s="315"/>
      <c r="AC96" s="41" t="s">
        <v>88</v>
      </c>
      <c r="AD96" s="53">
        <v>200</v>
      </c>
      <c r="AE96" s="142">
        <f t="shared" ref="AE96" si="694">IFERROR(AD96/AB95,"-")</f>
        <v>0.30349013657056145</v>
      </c>
      <c r="AF96" s="315"/>
      <c r="AG96" s="41" t="s">
        <v>88</v>
      </c>
      <c r="AH96" s="53">
        <v>4712</v>
      </c>
      <c r="AI96" s="153">
        <f t="shared" ref="AI96" si="695">IFERROR(AH96/AF95,"-")</f>
        <v>0.29004062538471009</v>
      </c>
    </row>
    <row r="97" spans="2:35" s="30" customFormat="1">
      <c r="B97" s="300"/>
      <c r="C97" s="321"/>
      <c r="D97" s="315"/>
      <c r="E97" s="44" t="s">
        <v>89</v>
      </c>
      <c r="F97" s="53">
        <v>18</v>
      </c>
      <c r="G97" s="142">
        <f t="shared" ref="G97" si="696">IFERROR(F97/D95,"-")</f>
        <v>0.24657534246575341</v>
      </c>
      <c r="H97" s="315"/>
      <c r="I97" s="44" t="s">
        <v>89</v>
      </c>
      <c r="J97" s="53">
        <v>37</v>
      </c>
      <c r="K97" s="142">
        <f t="shared" ref="K97" si="697">IFERROR(J97/H95,"-")</f>
        <v>0.30578512396694213</v>
      </c>
      <c r="L97" s="315"/>
      <c r="M97" s="44" t="s">
        <v>89</v>
      </c>
      <c r="N97" s="53">
        <v>2133</v>
      </c>
      <c r="O97" s="142">
        <f t="shared" ref="O97" si="698">IFERROR(N97/L95,"-")</f>
        <v>0.39015913663800988</v>
      </c>
      <c r="P97" s="315"/>
      <c r="Q97" s="44" t="s">
        <v>89</v>
      </c>
      <c r="R97" s="53">
        <v>2011</v>
      </c>
      <c r="S97" s="153">
        <f t="shared" ref="S97" si="699">IFERROR(R97/P95,"-")</f>
        <v>0.43368557256847101</v>
      </c>
      <c r="T97" s="315"/>
      <c r="U97" s="44" t="s">
        <v>89</v>
      </c>
      <c r="V97" s="53">
        <v>1575</v>
      </c>
      <c r="W97" s="142">
        <f t="shared" ref="W97" si="700">IFERROR(V97/T95,"-")</f>
        <v>0.45012860817376393</v>
      </c>
      <c r="X97" s="315"/>
      <c r="Y97" s="44" t="s">
        <v>89</v>
      </c>
      <c r="Z97" s="53">
        <v>670</v>
      </c>
      <c r="AA97" s="142">
        <f t="shared" ref="AA97" si="701">IFERROR(Z97/X95,"-")</f>
        <v>0.37430167597765363</v>
      </c>
      <c r="AB97" s="315"/>
      <c r="AC97" s="44" t="s">
        <v>89</v>
      </c>
      <c r="AD97" s="53">
        <v>197</v>
      </c>
      <c r="AE97" s="142">
        <f t="shared" ref="AE97" si="702">IFERROR(AD97/AB95,"-")</f>
        <v>0.29893778452200304</v>
      </c>
      <c r="AF97" s="315"/>
      <c r="AG97" s="44" t="s">
        <v>89</v>
      </c>
      <c r="AH97" s="53">
        <v>6641</v>
      </c>
      <c r="AI97" s="153">
        <f t="shared" ref="AI97" si="703">IFERROR(AH97/AF95,"-")</f>
        <v>0.40877754524190568</v>
      </c>
    </row>
    <row r="98" spans="2:35" s="30" customFormat="1">
      <c r="B98" s="300"/>
      <c r="C98" s="321"/>
      <c r="D98" s="315"/>
      <c r="E98" s="44" t="s">
        <v>90</v>
      </c>
      <c r="F98" s="53">
        <v>3</v>
      </c>
      <c r="G98" s="142">
        <f t="shared" ref="G98" si="704">IFERROR(F98/D95,"-")</f>
        <v>4.1095890410958902E-2</v>
      </c>
      <c r="H98" s="315"/>
      <c r="I98" s="44" t="s">
        <v>90</v>
      </c>
      <c r="J98" s="53">
        <v>7</v>
      </c>
      <c r="K98" s="142">
        <f t="shared" ref="K98" si="705">IFERROR(J98/H95,"-")</f>
        <v>5.7851239669421489E-2</v>
      </c>
      <c r="L98" s="315"/>
      <c r="M98" s="44" t="s">
        <v>90</v>
      </c>
      <c r="N98" s="53">
        <v>426</v>
      </c>
      <c r="O98" s="142">
        <f t="shared" ref="O98" si="706">IFERROR(N98/L95,"-")</f>
        <v>7.792207792207792E-2</v>
      </c>
      <c r="P98" s="315"/>
      <c r="Q98" s="44" t="s">
        <v>90</v>
      </c>
      <c r="R98" s="53">
        <v>580</v>
      </c>
      <c r="S98" s="153">
        <f t="shared" ref="S98" si="707">IFERROR(R98/P95,"-")</f>
        <v>0.12508087125296527</v>
      </c>
      <c r="T98" s="315"/>
      <c r="U98" s="44" t="s">
        <v>90</v>
      </c>
      <c r="V98" s="53">
        <v>590</v>
      </c>
      <c r="W98" s="142">
        <f t="shared" ref="W98" si="708">IFERROR(V98/T95,"-")</f>
        <v>0.16861960560160047</v>
      </c>
      <c r="X98" s="315"/>
      <c r="Y98" s="44" t="s">
        <v>90</v>
      </c>
      <c r="Z98" s="53">
        <v>312</v>
      </c>
      <c r="AA98" s="142">
        <f t="shared" ref="AA98" si="709">IFERROR(Z98/X95,"-")</f>
        <v>0.17430167597765364</v>
      </c>
      <c r="AB98" s="315"/>
      <c r="AC98" s="44" t="s">
        <v>90</v>
      </c>
      <c r="AD98" s="53">
        <v>84</v>
      </c>
      <c r="AE98" s="142">
        <f t="shared" ref="AE98" si="710">IFERROR(AD98/AB95,"-")</f>
        <v>0.12746585735963581</v>
      </c>
      <c r="AF98" s="315"/>
      <c r="AG98" s="44" t="s">
        <v>90</v>
      </c>
      <c r="AH98" s="53">
        <v>2002</v>
      </c>
      <c r="AI98" s="153">
        <f t="shared" ref="AI98" si="711">IFERROR(AH98/AF95,"-")</f>
        <v>0.12323033362058353</v>
      </c>
    </row>
    <row r="99" spans="2:35" s="30" customFormat="1">
      <c r="B99" s="300"/>
      <c r="C99" s="321"/>
      <c r="D99" s="315"/>
      <c r="E99" s="45" t="s">
        <v>91</v>
      </c>
      <c r="F99" s="54">
        <v>18</v>
      </c>
      <c r="G99" s="143">
        <f t="shared" ref="G99" si="712">IFERROR(F99/D95,"-")</f>
        <v>0.24657534246575341</v>
      </c>
      <c r="H99" s="315"/>
      <c r="I99" s="45" t="s">
        <v>91</v>
      </c>
      <c r="J99" s="54">
        <v>41</v>
      </c>
      <c r="K99" s="143">
        <f t="shared" ref="K99" si="713">IFERROR(J99/H95,"-")</f>
        <v>0.33884297520661155</v>
      </c>
      <c r="L99" s="315"/>
      <c r="M99" s="45" t="s">
        <v>91</v>
      </c>
      <c r="N99" s="54">
        <v>1282</v>
      </c>
      <c r="O99" s="143">
        <f t="shared" ref="O99" si="714">IFERROR(N99/L95,"-")</f>
        <v>0.23449789646972746</v>
      </c>
      <c r="P99" s="315"/>
      <c r="Q99" s="45" t="s">
        <v>91</v>
      </c>
      <c r="R99" s="54">
        <v>1308</v>
      </c>
      <c r="S99" s="154">
        <f t="shared" ref="S99" si="715">IFERROR(R99/P95,"-")</f>
        <v>0.28207893034289411</v>
      </c>
      <c r="T99" s="315"/>
      <c r="U99" s="45" t="s">
        <v>91</v>
      </c>
      <c r="V99" s="54">
        <v>1116</v>
      </c>
      <c r="W99" s="143">
        <f t="shared" ref="W99" si="716">IFERROR(V99/T95,"-")</f>
        <v>0.31894827093455275</v>
      </c>
      <c r="X99" s="315"/>
      <c r="Y99" s="45" t="s">
        <v>91</v>
      </c>
      <c r="Z99" s="54">
        <v>537</v>
      </c>
      <c r="AA99" s="143">
        <f t="shared" ref="AA99" si="717">IFERROR(Z99/X95,"-")</f>
        <v>0.3</v>
      </c>
      <c r="AB99" s="315"/>
      <c r="AC99" s="45" t="s">
        <v>91</v>
      </c>
      <c r="AD99" s="54">
        <v>168</v>
      </c>
      <c r="AE99" s="143">
        <f t="shared" ref="AE99" si="718">IFERROR(AD99/AB95,"-")</f>
        <v>0.25493171471927162</v>
      </c>
      <c r="AF99" s="315"/>
      <c r="AG99" s="45" t="s">
        <v>91</v>
      </c>
      <c r="AH99" s="54">
        <v>4470</v>
      </c>
      <c r="AI99" s="154">
        <f t="shared" ref="AI99" si="719">IFERROR(AH99/AF95,"-")</f>
        <v>0.27514465099101315</v>
      </c>
    </row>
    <row r="100" spans="2:35" s="30" customFormat="1" ht="24">
      <c r="B100" s="276"/>
      <c r="C100" s="322"/>
      <c r="D100" s="316"/>
      <c r="E100" s="48" t="s">
        <v>275</v>
      </c>
      <c r="F100" s="55">
        <v>38</v>
      </c>
      <c r="G100" s="144">
        <f t="shared" ref="G100" si="720">IFERROR(F100/D95,"-")</f>
        <v>0.52054794520547942</v>
      </c>
      <c r="H100" s="316"/>
      <c r="I100" s="48" t="s">
        <v>275</v>
      </c>
      <c r="J100" s="55">
        <v>84</v>
      </c>
      <c r="K100" s="144">
        <f t="shared" ref="K100" si="721">IFERROR(J100/H95,"-")</f>
        <v>0.69421487603305787</v>
      </c>
      <c r="L100" s="316"/>
      <c r="M100" s="48" t="s">
        <v>275</v>
      </c>
      <c r="N100" s="55">
        <v>3329</v>
      </c>
      <c r="O100" s="144">
        <f t="shared" ref="O100" si="722">IFERROR(N100/L95,"-")</f>
        <v>0.60892628498262302</v>
      </c>
      <c r="P100" s="316"/>
      <c r="Q100" s="48" t="s">
        <v>275</v>
      </c>
      <c r="R100" s="55">
        <v>3174</v>
      </c>
      <c r="S100" s="144">
        <f t="shared" ref="S100" si="723">IFERROR(R100/P95,"-")</f>
        <v>0.68449428509812382</v>
      </c>
      <c r="T100" s="316"/>
      <c r="U100" s="48" t="s">
        <v>275</v>
      </c>
      <c r="V100" s="55">
        <v>2567</v>
      </c>
      <c r="W100" s="144">
        <f t="shared" ref="W100" si="724">IFERROR(V100/T95,"-")</f>
        <v>0.73363818233781075</v>
      </c>
      <c r="X100" s="316"/>
      <c r="Y100" s="48" t="s">
        <v>275</v>
      </c>
      <c r="Z100" s="55">
        <v>1289</v>
      </c>
      <c r="AA100" s="144">
        <f t="shared" ref="AA100" si="725">IFERROR(Z100/X95,"-")</f>
        <v>0.72011173184357546</v>
      </c>
      <c r="AB100" s="316"/>
      <c r="AC100" s="48" t="s">
        <v>275</v>
      </c>
      <c r="AD100" s="55">
        <v>429</v>
      </c>
      <c r="AE100" s="144">
        <f t="shared" ref="AE100" si="726">IFERROR(AD100/AB95,"-")</f>
        <v>0.65098634294385438</v>
      </c>
      <c r="AF100" s="316"/>
      <c r="AG100" s="48" t="s">
        <v>275</v>
      </c>
      <c r="AH100" s="55">
        <v>10910</v>
      </c>
      <c r="AI100" s="144">
        <f t="shared" ref="AI100" si="727">IFERROR(AH100/AF95,"-")</f>
        <v>0.67154991998030289</v>
      </c>
    </row>
    <row r="101" spans="2:35" s="30" customFormat="1">
      <c r="B101" s="275">
        <v>17</v>
      </c>
      <c r="C101" s="320" t="s">
        <v>123</v>
      </c>
      <c r="D101" s="314">
        <v>117</v>
      </c>
      <c r="E101" s="40" t="s">
        <v>87</v>
      </c>
      <c r="F101" s="194">
        <v>9</v>
      </c>
      <c r="G101" s="141">
        <f t="shared" ref="G101" si="728">IFERROR(F101/D101,"-")</f>
        <v>7.6923076923076927E-2</v>
      </c>
      <c r="H101" s="314">
        <v>200</v>
      </c>
      <c r="I101" s="40" t="s">
        <v>87</v>
      </c>
      <c r="J101" s="194">
        <v>13</v>
      </c>
      <c r="K101" s="141">
        <f t="shared" ref="K101" si="729">IFERROR(J101/H101,"-")</f>
        <v>6.5000000000000002E-2</v>
      </c>
      <c r="L101" s="314">
        <v>8104</v>
      </c>
      <c r="M101" s="40" t="s">
        <v>87</v>
      </c>
      <c r="N101" s="194">
        <v>633</v>
      </c>
      <c r="O101" s="141">
        <f t="shared" ref="O101" si="730">IFERROR(N101/L101,"-")</f>
        <v>7.8109575518262586E-2</v>
      </c>
      <c r="P101" s="314">
        <v>6688</v>
      </c>
      <c r="Q101" s="40" t="s">
        <v>87</v>
      </c>
      <c r="R101" s="194">
        <v>1030</v>
      </c>
      <c r="S101" s="152">
        <f t="shared" ref="S101" si="731">IFERROR(R101/P101,"-")</f>
        <v>0.15400717703349281</v>
      </c>
      <c r="T101" s="314">
        <v>4782</v>
      </c>
      <c r="U101" s="40" t="s">
        <v>87</v>
      </c>
      <c r="V101" s="194">
        <v>1211</v>
      </c>
      <c r="W101" s="141">
        <f t="shared" ref="W101" si="732">IFERROR(V101/T101,"-")</f>
        <v>0.25324132162275198</v>
      </c>
      <c r="X101" s="314">
        <v>2352</v>
      </c>
      <c r="Y101" s="40" t="s">
        <v>87</v>
      </c>
      <c r="Z101" s="194">
        <v>707</v>
      </c>
      <c r="AA101" s="141">
        <f t="shared" ref="AA101" si="733">IFERROR(Z101/X101,"-")</f>
        <v>0.30059523809523808</v>
      </c>
      <c r="AB101" s="314">
        <v>802</v>
      </c>
      <c r="AC101" s="40" t="s">
        <v>87</v>
      </c>
      <c r="AD101" s="194">
        <v>269</v>
      </c>
      <c r="AE101" s="141">
        <f t="shared" ref="AE101" si="734">IFERROR(AD101/AB101,"-")</f>
        <v>0.33541147132169574</v>
      </c>
      <c r="AF101" s="314">
        <v>23045</v>
      </c>
      <c r="AG101" s="40" t="s">
        <v>87</v>
      </c>
      <c r="AH101" s="194">
        <v>3872</v>
      </c>
      <c r="AI101" s="152">
        <f t="shared" ref="AI101" si="735">IFERROR(AH101/AF101,"-")</f>
        <v>0.16801909307875895</v>
      </c>
    </row>
    <row r="102" spans="2:35" s="30" customFormat="1">
      <c r="B102" s="300"/>
      <c r="C102" s="321"/>
      <c r="D102" s="315"/>
      <c r="E102" s="41" t="s">
        <v>88</v>
      </c>
      <c r="F102" s="53">
        <v>45</v>
      </c>
      <c r="G102" s="142">
        <f t="shared" ref="G102" si="736">IFERROR(F102/D101,"-")</f>
        <v>0.38461538461538464</v>
      </c>
      <c r="H102" s="315"/>
      <c r="I102" s="41" t="s">
        <v>88</v>
      </c>
      <c r="J102" s="53">
        <v>81</v>
      </c>
      <c r="K102" s="142">
        <f t="shared" ref="K102" si="737">IFERROR(J102/H101,"-")</f>
        <v>0.40500000000000003</v>
      </c>
      <c r="L102" s="315"/>
      <c r="M102" s="41" t="s">
        <v>88</v>
      </c>
      <c r="N102" s="53">
        <v>2137</v>
      </c>
      <c r="O102" s="142">
        <f t="shared" ref="O102" si="738">IFERROR(N102/L101,"-")</f>
        <v>0.26369693978282327</v>
      </c>
      <c r="P102" s="315"/>
      <c r="Q102" s="41" t="s">
        <v>88</v>
      </c>
      <c r="R102" s="53">
        <v>2295</v>
      </c>
      <c r="S102" s="153">
        <f t="shared" ref="S102" si="739">IFERROR(R102/P101,"-")</f>
        <v>0.34315191387559807</v>
      </c>
      <c r="T102" s="315"/>
      <c r="U102" s="41" t="s">
        <v>88</v>
      </c>
      <c r="V102" s="53">
        <v>1810</v>
      </c>
      <c r="W102" s="142">
        <f t="shared" ref="W102" si="740">IFERROR(V102/T101,"-")</f>
        <v>0.37850271852781264</v>
      </c>
      <c r="X102" s="315"/>
      <c r="Y102" s="41" t="s">
        <v>88</v>
      </c>
      <c r="Z102" s="53">
        <v>882</v>
      </c>
      <c r="AA102" s="142">
        <f t="shared" ref="AA102" si="741">IFERROR(Z102/X101,"-")</f>
        <v>0.375</v>
      </c>
      <c r="AB102" s="315"/>
      <c r="AC102" s="41" t="s">
        <v>88</v>
      </c>
      <c r="AD102" s="53">
        <v>281</v>
      </c>
      <c r="AE102" s="142">
        <f t="shared" ref="AE102" si="742">IFERROR(AD102/AB101,"-")</f>
        <v>0.35037406483790523</v>
      </c>
      <c r="AF102" s="315"/>
      <c r="AG102" s="41" t="s">
        <v>88</v>
      </c>
      <c r="AH102" s="53">
        <v>7531</v>
      </c>
      <c r="AI102" s="153">
        <f t="shared" ref="AI102" si="743">IFERROR(AH102/AF101,"-")</f>
        <v>0.32679540030375354</v>
      </c>
    </row>
    <row r="103" spans="2:35" s="30" customFormat="1">
      <c r="B103" s="300"/>
      <c r="C103" s="321"/>
      <c r="D103" s="315"/>
      <c r="E103" s="44" t="s">
        <v>89</v>
      </c>
      <c r="F103" s="53">
        <v>35</v>
      </c>
      <c r="G103" s="142">
        <f t="shared" ref="G103" si="744">IFERROR(F103/D101,"-")</f>
        <v>0.29914529914529914</v>
      </c>
      <c r="H103" s="315"/>
      <c r="I103" s="44" t="s">
        <v>89</v>
      </c>
      <c r="J103" s="53">
        <v>68</v>
      </c>
      <c r="K103" s="142">
        <f t="shared" ref="K103" si="745">IFERROR(J103/H101,"-")</f>
        <v>0.34</v>
      </c>
      <c r="L103" s="315"/>
      <c r="M103" s="44" t="s">
        <v>89</v>
      </c>
      <c r="N103" s="53">
        <v>2996</v>
      </c>
      <c r="O103" s="142">
        <f t="shared" ref="O103" si="746">IFERROR(N103/L101,"-")</f>
        <v>0.36969397828232969</v>
      </c>
      <c r="P103" s="315"/>
      <c r="Q103" s="44" t="s">
        <v>89</v>
      </c>
      <c r="R103" s="53">
        <v>2826</v>
      </c>
      <c r="S103" s="153">
        <f t="shared" ref="S103" si="747">IFERROR(R103/P101,"-")</f>
        <v>0.42254784688995217</v>
      </c>
      <c r="T103" s="315"/>
      <c r="U103" s="44" t="s">
        <v>89</v>
      </c>
      <c r="V103" s="53">
        <v>2079</v>
      </c>
      <c r="W103" s="142">
        <f t="shared" ref="W103" si="748">IFERROR(V103/T101,"-")</f>
        <v>0.43475533249686321</v>
      </c>
      <c r="X103" s="315"/>
      <c r="Y103" s="44" t="s">
        <v>89</v>
      </c>
      <c r="Z103" s="53">
        <v>861</v>
      </c>
      <c r="AA103" s="142">
        <f t="shared" ref="AA103" si="749">IFERROR(Z103/X101,"-")</f>
        <v>0.36607142857142855</v>
      </c>
      <c r="AB103" s="315"/>
      <c r="AC103" s="44" t="s">
        <v>89</v>
      </c>
      <c r="AD103" s="53">
        <v>241</v>
      </c>
      <c r="AE103" s="142">
        <f t="shared" ref="AE103" si="750">IFERROR(AD103/AB101,"-")</f>
        <v>0.30049875311720697</v>
      </c>
      <c r="AF103" s="315"/>
      <c r="AG103" s="44" t="s">
        <v>89</v>
      </c>
      <c r="AH103" s="53">
        <v>9106</v>
      </c>
      <c r="AI103" s="153">
        <f t="shared" ref="AI103" si="751">IFERROR(AH103/AF101,"-")</f>
        <v>0.39513994358863092</v>
      </c>
    </row>
    <row r="104" spans="2:35" s="30" customFormat="1">
      <c r="B104" s="300"/>
      <c r="C104" s="321"/>
      <c r="D104" s="315"/>
      <c r="E104" s="44" t="s">
        <v>90</v>
      </c>
      <c r="F104" s="53">
        <v>10</v>
      </c>
      <c r="G104" s="142">
        <f t="shared" ref="G104" si="752">IFERROR(F104/D101,"-")</f>
        <v>8.5470085470085472E-2</v>
      </c>
      <c r="H104" s="315"/>
      <c r="I104" s="44" t="s">
        <v>90</v>
      </c>
      <c r="J104" s="53">
        <v>15</v>
      </c>
      <c r="K104" s="142">
        <f t="shared" ref="K104" si="753">IFERROR(J104/H101,"-")</f>
        <v>7.4999999999999997E-2</v>
      </c>
      <c r="L104" s="315"/>
      <c r="M104" s="44" t="s">
        <v>90</v>
      </c>
      <c r="N104" s="53">
        <v>667</v>
      </c>
      <c r="O104" s="142">
        <f t="shared" ref="O104" si="754">IFERROR(N104/L101,"-")</f>
        <v>8.2305034550839096E-2</v>
      </c>
      <c r="P104" s="315"/>
      <c r="Q104" s="44" t="s">
        <v>90</v>
      </c>
      <c r="R104" s="53">
        <v>872</v>
      </c>
      <c r="S104" s="153">
        <f t="shared" ref="S104" si="755">IFERROR(R104/P101,"-")</f>
        <v>0.13038277511961721</v>
      </c>
      <c r="T104" s="315"/>
      <c r="U104" s="44" t="s">
        <v>90</v>
      </c>
      <c r="V104" s="53">
        <v>851</v>
      </c>
      <c r="W104" s="142">
        <f t="shared" ref="W104" si="756">IFERROR(V104/T101,"-")</f>
        <v>0.17795901296528649</v>
      </c>
      <c r="X104" s="315"/>
      <c r="Y104" s="44" t="s">
        <v>90</v>
      </c>
      <c r="Z104" s="53">
        <v>443</v>
      </c>
      <c r="AA104" s="142">
        <f t="shared" ref="AA104" si="757">IFERROR(Z104/X101,"-")</f>
        <v>0.18835034013605442</v>
      </c>
      <c r="AB104" s="315"/>
      <c r="AC104" s="44" t="s">
        <v>90</v>
      </c>
      <c r="AD104" s="53">
        <v>161</v>
      </c>
      <c r="AE104" s="142">
        <f t="shared" ref="AE104" si="758">IFERROR(AD104/AB101,"-")</f>
        <v>0.20074812967581046</v>
      </c>
      <c r="AF104" s="315"/>
      <c r="AG104" s="44" t="s">
        <v>90</v>
      </c>
      <c r="AH104" s="53">
        <v>3019</v>
      </c>
      <c r="AI104" s="153">
        <f t="shared" ref="AI104" si="759">IFERROR(AH104/AF101,"-")</f>
        <v>0.13100455630288566</v>
      </c>
    </row>
    <row r="105" spans="2:35" s="30" customFormat="1">
      <c r="B105" s="300"/>
      <c r="C105" s="321"/>
      <c r="D105" s="315"/>
      <c r="E105" s="45" t="s">
        <v>91</v>
      </c>
      <c r="F105" s="54">
        <v>33</v>
      </c>
      <c r="G105" s="143">
        <f t="shared" ref="G105" si="760">IFERROR(F105/D101,"-")</f>
        <v>0.28205128205128205</v>
      </c>
      <c r="H105" s="315"/>
      <c r="I105" s="45" t="s">
        <v>91</v>
      </c>
      <c r="J105" s="54">
        <v>55</v>
      </c>
      <c r="K105" s="143">
        <f t="shared" ref="K105" si="761">IFERROR(J105/H101,"-")</f>
        <v>0.27500000000000002</v>
      </c>
      <c r="L105" s="315"/>
      <c r="M105" s="45" t="s">
        <v>91</v>
      </c>
      <c r="N105" s="54">
        <v>1976</v>
      </c>
      <c r="O105" s="143">
        <f t="shared" ref="O105" si="762">IFERROR(N105/L101,"-")</f>
        <v>0.24383020730503455</v>
      </c>
      <c r="P105" s="315"/>
      <c r="Q105" s="45" t="s">
        <v>91</v>
      </c>
      <c r="R105" s="54">
        <v>2088</v>
      </c>
      <c r="S105" s="154">
        <f t="shared" ref="S105" si="763">IFERROR(R105/P101,"-")</f>
        <v>0.31220095693779903</v>
      </c>
      <c r="T105" s="315"/>
      <c r="U105" s="45" t="s">
        <v>91</v>
      </c>
      <c r="V105" s="54">
        <v>1592</v>
      </c>
      <c r="W105" s="143">
        <f t="shared" ref="W105" si="764">IFERROR(V105/T101,"-")</f>
        <v>0.3329150982852363</v>
      </c>
      <c r="X105" s="315"/>
      <c r="Y105" s="45" t="s">
        <v>91</v>
      </c>
      <c r="Z105" s="54">
        <v>776</v>
      </c>
      <c r="AA105" s="143">
        <f t="shared" ref="AA105" si="765">IFERROR(Z105/X101,"-")</f>
        <v>0.32993197278911562</v>
      </c>
      <c r="AB105" s="315"/>
      <c r="AC105" s="45" t="s">
        <v>91</v>
      </c>
      <c r="AD105" s="54">
        <v>243</v>
      </c>
      <c r="AE105" s="143">
        <f t="shared" ref="AE105" si="766">IFERROR(AD105/AB101,"-")</f>
        <v>0.3029925187032419</v>
      </c>
      <c r="AF105" s="315"/>
      <c r="AG105" s="45" t="s">
        <v>91</v>
      </c>
      <c r="AH105" s="54">
        <v>6763</v>
      </c>
      <c r="AI105" s="154">
        <f t="shared" ref="AI105" si="767">IFERROR(AH105/AF101,"-")</f>
        <v>0.29346929919722281</v>
      </c>
    </row>
    <row r="106" spans="2:35" s="30" customFormat="1" ht="24">
      <c r="B106" s="276"/>
      <c r="C106" s="322"/>
      <c r="D106" s="316"/>
      <c r="E106" s="48" t="s">
        <v>275</v>
      </c>
      <c r="F106" s="55">
        <v>78</v>
      </c>
      <c r="G106" s="144">
        <f t="shared" ref="G106" si="768">IFERROR(F106/D101,"-")</f>
        <v>0.66666666666666663</v>
      </c>
      <c r="H106" s="316"/>
      <c r="I106" s="48" t="s">
        <v>275</v>
      </c>
      <c r="J106" s="55">
        <v>134</v>
      </c>
      <c r="K106" s="144">
        <f t="shared" ref="K106" si="769">IFERROR(J106/H101,"-")</f>
        <v>0.67</v>
      </c>
      <c r="L106" s="316"/>
      <c r="M106" s="48" t="s">
        <v>275</v>
      </c>
      <c r="N106" s="55">
        <v>4985</v>
      </c>
      <c r="O106" s="144">
        <f t="shared" ref="O106" si="770">IFERROR(N106/L101,"-")</f>
        <v>0.61512833168805525</v>
      </c>
      <c r="P106" s="316"/>
      <c r="Q106" s="48" t="s">
        <v>275</v>
      </c>
      <c r="R106" s="55">
        <v>4740</v>
      </c>
      <c r="S106" s="144">
        <f t="shared" ref="S106" si="771">IFERROR(R106/P101,"-")</f>
        <v>0.70873205741626799</v>
      </c>
      <c r="T106" s="316"/>
      <c r="U106" s="48" t="s">
        <v>275</v>
      </c>
      <c r="V106" s="55">
        <v>3619</v>
      </c>
      <c r="W106" s="144">
        <f t="shared" ref="W106" si="772">IFERROR(V106/T101,"-")</f>
        <v>0.75679631953157678</v>
      </c>
      <c r="X106" s="316"/>
      <c r="Y106" s="48" t="s">
        <v>275</v>
      </c>
      <c r="Z106" s="55">
        <v>1740</v>
      </c>
      <c r="AA106" s="144">
        <f t="shared" ref="AA106" si="773">IFERROR(Z106/X101,"-")</f>
        <v>0.73979591836734693</v>
      </c>
      <c r="AB106" s="316"/>
      <c r="AC106" s="48" t="s">
        <v>275</v>
      </c>
      <c r="AD106" s="55">
        <v>570</v>
      </c>
      <c r="AE106" s="144">
        <f t="shared" ref="AE106" si="774">IFERROR(AD106/AB101,"-")</f>
        <v>0.71072319201995016</v>
      </c>
      <c r="AF106" s="316"/>
      <c r="AG106" s="48" t="s">
        <v>275</v>
      </c>
      <c r="AH106" s="55">
        <v>15866</v>
      </c>
      <c r="AI106" s="144">
        <f t="shared" ref="AI106" si="775">IFERROR(AH106/AF101,"-")</f>
        <v>0.68847906270340642</v>
      </c>
    </row>
    <row r="107" spans="2:35" s="30" customFormat="1">
      <c r="B107" s="275">
        <v>18</v>
      </c>
      <c r="C107" s="320" t="s">
        <v>64</v>
      </c>
      <c r="D107" s="314">
        <v>90</v>
      </c>
      <c r="E107" s="40" t="s">
        <v>87</v>
      </c>
      <c r="F107" s="194">
        <v>10</v>
      </c>
      <c r="G107" s="141">
        <f t="shared" ref="G107" si="776">IFERROR(F107/D107,"-")</f>
        <v>0.1111111111111111</v>
      </c>
      <c r="H107" s="314">
        <v>148</v>
      </c>
      <c r="I107" s="40" t="s">
        <v>87</v>
      </c>
      <c r="J107" s="194">
        <v>10</v>
      </c>
      <c r="K107" s="141">
        <f t="shared" ref="K107" si="777">IFERROR(J107/H107,"-")</f>
        <v>6.7567567567567571E-2</v>
      </c>
      <c r="L107" s="314">
        <v>7328</v>
      </c>
      <c r="M107" s="40" t="s">
        <v>87</v>
      </c>
      <c r="N107" s="194">
        <v>480</v>
      </c>
      <c r="O107" s="141">
        <f t="shared" ref="O107" si="778">IFERROR(N107/L107,"-")</f>
        <v>6.5502183406113537E-2</v>
      </c>
      <c r="P107" s="314">
        <v>6100</v>
      </c>
      <c r="Q107" s="40" t="s">
        <v>87</v>
      </c>
      <c r="R107" s="194">
        <v>947</v>
      </c>
      <c r="S107" s="152">
        <f t="shared" ref="S107" si="779">IFERROR(R107/P107,"-")</f>
        <v>0.15524590163934426</v>
      </c>
      <c r="T107" s="314">
        <v>4326</v>
      </c>
      <c r="U107" s="40" t="s">
        <v>87</v>
      </c>
      <c r="V107" s="194">
        <v>1010</v>
      </c>
      <c r="W107" s="141">
        <f t="shared" ref="W107" si="780">IFERROR(V107/T107,"-")</f>
        <v>0.23347202958853444</v>
      </c>
      <c r="X107" s="314">
        <v>2104</v>
      </c>
      <c r="Y107" s="40" t="s">
        <v>87</v>
      </c>
      <c r="Z107" s="194">
        <v>613</v>
      </c>
      <c r="AA107" s="141">
        <f t="shared" ref="AA107" si="781">IFERROR(Z107/X107,"-")</f>
        <v>0.29134980988593157</v>
      </c>
      <c r="AB107" s="314">
        <v>764</v>
      </c>
      <c r="AC107" s="40" t="s">
        <v>87</v>
      </c>
      <c r="AD107" s="194">
        <v>285</v>
      </c>
      <c r="AE107" s="141">
        <f t="shared" ref="AE107" si="782">IFERROR(AD107/AB107,"-")</f>
        <v>0.37303664921465968</v>
      </c>
      <c r="AF107" s="314">
        <v>20860</v>
      </c>
      <c r="AG107" s="40" t="s">
        <v>87</v>
      </c>
      <c r="AH107" s="194">
        <v>3355</v>
      </c>
      <c r="AI107" s="152">
        <f t="shared" ref="AI107" si="783">IFERROR(AH107/AF107,"-")</f>
        <v>0.16083413231064239</v>
      </c>
    </row>
    <row r="108" spans="2:35" s="30" customFormat="1">
      <c r="B108" s="300"/>
      <c r="C108" s="321"/>
      <c r="D108" s="315"/>
      <c r="E108" s="41" t="s">
        <v>88</v>
      </c>
      <c r="F108" s="53">
        <v>39</v>
      </c>
      <c r="G108" s="142">
        <f t="shared" ref="G108" si="784">IFERROR(F108/D107,"-")</f>
        <v>0.43333333333333335</v>
      </c>
      <c r="H108" s="315"/>
      <c r="I108" s="41" t="s">
        <v>88</v>
      </c>
      <c r="J108" s="53">
        <v>58</v>
      </c>
      <c r="K108" s="142">
        <f t="shared" ref="K108" si="785">IFERROR(J108/H107,"-")</f>
        <v>0.39189189189189189</v>
      </c>
      <c r="L108" s="315"/>
      <c r="M108" s="41" t="s">
        <v>88</v>
      </c>
      <c r="N108" s="53">
        <v>1810</v>
      </c>
      <c r="O108" s="142">
        <f t="shared" ref="O108" si="786">IFERROR(N108/L107,"-")</f>
        <v>0.24699781659388648</v>
      </c>
      <c r="P108" s="315"/>
      <c r="Q108" s="41" t="s">
        <v>88</v>
      </c>
      <c r="R108" s="53">
        <v>1962</v>
      </c>
      <c r="S108" s="153">
        <f t="shared" ref="S108" si="787">IFERROR(R108/P107,"-")</f>
        <v>0.32163934426229507</v>
      </c>
      <c r="T108" s="315"/>
      <c r="U108" s="41" t="s">
        <v>88</v>
      </c>
      <c r="V108" s="53">
        <v>1575</v>
      </c>
      <c r="W108" s="142">
        <f t="shared" ref="W108" si="788">IFERROR(V108/T107,"-")</f>
        <v>0.36407766990291263</v>
      </c>
      <c r="X108" s="315"/>
      <c r="Y108" s="41" t="s">
        <v>88</v>
      </c>
      <c r="Z108" s="53">
        <v>740</v>
      </c>
      <c r="AA108" s="142">
        <f t="shared" ref="AA108" si="789">IFERROR(Z108/X107,"-")</f>
        <v>0.35171102661596959</v>
      </c>
      <c r="AB108" s="315"/>
      <c r="AC108" s="41" t="s">
        <v>88</v>
      </c>
      <c r="AD108" s="53">
        <v>269</v>
      </c>
      <c r="AE108" s="142">
        <f t="shared" ref="AE108" si="790">IFERROR(AD108/AB107,"-")</f>
        <v>0.35209424083769636</v>
      </c>
      <c r="AF108" s="315"/>
      <c r="AG108" s="41" t="s">
        <v>88</v>
      </c>
      <c r="AH108" s="53">
        <v>6453</v>
      </c>
      <c r="AI108" s="153">
        <f t="shared" ref="AI108" si="791">IFERROR(AH108/AF107,"-")</f>
        <v>0.30934803451581977</v>
      </c>
    </row>
    <row r="109" spans="2:35" s="30" customFormat="1">
      <c r="B109" s="300"/>
      <c r="C109" s="321"/>
      <c r="D109" s="315"/>
      <c r="E109" s="44" t="s">
        <v>89</v>
      </c>
      <c r="F109" s="53">
        <v>19</v>
      </c>
      <c r="G109" s="142">
        <f t="shared" ref="G109" si="792">IFERROR(F109/D107,"-")</f>
        <v>0.21111111111111111</v>
      </c>
      <c r="H109" s="315"/>
      <c r="I109" s="44" t="s">
        <v>89</v>
      </c>
      <c r="J109" s="53">
        <v>44</v>
      </c>
      <c r="K109" s="142">
        <f t="shared" ref="K109" si="793">IFERROR(J109/H107,"-")</f>
        <v>0.29729729729729731</v>
      </c>
      <c r="L109" s="315"/>
      <c r="M109" s="44" t="s">
        <v>89</v>
      </c>
      <c r="N109" s="53">
        <v>2861</v>
      </c>
      <c r="O109" s="142">
        <f t="shared" ref="O109" si="794">IFERROR(N109/L107,"-")</f>
        <v>0.39042030567685587</v>
      </c>
      <c r="P109" s="315"/>
      <c r="Q109" s="44" t="s">
        <v>89</v>
      </c>
      <c r="R109" s="53">
        <v>2789</v>
      </c>
      <c r="S109" s="153">
        <f t="shared" ref="S109" si="795">IFERROR(R109/P107,"-")</f>
        <v>0.45721311475409837</v>
      </c>
      <c r="T109" s="315"/>
      <c r="U109" s="44" t="s">
        <v>89</v>
      </c>
      <c r="V109" s="53">
        <v>2013</v>
      </c>
      <c r="W109" s="142">
        <f t="shared" ref="W109" si="796">IFERROR(V109/T107,"-")</f>
        <v>0.46532593619972262</v>
      </c>
      <c r="X109" s="315"/>
      <c r="Y109" s="44" t="s">
        <v>89</v>
      </c>
      <c r="Z109" s="53">
        <v>889</v>
      </c>
      <c r="AA109" s="142">
        <f t="shared" ref="AA109" si="797">IFERROR(Z109/X107,"-")</f>
        <v>0.42252851711026618</v>
      </c>
      <c r="AB109" s="315"/>
      <c r="AC109" s="44" t="s">
        <v>89</v>
      </c>
      <c r="AD109" s="53">
        <v>296</v>
      </c>
      <c r="AE109" s="142">
        <f t="shared" ref="AE109" si="798">IFERROR(AD109/AB107,"-")</f>
        <v>0.38743455497382201</v>
      </c>
      <c r="AF109" s="315"/>
      <c r="AG109" s="44" t="s">
        <v>89</v>
      </c>
      <c r="AH109" s="53">
        <v>8911</v>
      </c>
      <c r="AI109" s="153">
        <f t="shared" ref="AI109" si="799">IFERROR(AH109/AF107,"-")</f>
        <v>0.42718120805369125</v>
      </c>
    </row>
    <row r="110" spans="2:35" s="30" customFormat="1">
      <c r="B110" s="300"/>
      <c r="C110" s="321"/>
      <c r="D110" s="315"/>
      <c r="E110" s="44" t="s">
        <v>90</v>
      </c>
      <c r="F110" s="53">
        <v>6</v>
      </c>
      <c r="G110" s="142">
        <f t="shared" ref="G110" si="800">IFERROR(F110/D107,"-")</f>
        <v>6.6666666666666666E-2</v>
      </c>
      <c r="H110" s="315"/>
      <c r="I110" s="44" t="s">
        <v>90</v>
      </c>
      <c r="J110" s="53">
        <v>16</v>
      </c>
      <c r="K110" s="142">
        <f t="shared" ref="K110" si="801">IFERROR(J110/H107,"-")</f>
        <v>0.10810810810810811</v>
      </c>
      <c r="L110" s="315"/>
      <c r="M110" s="44" t="s">
        <v>90</v>
      </c>
      <c r="N110" s="53">
        <v>607</v>
      </c>
      <c r="O110" s="142">
        <f t="shared" ref="O110" si="802">IFERROR(N110/L107,"-")</f>
        <v>8.2832969432314413E-2</v>
      </c>
      <c r="P110" s="315"/>
      <c r="Q110" s="44" t="s">
        <v>90</v>
      </c>
      <c r="R110" s="53">
        <v>878</v>
      </c>
      <c r="S110" s="153">
        <f t="shared" ref="S110" si="803">IFERROR(R110/P107,"-")</f>
        <v>0.14393442622950819</v>
      </c>
      <c r="T110" s="315"/>
      <c r="U110" s="44" t="s">
        <v>90</v>
      </c>
      <c r="V110" s="53">
        <v>751</v>
      </c>
      <c r="W110" s="142">
        <f t="shared" ref="W110" si="804">IFERROR(V110/T107,"-")</f>
        <v>0.17360147942672213</v>
      </c>
      <c r="X110" s="315"/>
      <c r="Y110" s="44" t="s">
        <v>90</v>
      </c>
      <c r="Z110" s="53">
        <v>416</v>
      </c>
      <c r="AA110" s="142">
        <f t="shared" ref="AA110" si="805">IFERROR(Z110/X107,"-")</f>
        <v>0.19771863117870722</v>
      </c>
      <c r="AB110" s="315"/>
      <c r="AC110" s="44" t="s">
        <v>90</v>
      </c>
      <c r="AD110" s="53">
        <v>169</v>
      </c>
      <c r="AE110" s="142">
        <f t="shared" ref="AE110" si="806">IFERROR(AD110/AB107,"-")</f>
        <v>0.22120418848167539</v>
      </c>
      <c r="AF110" s="315"/>
      <c r="AG110" s="44" t="s">
        <v>90</v>
      </c>
      <c r="AH110" s="53">
        <v>2843</v>
      </c>
      <c r="AI110" s="153">
        <f t="shared" ref="AI110" si="807">IFERROR(AH110/AF107,"-")</f>
        <v>0.13628954937679769</v>
      </c>
    </row>
    <row r="111" spans="2:35" s="30" customFormat="1">
      <c r="B111" s="300"/>
      <c r="C111" s="321"/>
      <c r="D111" s="315"/>
      <c r="E111" s="45" t="s">
        <v>91</v>
      </c>
      <c r="F111" s="54">
        <v>29</v>
      </c>
      <c r="G111" s="143">
        <f t="shared" ref="G111" si="808">IFERROR(F111/D107,"-")</f>
        <v>0.32222222222222224</v>
      </c>
      <c r="H111" s="315"/>
      <c r="I111" s="45" t="s">
        <v>91</v>
      </c>
      <c r="J111" s="54">
        <v>50</v>
      </c>
      <c r="K111" s="143">
        <f t="shared" ref="K111" si="809">IFERROR(J111/H107,"-")</f>
        <v>0.33783783783783783</v>
      </c>
      <c r="L111" s="315"/>
      <c r="M111" s="45" t="s">
        <v>91</v>
      </c>
      <c r="N111" s="54">
        <v>1554</v>
      </c>
      <c r="O111" s="143">
        <f t="shared" ref="O111" si="810">IFERROR(N111/L107,"-")</f>
        <v>0.21206331877729256</v>
      </c>
      <c r="P111" s="315"/>
      <c r="Q111" s="45" t="s">
        <v>91</v>
      </c>
      <c r="R111" s="54">
        <v>1616</v>
      </c>
      <c r="S111" s="154">
        <f t="shared" ref="S111" si="811">IFERROR(R111/P107,"-")</f>
        <v>0.26491803278688525</v>
      </c>
      <c r="T111" s="315"/>
      <c r="U111" s="45" t="s">
        <v>91</v>
      </c>
      <c r="V111" s="54">
        <v>1321</v>
      </c>
      <c r="W111" s="143">
        <f t="shared" ref="W111" si="812">IFERROR(V111/T107,"-")</f>
        <v>0.30536292186777625</v>
      </c>
      <c r="X111" s="315"/>
      <c r="Y111" s="45" t="s">
        <v>91</v>
      </c>
      <c r="Z111" s="54">
        <v>637</v>
      </c>
      <c r="AA111" s="143">
        <f t="shared" ref="AA111" si="813">IFERROR(Z111/X107,"-")</f>
        <v>0.30275665399239543</v>
      </c>
      <c r="AB111" s="315"/>
      <c r="AC111" s="45" t="s">
        <v>91</v>
      </c>
      <c r="AD111" s="54">
        <v>210</v>
      </c>
      <c r="AE111" s="143">
        <f t="shared" ref="AE111" si="814">IFERROR(AD111/AB107,"-")</f>
        <v>0.27486910994764396</v>
      </c>
      <c r="AF111" s="315"/>
      <c r="AG111" s="45" t="s">
        <v>91</v>
      </c>
      <c r="AH111" s="54">
        <v>5417</v>
      </c>
      <c r="AI111" s="154">
        <f t="shared" ref="AI111" si="815">IFERROR(AH111/AF107,"-")</f>
        <v>0.25968360498561843</v>
      </c>
    </row>
    <row r="112" spans="2:35" s="30" customFormat="1" ht="24">
      <c r="B112" s="276"/>
      <c r="C112" s="322"/>
      <c r="D112" s="316"/>
      <c r="E112" s="48" t="s">
        <v>275</v>
      </c>
      <c r="F112" s="55">
        <v>64</v>
      </c>
      <c r="G112" s="144">
        <f t="shared" ref="G112" si="816">IFERROR(F112/D107,"-")</f>
        <v>0.71111111111111114</v>
      </c>
      <c r="H112" s="316"/>
      <c r="I112" s="48" t="s">
        <v>275</v>
      </c>
      <c r="J112" s="55">
        <v>112</v>
      </c>
      <c r="K112" s="144">
        <f t="shared" ref="K112" si="817">IFERROR(J112/H107,"-")</f>
        <v>0.7567567567567568</v>
      </c>
      <c r="L112" s="316"/>
      <c r="M112" s="48" t="s">
        <v>275</v>
      </c>
      <c r="N112" s="55">
        <v>4514</v>
      </c>
      <c r="O112" s="144">
        <f t="shared" ref="O112" si="818">IFERROR(N112/L107,"-")</f>
        <v>0.61599344978165937</v>
      </c>
      <c r="P112" s="316"/>
      <c r="Q112" s="48" t="s">
        <v>275</v>
      </c>
      <c r="R112" s="55">
        <v>4391</v>
      </c>
      <c r="S112" s="144">
        <f t="shared" ref="S112" si="819">IFERROR(R112/P107,"-")</f>
        <v>0.71983606557377044</v>
      </c>
      <c r="T112" s="316"/>
      <c r="U112" s="48" t="s">
        <v>275</v>
      </c>
      <c r="V112" s="55">
        <v>3325</v>
      </c>
      <c r="W112" s="144">
        <f t="shared" ref="W112" si="820">IFERROR(V112/T107,"-")</f>
        <v>0.76860841423948223</v>
      </c>
      <c r="X112" s="316"/>
      <c r="Y112" s="48" t="s">
        <v>275</v>
      </c>
      <c r="Z112" s="55">
        <v>1591</v>
      </c>
      <c r="AA112" s="144">
        <f t="shared" ref="AA112" si="821">IFERROR(Z112/X107,"-")</f>
        <v>0.75617870722433456</v>
      </c>
      <c r="AB112" s="316"/>
      <c r="AC112" s="48" t="s">
        <v>275</v>
      </c>
      <c r="AD112" s="55">
        <v>567</v>
      </c>
      <c r="AE112" s="144">
        <f t="shared" ref="AE112" si="822">IFERROR(AD112/AB107,"-")</f>
        <v>0.74214659685863871</v>
      </c>
      <c r="AF112" s="316"/>
      <c r="AG112" s="48" t="s">
        <v>275</v>
      </c>
      <c r="AH112" s="55">
        <v>14564</v>
      </c>
      <c r="AI112" s="144">
        <f t="shared" ref="AI112" si="823">IFERROR(AH112/AF107,"-")</f>
        <v>0.69817833173537869</v>
      </c>
    </row>
    <row r="113" spans="2:35" s="30" customFormat="1">
      <c r="B113" s="275">
        <v>19</v>
      </c>
      <c r="C113" s="320" t="s">
        <v>124</v>
      </c>
      <c r="D113" s="314">
        <v>119</v>
      </c>
      <c r="E113" s="40" t="s">
        <v>87</v>
      </c>
      <c r="F113" s="194">
        <v>2</v>
      </c>
      <c r="G113" s="141">
        <f t="shared" ref="G113" si="824">IFERROR(F113/D113,"-")</f>
        <v>1.680672268907563E-2</v>
      </c>
      <c r="H113" s="314">
        <v>149</v>
      </c>
      <c r="I113" s="40" t="s">
        <v>87</v>
      </c>
      <c r="J113" s="194">
        <v>14</v>
      </c>
      <c r="K113" s="141">
        <f t="shared" ref="K113" si="825">IFERROR(J113/H113,"-")</f>
        <v>9.3959731543624164E-2</v>
      </c>
      <c r="L113" s="314">
        <v>5435</v>
      </c>
      <c r="M113" s="40" t="s">
        <v>87</v>
      </c>
      <c r="N113" s="194">
        <v>393</v>
      </c>
      <c r="O113" s="141">
        <f t="shared" ref="O113" si="826">IFERROR(N113/L113,"-")</f>
        <v>7.2309107635694578E-2</v>
      </c>
      <c r="P113" s="314">
        <v>4263</v>
      </c>
      <c r="Q113" s="40" t="s">
        <v>87</v>
      </c>
      <c r="R113" s="194">
        <v>613</v>
      </c>
      <c r="S113" s="152">
        <f t="shared" ref="S113" si="827">IFERROR(R113/P113,"-")</f>
        <v>0.14379544921416842</v>
      </c>
      <c r="T113" s="314">
        <v>2855</v>
      </c>
      <c r="U113" s="40" t="s">
        <v>87</v>
      </c>
      <c r="V113" s="194">
        <v>652</v>
      </c>
      <c r="W113" s="141">
        <f t="shared" ref="W113" si="828">IFERROR(V113/T113,"-")</f>
        <v>0.22837127845884414</v>
      </c>
      <c r="X113" s="314">
        <v>1355</v>
      </c>
      <c r="Y113" s="40" t="s">
        <v>87</v>
      </c>
      <c r="Z113" s="194">
        <v>377</v>
      </c>
      <c r="AA113" s="141">
        <f t="shared" ref="AA113" si="829">IFERROR(Z113/X113,"-")</f>
        <v>0.27822878228782288</v>
      </c>
      <c r="AB113" s="314">
        <v>529</v>
      </c>
      <c r="AC113" s="40" t="s">
        <v>87</v>
      </c>
      <c r="AD113" s="194">
        <v>160</v>
      </c>
      <c r="AE113" s="141">
        <f t="shared" ref="AE113" si="830">IFERROR(AD113/AB113,"-")</f>
        <v>0.30245746691871456</v>
      </c>
      <c r="AF113" s="314">
        <v>14705</v>
      </c>
      <c r="AG113" s="40" t="s">
        <v>87</v>
      </c>
      <c r="AH113" s="194">
        <v>2211</v>
      </c>
      <c r="AI113" s="152">
        <f t="shared" ref="AI113" si="831">IFERROR(AH113/AF113,"-")</f>
        <v>0.15035702142128526</v>
      </c>
    </row>
    <row r="114" spans="2:35" s="30" customFormat="1">
      <c r="B114" s="300"/>
      <c r="C114" s="321"/>
      <c r="D114" s="315"/>
      <c r="E114" s="41" t="s">
        <v>88</v>
      </c>
      <c r="F114" s="53">
        <v>39</v>
      </c>
      <c r="G114" s="142">
        <f t="shared" ref="G114" si="832">IFERROR(F114/D113,"-")</f>
        <v>0.32773109243697479</v>
      </c>
      <c r="H114" s="315"/>
      <c r="I114" s="41" t="s">
        <v>88</v>
      </c>
      <c r="J114" s="53">
        <v>57</v>
      </c>
      <c r="K114" s="142">
        <f t="shared" ref="K114" si="833">IFERROR(J114/H113,"-")</f>
        <v>0.3825503355704698</v>
      </c>
      <c r="L114" s="315"/>
      <c r="M114" s="41" t="s">
        <v>88</v>
      </c>
      <c r="N114" s="53">
        <v>1189</v>
      </c>
      <c r="O114" s="142">
        <f t="shared" ref="O114" si="834">IFERROR(N114/L113,"-")</f>
        <v>0.21876724931002761</v>
      </c>
      <c r="P114" s="315"/>
      <c r="Q114" s="41" t="s">
        <v>88</v>
      </c>
      <c r="R114" s="53">
        <v>1200</v>
      </c>
      <c r="S114" s="153">
        <f t="shared" ref="S114" si="835">IFERROR(R114/P113,"-")</f>
        <v>0.28149190710767064</v>
      </c>
      <c r="T114" s="315"/>
      <c r="U114" s="41" t="s">
        <v>88</v>
      </c>
      <c r="V114" s="53">
        <v>895</v>
      </c>
      <c r="W114" s="142">
        <f t="shared" ref="W114" si="836">IFERROR(V114/T113,"-")</f>
        <v>0.31348511383537653</v>
      </c>
      <c r="X114" s="315"/>
      <c r="Y114" s="41" t="s">
        <v>88</v>
      </c>
      <c r="Z114" s="53">
        <v>406</v>
      </c>
      <c r="AA114" s="142">
        <f t="shared" ref="AA114" si="837">IFERROR(Z114/X113,"-")</f>
        <v>0.29963099630996309</v>
      </c>
      <c r="AB114" s="315"/>
      <c r="AC114" s="41" t="s">
        <v>88</v>
      </c>
      <c r="AD114" s="53">
        <v>151</v>
      </c>
      <c r="AE114" s="142">
        <f t="shared" ref="AE114" si="838">IFERROR(AD114/AB113,"-")</f>
        <v>0.28544423440453687</v>
      </c>
      <c r="AF114" s="315"/>
      <c r="AG114" s="41" t="s">
        <v>88</v>
      </c>
      <c r="AH114" s="53">
        <v>3937</v>
      </c>
      <c r="AI114" s="153">
        <f t="shared" ref="AI114" si="839">IFERROR(AH114/AF113,"-")</f>
        <v>0.26773206392383542</v>
      </c>
    </row>
    <row r="115" spans="2:35" s="30" customFormat="1">
      <c r="B115" s="300"/>
      <c r="C115" s="321"/>
      <c r="D115" s="315"/>
      <c r="E115" s="44" t="s">
        <v>89</v>
      </c>
      <c r="F115" s="53">
        <v>38</v>
      </c>
      <c r="G115" s="142">
        <f t="shared" ref="G115" si="840">IFERROR(F115/D113,"-")</f>
        <v>0.31932773109243695</v>
      </c>
      <c r="H115" s="315"/>
      <c r="I115" s="44" t="s">
        <v>89</v>
      </c>
      <c r="J115" s="53">
        <v>41</v>
      </c>
      <c r="K115" s="142">
        <f t="shared" ref="K115" si="841">IFERROR(J115/H113,"-")</f>
        <v>0.27516778523489932</v>
      </c>
      <c r="L115" s="315"/>
      <c r="M115" s="44" t="s">
        <v>89</v>
      </c>
      <c r="N115" s="53">
        <v>1973</v>
      </c>
      <c r="O115" s="142">
        <f t="shared" ref="O115" si="842">IFERROR(N115/L113,"-")</f>
        <v>0.36301747930082795</v>
      </c>
      <c r="P115" s="315"/>
      <c r="Q115" s="44" t="s">
        <v>89</v>
      </c>
      <c r="R115" s="53">
        <v>1836</v>
      </c>
      <c r="S115" s="153">
        <f t="shared" ref="S115" si="843">IFERROR(R115/P113,"-")</f>
        <v>0.43068261787473611</v>
      </c>
      <c r="T115" s="315"/>
      <c r="U115" s="44" t="s">
        <v>89</v>
      </c>
      <c r="V115" s="53">
        <v>1253</v>
      </c>
      <c r="W115" s="142">
        <f t="shared" ref="W115" si="844">IFERROR(V115/T113,"-")</f>
        <v>0.43887915936952715</v>
      </c>
      <c r="X115" s="315"/>
      <c r="Y115" s="44" t="s">
        <v>89</v>
      </c>
      <c r="Z115" s="53">
        <v>507</v>
      </c>
      <c r="AA115" s="142">
        <f t="shared" ref="AA115" si="845">IFERROR(Z115/X113,"-")</f>
        <v>0.37416974169741696</v>
      </c>
      <c r="AB115" s="315"/>
      <c r="AC115" s="44" t="s">
        <v>89</v>
      </c>
      <c r="AD115" s="53">
        <v>149</v>
      </c>
      <c r="AE115" s="142">
        <f t="shared" ref="AE115" si="846">IFERROR(AD115/AB113,"-")</f>
        <v>0.28166351606805295</v>
      </c>
      <c r="AF115" s="315"/>
      <c r="AG115" s="44" t="s">
        <v>89</v>
      </c>
      <c r="AH115" s="53">
        <v>5797</v>
      </c>
      <c r="AI115" s="153">
        <f t="shared" ref="AI115" si="847">IFERROR(AH115/AF113,"-")</f>
        <v>0.39421965317919078</v>
      </c>
    </row>
    <row r="116" spans="2:35" s="30" customFormat="1">
      <c r="B116" s="300"/>
      <c r="C116" s="321"/>
      <c r="D116" s="315"/>
      <c r="E116" s="44" t="s">
        <v>90</v>
      </c>
      <c r="F116" s="53">
        <v>11</v>
      </c>
      <c r="G116" s="142">
        <f t="shared" ref="G116" si="848">IFERROR(F116/D113,"-")</f>
        <v>9.2436974789915971E-2</v>
      </c>
      <c r="H116" s="315"/>
      <c r="I116" s="44" t="s">
        <v>90</v>
      </c>
      <c r="J116" s="53">
        <v>18</v>
      </c>
      <c r="K116" s="142">
        <f t="shared" ref="K116" si="849">IFERROR(J116/H113,"-")</f>
        <v>0.12080536912751678</v>
      </c>
      <c r="L116" s="315"/>
      <c r="M116" s="44" t="s">
        <v>90</v>
      </c>
      <c r="N116" s="53">
        <v>419</v>
      </c>
      <c r="O116" s="142">
        <f t="shared" ref="O116" si="850">IFERROR(N116/L113,"-")</f>
        <v>7.7092916283348661E-2</v>
      </c>
      <c r="P116" s="315"/>
      <c r="Q116" s="44" t="s">
        <v>90</v>
      </c>
      <c r="R116" s="53">
        <v>515</v>
      </c>
      <c r="S116" s="153">
        <f t="shared" ref="S116" si="851">IFERROR(R116/P113,"-")</f>
        <v>0.12080694346704199</v>
      </c>
      <c r="T116" s="315"/>
      <c r="U116" s="44" t="s">
        <v>90</v>
      </c>
      <c r="V116" s="53">
        <v>407</v>
      </c>
      <c r="W116" s="142">
        <f t="shared" ref="W116" si="852">IFERROR(V116/T113,"-")</f>
        <v>0.1425569176882662</v>
      </c>
      <c r="X116" s="315"/>
      <c r="Y116" s="44" t="s">
        <v>90</v>
      </c>
      <c r="Z116" s="53">
        <v>245</v>
      </c>
      <c r="AA116" s="142">
        <f t="shared" ref="AA116" si="853">IFERROR(Z116/X113,"-")</f>
        <v>0.18081180811808117</v>
      </c>
      <c r="AB116" s="315"/>
      <c r="AC116" s="44" t="s">
        <v>90</v>
      </c>
      <c r="AD116" s="53">
        <v>85</v>
      </c>
      <c r="AE116" s="142">
        <f t="shared" ref="AE116" si="854">IFERROR(AD116/AB113,"-")</f>
        <v>0.16068052930056712</v>
      </c>
      <c r="AF116" s="315"/>
      <c r="AG116" s="44" t="s">
        <v>90</v>
      </c>
      <c r="AH116" s="53">
        <v>1700</v>
      </c>
      <c r="AI116" s="153">
        <f t="shared" ref="AI116" si="855">IFERROR(AH116/AF113,"-")</f>
        <v>0.11560693641618497</v>
      </c>
    </row>
    <row r="117" spans="2:35" s="30" customFormat="1">
      <c r="B117" s="300"/>
      <c r="C117" s="321"/>
      <c r="D117" s="315"/>
      <c r="E117" s="45" t="s">
        <v>91</v>
      </c>
      <c r="F117" s="54">
        <v>40</v>
      </c>
      <c r="G117" s="143">
        <f t="shared" ref="G117" si="856">IFERROR(F117/D113,"-")</f>
        <v>0.33613445378151263</v>
      </c>
      <c r="H117" s="315"/>
      <c r="I117" s="45" t="s">
        <v>91</v>
      </c>
      <c r="J117" s="54">
        <v>52</v>
      </c>
      <c r="K117" s="143">
        <f t="shared" ref="K117" si="857">IFERROR(J117/H113,"-")</f>
        <v>0.34899328859060402</v>
      </c>
      <c r="L117" s="315"/>
      <c r="M117" s="45" t="s">
        <v>91</v>
      </c>
      <c r="N117" s="54">
        <v>1108</v>
      </c>
      <c r="O117" s="143">
        <f t="shared" ref="O117" si="858">IFERROR(N117/L113,"-")</f>
        <v>0.20386384544618216</v>
      </c>
      <c r="P117" s="315"/>
      <c r="Q117" s="45" t="s">
        <v>91</v>
      </c>
      <c r="R117" s="54">
        <v>1135</v>
      </c>
      <c r="S117" s="154">
        <f t="shared" ref="S117" si="859">IFERROR(R117/P113,"-")</f>
        <v>0.26624442880600518</v>
      </c>
      <c r="T117" s="315"/>
      <c r="U117" s="45" t="s">
        <v>91</v>
      </c>
      <c r="V117" s="54">
        <v>781</v>
      </c>
      <c r="W117" s="143">
        <f t="shared" ref="W117" si="860">IFERROR(V117/T113,"-")</f>
        <v>0.27355516637478111</v>
      </c>
      <c r="X117" s="315"/>
      <c r="Y117" s="45" t="s">
        <v>91</v>
      </c>
      <c r="Z117" s="54">
        <v>378</v>
      </c>
      <c r="AA117" s="143">
        <f t="shared" ref="AA117" si="861">IFERROR(Z117/X113,"-")</f>
        <v>0.27896678966789668</v>
      </c>
      <c r="AB117" s="315"/>
      <c r="AC117" s="45" t="s">
        <v>91</v>
      </c>
      <c r="AD117" s="54">
        <v>128</v>
      </c>
      <c r="AE117" s="143">
        <f t="shared" ref="AE117" si="862">IFERROR(AD117/AB113,"-")</f>
        <v>0.24196597353497165</v>
      </c>
      <c r="AF117" s="315"/>
      <c r="AG117" s="45" t="s">
        <v>91</v>
      </c>
      <c r="AH117" s="54">
        <v>3622</v>
      </c>
      <c r="AI117" s="154">
        <f t="shared" ref="AI117" si="863">IFERROR(AH117/AF113,"-")</f>
        <v>0.2463107786467188</v>
      </c>
    </row>
    <row r="118" spans="2:35" s="30" customFormat="1" ht="24">
      <c r="B118" s="276"/>
      <c r="C118" s="322"/>
      <c r="D118" s="316"/>
      <c r="E118" s="48" t="s">
        <v>275</v>
      </c>
      <c r="F118" s="55">
        <v>76</v>
      </c>
      <c r="G118" s="144">
        <f t="shared" ref="G118" si="864">IFERROR(F118/D113,"-")</f>
        <v>0.6386554621848739</v>
      </c>
      <c r="H118" s="316"/>
      <c r="I118" s="48" t="s">
        <v>275</v>
      </c>
      <c r="J118" s="55">
        <v>106</v>
      </c>
      <c r="K118" s="144">
        <f t="shared" ref="K118" si="865">IFERROR(J118/H113,"-")</f>
        <v>0.71140939597315433</v>
      </c>
      <c r="L118" s="316"/>
      <c r="M118" s="48" t="s">
        <v>275</v>
      </c>
      <c r="N118" s="55">
        <v>3144</v>
      </c>
      <c r="O118" s="144">
        <f t="shared" ref="O118" si="866">IFERROR(N118/L113,"-")</f>
        <v>0.57847286108555662</v>
      </c>
      <c r="P118" s="316"/>
      <c r="Q118" s="48" t="s">
        <v>275</v>
      </c>
      <c r="R118" s="55">
        <v>2894</v>
      </c>
      <c r="S118" s="144">
        <f t="shared" ref="S118" si="867">IFERROR(R118/P113,"-")</f>
        <v>0.67886464930799906</v>
      </c>
      <c r="T118" s="316"/>
      <c r="U118" s="48" t="s">
        <v>275</v>
      </c>
      <c r="V118" s="55">
        <v>2071</v>
      </c>
      <c r="W118" s="144">
        <f t="shared" ref="W118" si="868">IFERROR(V118/T113,"-")</f>
        <v>0.72539404553415066</v>
      </c>
      <c r="X118" s="316"/>
      <c r="Y118" s="48" t="s">
        <v>275</v>
      </c>
      <c r="Z118" s="55">
        <v>962</v>
      </c>
      <c r="AA118" s="144">
        <f t="shared" ref="AA118" si="869">IFERROR(Z118/X113,"-")</f>
        <v>0.70996309963099635</v>
      </c>
      <c r="AB118" s="316"/>
      <c r="AC118" s="48" t="s">
        <v>275</v>
      </c>
      <c r="AD118" s="55">
        <v>335</v>
      </c>
      <c r="AE118" s="144">
        <f t="shared" ref="AE118" si="870">IFERROR(AD118/AB113,"-")</f>
        <v>0.63327032136105865</v>
      </c>
      <c r="AF118" s="316"/>
      <c r="AG118" s="48" t="s">
        <v>275</v>
      </c>
      <c r="AH118" s="55">
        <v>9588</v>
      </c>
      <c r="AI118" s="144">
        <f t="shared" ref="AI118" si="871">IFERROR(AH118/AF113,"-")</f>
        <v>0.65202312138728324</v>
      </c>
    </row>
    <row r="119" spans="2:35" s="30" customFormat="1">
      <c r="B119" s="275">
        <v>20</v>
      </c>
      <c r="C119" s="320" t="s">
        <v>125</v>
      </c>
      <c r="D119" s="314">
        <v>87</v>
      </c>
      <c r="E119" s="40" t="s">
        <v>87</v>
      </c>
      <c r="F119" s="194">
        <v>3</v>
      </c>
      <c r="G119" s="141">
        <f t="shared" ref="G119" si="872">IFERROR(F119/D119,"-")</f>
        <v>3.4482758620689655E-2</v>
      </c>
      <c r="H119" s="314">
        <v>197</v>
      </c>
      <c r="I119" s="40" t="s">
        <v>87</v>
      </c>
      <c r="J119" s="194">
        <v>17</v>
      </c>
      <c r="K119" s="141">
        <f t="shared" ref="K119" si="873">IFERROR(J119/H119,"-")</f>
        <v>8.6294416243654817E-2</v>
      </c>
      <c r="L119" s="314">
        <v>8150</v>
      </c>
      <c r="M119" s="40" t="s">
        <v>87</v>
      </c>
      <c r="N119" s="194">
        <v>493</v>
      </c>
      <c r="O119" s="141">
        <f t="shared" ref="O119" si="874">IFERROR(N119/L119,"-")</f>
        <v>6.0490797546012269E-2</v>
      </c>
      <c r="P119" s="314">
        <v>6214</v>
      </c>
      <c r="Q119" s="40" t="s">
        <v>87</v>
      </c>
      <c r="R119" s="194">
        <v>909</v>
      </c>
      <c r="S119" s="152">
        <f t="shared" ref="S119" si="875">IFERROR(R119/P119,"-")</f>
        <v>0.14628258770518185</v>
      </c>
      <c r="T119" s="314">
        <v>4068</v>
      </c>
      <c r="U119" s="40" t="s">
        <v>87</v>
      </c>
      <c r="V119" s="194">
        <v>901</v>
      </c>
      <c r="W119" s="141">
        <f t="shared" ref="W119" si="876">IFERROR(V119/T119,"-")</f>
        <v>0.22148475909537857</v>
      </c>
      <c r="X119" s="314">
        <v>1888</v>
      </c>
      <c r="Y119" s="40" t="s">
        <v>87</v>
      </c>
      <c r="Z119" s="194">
        <v>555</v>
      </c>
      <c r="AA119" s="141">
        <f t="shared" ref="AA119" si="877">IFERROR(Z119/X119,"-")</f>
        <v>0.29396186440677968</v>
      </c>
      <c r="AB119" s="314">
        <v>717</v>
      </c>
      <c r="AC119" s="40" t="s">
        <v>87</v>
      </c>
      <c r="AD119" s="194">
        <v>234</v>
      </c>
      <c r="AE119" s="141">
        <f t="shared" ref="AE119" si="878">IFERROR(AD119/AB119,"-")</f>
        <v>0.32635983263598328</v>
      </c>
      <c r="AF119" s="314">
        <v>21321</v>
      </c>
      <c r="AG119" s="40" t="s">
        <v>87</v>
      </c>
      <c r="AH119" s="194">
        <v>3112</v>
      </c>
      <c r="AI119" s="152">
        <f t="shared" ref="AI119" si="879">IFERROR(AH119/AF119,"-")</f>
        <v>0.14595938276816284</v>
      </c>
    </row>
    <row r="120" spans="2:35" s="30" customFormat="1">
      <c r="B120" s="300"/>
      <c r="C120" s="321"/>
      <c r="D120" s="315"/>
      <c r="E120" s="41" t="s">
        <v>88</v>
      </c>
      <c r="F120" s="53">
        <v>31</v>
      </c>
      <c r="G120" s="142">
        <f t="shared" ref="G120" si="880">IFERROR(F120/D119,"-")</f>
        <v>0.35632183908045978</v>
      </c>
      <c r="H120" s="315"/>
      <c r="I120" s="41" t="s">
        <v>88</v>
      </c>
      <c r="J120" s="53">
        <v>93</v>
      </c>
      <c r="K120" s="142">
        <f t="shared" ref="K120" si="881">IFERROR(J120/H119,"-")</f>
        <v>0.4720812182741117</v>
      </c>
      <c r="L120" s="315"/>
      <c r="M120" s="41" t="s">
        <v>88</v>
      </c>
      <c r="N120" s="53">
        <v>1858</v>
      </c>
      <c r="O120" s="142">
        <f t="shared" ref="O120" si="882">IFERROR(N120/L119,"-")</f>
        <v>0.2279754601226994</v>
      </c>
      <c r="P120" s="315"/>
      <c r="Q120" s="41" t="s">
        <v>88</v>
      </c>
      <c r="R120" s="53">
        <v>1841</v>
      </c>
      <c r="S120" s="153">
        <f t="shared" ref="S120" si="883">IFERROR(R120/P119,"-")</f>
        <v>0.2962664950112649</v>
      </c>
      <c r="T120" s="315"/>
      <c r="U120" s="41" t="s">
        <v>88</v>
      </c>
      <c r="V120" s="53">
        <v>1330</v>
      </c>
      <c r="W120" s="142">
        <f t="shared" ref="W120" si="884">IFERROR(V120/T119,"-")</f>
        <v>0.32694198623402165</v>
      </c>
      <c r="X120" s="315"/>
      <c r="Y120" s="41" t="s">
        <v>88</v>
      </c>
      <c r="Z120" s="53">
        <v>649</v>
      </c>
      <c r="AA120" s="142">
        <f t="shared" ref="AA120" si="885">IFERROR(Z120/X119,"-")</f>
        <v>0.34375</v>
      </c>
      <c r="AB120" s="315"/>
      <c r="AC120" s="41" t="s">
        <v>88</v>
      </c>
      <c r="AD120" s="53">
        <v>216</v>
      </c>
      <c r="AE120" s="142">
        <f t="shared" ref="AE120" si="886">IFERROR(AD120/AB119,"-")</f>
        <v>0.30125523012552302</v>
      </c>
      <c r="AF120" s="315"/>
      <c r="AG120" s="41" t="s">
        <v>88</v>
      </c>
      <c r="AH120" s="53">
        <v>6018</v>
      </c>
      <c r="AI120" s="153">
        <f t="shared" ref="AI120" si="887">IFERROR(AH120/AF119,"-")</f>
        <v>0.28225692978753342</v>
      </c>
    </row>
    <row r="121" spans="2:35" s="30" customFormat="1">
      <c r="B121" s="300"/>
      <c r="C121" s="321"/>
      <c r="D121" s="315"/>
      <c r="E121" s="44" t="s">
        <v>89</v>
      </c>
      <c r="F121" s="53">
        <v>32</v>
      </c>
      <c r="G121" s="142">
        <f t="shared" ref="G121" si="888">IFERROR(F121/D119,"-")</f>
        <v>0.36781609195402298</v>
      </c>
      <c r="H121" s="315"/>
      <c r="I121" s="44" t="s">
        <v>89</v>
      </c>
      <c r="J121" s="53">
        <v>76</v>
      </c>
      <c r="K121" s="142">
        <f t="shared" ref="K121" si="889">IFERROR(J121/H119,"-")</f>
        <v>0.38578680203045684</v>
      </c>
      <c r="L121" s="315"/>
      <c r="M121" s="44" t="s">
        <v>89</v>
      </c>
      <c r="N121" s="53">
        <v>2951</v>
      </c>
      <c r="O121" s="142">
        <f t="shared" ref="O121" si="890">IFERROR(N121/L119,"-")</f>
        <v>0.36208588957055216</v>
      </c>
      <c r="P121" s="315"/>
      <c r="Q121" s="44" t="s">
        <v>89</v>
      </c>
      <c r="R121" s="53">
        <v>2689</v>
      </c>
      <c r="S121" s="153">
        <f t="shared" ref="S121" si="891">IFERROR(R121/P119,"-")</f>
        <v>0.4327325394271001</v>
      </c>
      <c r="T121" s="315"/>
      <c r="U121" s="44" t="s">
        <v>89</v>
      </c>
      <c r="V121" s="53">
        <v>1768</v>
      </c>
      <c r="W121" s="142">
        <f t="shared" ref="W121" si="892">IFERROR(V121/T119,"-")</f>
        <v>0.43461160275319566</v>
      </c>
      <c r="X121" s="315"/>
      <c r="Y121" s="44" t="s">
        <v>89</v>
      </c>
      <c r="Z121" s="53">
        <v>778</v>
      </c>
      <c r="AA121" s="142">
        <f t="shared" ref="AA121" si="893">IFERROR(Z121/X119,"-")</f>
        <v>0.41207627118644069</v>
      </c>
      <c r="AB121" s="315"/>
      <c r="AC121" s="44" t="s">
        <v>89</v>
      </c>
      <c r="AD121" s="53">
        <v>218</v>
      </c>
      <c r="AE121" s="142">
        <f t="shared" ref="AE121" si="894">IFERROR(AD121/AB119,"-")</f>
        <v>0.30404463040446306</v>
      </c>
      <c r="AF121" s="315"/>
      <c r="AG121" s="44" t="s">
        <v>89</v>
      </c>
      <c r="AH121" s="53">
        <v>8512</v>
      </c>
      <c r="AI121" s="153">
        <f t="shared" ref="AI121" si="895">IFERROR(AH121/AF119,"-")</f>
        <v>0.39923080530931943</v>
      </c>
    </row>
    <row r="122" spans="2:35" s="30" customFormat="1">
      <c r="B122" s="300"/>
      <c r="C122" s="321"/>
      <c r="D122" s="315"/>
      <c r="E122" s="44" t="s">
        <v>90</v>
      </c>
      <c r="F122" s="53">
        <v>4</v>
      </c>
      <c r="G122" s="142">
        <f t="shared" ref="G122" si="896">IFERROR(F122/D119,"-")</f>
        <v>4.5977011494252873E-2</v>
      </c>
      <c r="H122" s="315"/>
      <c r="I122" s="44" t="s">
        <v>90</v>
      </c>
      <c r="J122" s="53">
        <v>16</v>
      </c>
      <c r="K122" s="142">
        <f t="shared" ref="K122" si="897">IFERROR(J122/H119,"-")</f>
        <v>8.1218274111675121E-2</v>
      </c>
      <c r="L122" s="315"/>
      <c r="M122" s="44" t="s">
        <v>90</v>
      </c>
      <c r="N122" s="53">
        <v>752</v>
      </c>
      <c r="O122" s="142">
        <f t="shared" ref="O122" si="898">IFERROR(N122/L119,"-")</f>
        <v>9.2269938650306749E-2</v>
      </c>
      <c r="P122" s="315"/>
      <c r="Q122" s="44" t="s">
        <v>90</v>
      </c>
      <c r="R122" s="53">
        <v>877</v>
      </c>
      <c r="S122" s="153">
        <f t="shared" ref="S122" si="899">IFERROR(R122/P119,"-")</f>
        <v>0.14113292565175412</v>
      </c>
      <c r="T122" s="315"/>
      <c r="U122" s="44" t="s">
        <v>90</v>
      </c>
      <c r="V122" s="53">
        <v>741</v>
      </c>
      <c r="W122" s="142">
        <f t="shared" ref="W122" si="900">IFERROR(V122/T119,"-")</f>
        <v>0.18215339233038347</v>
      </c>
      <c r="X122" s="315"/>
      <c r="Y122" s="44" t="s">
        <v>90</v>
      </c>
      <c r="Z122" s="53">
        <v>373</v>
      </c>
      <c r="AA122" s="142">
        <f t="shared" ref="AA122" si="901">IFERROR(Z122/X119,"-")</f>
        <v>0.1975635593220339</v>
      </c>
      <c r="AB122" s="315"/>
      <c r="AC122" s="44" t="s">
        <v>90</v>
      </c>
      <c r="AD122" s="53">
        <v>133</v>
      </c>
      <c r="AE122" s="142">
        <f t="shared" ref="AE122" si="902">IFERROR(AD122/AB119,"-")</f>
        <v>0.18549511854951187</v>
      </c>
      <c r="AF122" s="315"/>
      <c r="AG122" s="44" t="s">
        <v>90</v>
      </c>
      <c r="AH122" s="53">
        <v>2896</v>
      </c>
      <c r="AI122" s="153">
        <f t="shared" ref="AI122" si="903">IFERROR(AH122/AF119,"-")</f>
        <v>0.13582852586651659</v>
      </c>
    </row>
    <row r="123" spans="2:35" s="30" customFormat="1">
      <c r="B123" s="300"/>
      <c r="C123" s="321"/>
      <c r="D123" s="315"/>
      <c r="E123" s="45" t="s">
        <v>91</v>
      </c>
      <c r="F123" s="54">
        <v>19</v>
      </c>
      <c r="G123" s="143">
        <f t="shared" ref="G123" si="904">IFERROR(F123/D119,"-")</f>
        <v>0.21839080459770116</v>
      </c>
      <c r="H123" s="315"/>
      <c r="I123" s="45" t="s">
        <v>91</v>
      </c>
      <c r="J123" s="54">
        <v>62</v>
      </c>
      <c r="K123" s="143">
        <f t="shared" ref="K123" si="905">IFERROR(J123/H119,"-")</f>
        <v>0.31472081218274112</v>
      </c>
      <c r="L123" s="315"/>
      <c r="M123" s="45" t="s">
        <v>91</v>
      </c>
      <c r="N123" s="54">
        <v>1986</v>
      </c>
      <c r="O123" s="143">
        <f t="shared" ref="O123" si="906">IFERROR(N123/L119,"-")</f>
        <v>0.24368098159509202</v>
      </c>
      <c r="P123" s="315"/>
      <c r="Q123" s="45" t="s">
        <v>91</v>
      </c>
      <c r="R123" s="54">
        <v>1872</v>
      </c>
      <c r="S123" s="154">
        <f t="shared" ref="S123" si="907">IFERROR(R123/P119,"-")</f>
        <v>0.30125523012552302</v>
      </c>
      <c r="T123" s="315"/>
      <c r="U123" s="45" t="s">
        <v>91</v>
      </c>
      <c r="V123" s="54">
        <v>1345</v>
      </c>
      <c r="W123" s="143">
        <f t="shared" ref="W123" si="908">IFERROR(V123/T119,"-")</f>
        <v>0.33062930186823991</v>
      </c>
      <c r="X123" s="315"/>
      <c r="Y123" s="45" t="s">
        <v>91</v>
      </c>
      <c r="Z123" s="54">
        <v>633</v>
      </c>
      <c r="AA123" s="143">
        <f t="shared" ref="AA123" si="909">IFERROR(Z123/X119,"-")</f>
        <v>0.33527542372881358</v>
      </c>
      <c r="AB123" s="315"/>
      <c r="AC123" s="45" t="s">
        <v>91</v>
      </c>
      <c r="AD123" s="54">
        <v>226</v>
      </c>
      <c r="AE123" s="143">
        <f t="shared" ref="AE123" si="910">IFERROR(AD123/AB119,"-")</f>
        <v>0.31520223152022314</v>
      </c>
      <c r="AF123" s="315"/>
      <c r="AG123" s="45" t="s">
        <v>91</v>
      </c>
      <c r="AH123" s="54">
        <v>6143</v>
      </c>
      <c r="AI123" s="154">
        <f t="shared" ref="AI123" si="911">IFERROR(AH123/AF119,"-")</f>
        <v>0.28811969419820832</v>
      </c>
    </row>
    <row r="124" spans="2:35" s="30" customFormat="1" ht="24">
      <c r="B124" s="276"/>
      <c r="C124" s="322"/>
      <c r="D124" s="316"/>
      <c r="E124" s="48" t="s">
        <v>275</v>
      </c>
      <c r="F124" s="55">
        <v>57</v>
      </c>
      <c r="G124" s="144">
        <f t="shared" ref="G124" si="912">IFERROR(F124/D119,"-")</f>
        <v>0.65517241379310343</v>
      </c>
      <c r="H124" s="316"/>
      <c r="I124" s="48" t="s">
        <v>275</v>
      </c>
      <c r="J124" s="55">
        <v>145</v>
      </c>
      <c r="K124" s="144">
        <f t="shared" ref="K124" si="913">IFERROR(J124/H119,"-")</f>
        <v>0.73604060913705582</v>
      </c>
      <c r="L124" s="316"/>
      <c r="M124" s="48" t="s">
        <v>275</v>
      </c>
      <c r="N124" s="55">
        <v>4928</v>
      </c>
      <c r="O124" s="144">
        <f t="shared" ref="O124" si="914">IFERROR(N124/L119,"-")</f>
        <v>0.60466257668711654</v>
      </c>
      <c r="P124" s="316"/>
      <c r="Q124" s="48" t="s">
        <v>275</v>
      </c>
      <c r="R124" s="55">
        <v>4421</v>
      </c>
      <c r="S124" s="144">
        <f t="shared" ref="S124" si="915">IFERROR(R124/P119,"-")</f>
        <v>0.71145799806887677</v>
      </c>
      <c r="T124" s="316"/>
      <c r="U124" s="48" t="s">
        <v>275</v>
      </c>
      <c r="V124" s="55">
        <v>3065</v>
      </c>
      <c r="W124" s="144">
        <f t="shared" ref="W124" si="916">IFERROR(V124/T119,"-")</f>
        <v>0.7534414945919371</v>
      </c>
      <c r="X124" s="316"/>
      <c r="Y124" s="48" t="s">
        <v>275</v>
      </c>
      <c r="Z124" s="55">
        <v>1435</v>
      </c>
      <c r="AA124" s="144">
        <f t="shared" ref="AA124" si="917">IFERROR(Z124/X119,"-")</f>
        <v>0.76006355932203384</v>
      </c>
      <c r="AB124" s="316"/>
      <c r="AC124" s="48" t="s">
        <v>275</v>
      </c>
      <c r="AD124" s="55">
        <v>516</v>
      </c>
      <c r="AE124" s="144">
        <f t="shared" ref="AE124" si="918">IFERROR(AD124/AB119,"-")</f>
        <v>0.71966527196652719</v>
      </c>
      <c r="AF124" s="316"/>
      <c r="AG124" s="48" t="s">
        <v>275</v>
      </c>
      <c r="AH124" s="55">
        <v>14567</v>
      </c>
      <c r="AI124" s="144">
        <f t="shared" ref="AI124" si="919">IFERROR(AH124/AF119,"-")</f>
        <v>0.68322311336241259</v>
      </c>
    </row>
    <row r="125" spans="2:35" s="30" customFormat="1">
      <c r="B125" s="275">
        <v>21</v>
      </c>
      <c r="C125" s="320" t="s">
        <v>126</v>
      </c>
      <c r="D125" s="314">
        <v>78</v>
      </c>
      <c r="E125" s="40" t="s">
        <v>87</v>
      </c>
      <c r="F125" s="194">
        <v>4</v>
      </c>
      <c r="G125" s="141">
        <f t="shared" ref="G125" si="920">IFERROR(F125/D125,"-")</f>
        <v>5.128205128205128E-2</v>
      </c>
      <c r="H125" s="314">
        <v>111</v>
      </c>
      <c r="I125" s="40" t="s">
        <v>87</v>
      </c>
      <c r="J125" s="194">
        <v>10</v>
      </c>
      <c r="K125" s="141">
        <f t="shared" ref="K125" si="921">IFERROR(J125/H125,"-")</f>
        <v>9.0090090090090086E-2</v>
      </c>
      <c r="L125" s="314">
        <v>5520</v>
      </c>
      <c r="M125" s="40" t="s">
        <v>87</v>
      </c>
      <c r="N125" s="194">
        <v>359</v>
      </c>
      <c r="O125" s="141">
        <f t="shared" ref="O125" si="922">IFERROR(N125/L125,"-")</f>
        <v>6.5036231884057966E-2</v>
      </c>
      <c r="P125" s="314">
        <v>4374</v>
      </c>
      <c r="Q125" s="40" t="s">
        <v>87</v>
      </c>
      <c r="R125" s="194">
        <v>667</v>
      </c>
      <c r="S125" s="152">
        <f t="shared" ref="S125" si="923">IFERROR(R125/P125,"-")</f>
        <v>0.15249199817101053</v>
      </c>
      <c r="T125" s="314">
        <v>2640</v>
      </c>
      <c r="U125" s="40" t="s">
        <v>87</v>
      </c>
      <c r="V125" s="194">
        <v>583</v>
      </c>
      <c r="W125" s="141">
        <f t="shared" ref="W125" si="924">IFERROR(V125/T125,"-")</f>
        <v>0.22083333333333333</v>
      </c>
      <c r="X125" s="314">
        <v>1081</v>
      </c>
      <c r="Y125" s="40" t="s">
        <v>87</v>
      </c>
      <c r="Z125" s="194">
        <v>284</v>
      </c>
      <c r="AA125" s="141">
        <f t="shared" ref="AA125" si="925">IFERROR(Z125/X125,"-")</f>
        <v>0.26271970397779831</v>
      </c>
      <c r="AB125" s="314">
        <v>344</v>
      </c>
      <c r="AC125" s="40" t="s">
        <v>87</v>
      </c>
      <c r="AD125" s="194">
        <v>97</v>
      </c>
      <c r="AE125" s="141">
        <f t="shared" ref="AE125" si="926">IFERROR(AD125/AB125,"-")</f>
        <v>0.28197674418604651</v>
      </c>
      <c r="AF125" s="314">
        <v>14148</v>
      </c>
      <c r="AG125" s="40" t="s">
        <v>87</v>
      </c>
      <c r="AH125" s="194">
        <v>2004</v>
      </c>
      <c r="AI125" s="152">
        <f t="shared" ref="AI125" si="927">IFERROR(AH125/AF125,"-")</f>
        <v>0.14164546225614927</v>
      </c>
    </row>
    <row r="126" spans="2:35" s="30" customFormat="1">
      <c r="B126" s="300"/>
      <c r="C126" s="321"/>
      <c r="D126" s="315"/>
      <c r="E126" s="41" t="s">
        <v>88</v>
      </c>
      <c r="F126" s="53">
        <v>27</v>
      </c>
      <c r="G126" s="142">
        <f t="shared" ref="G126" si="928">IFERROR(F126/D125,"-")</f>
        <v>0.34615384615384615</v>
      </c>
      <c r="H126" s="315"/>
      <c r="I126" s="41" t="s">
        <v>88</v>
      </c>
      <c r="J126" s="53">
        <v>44</v>
      </c>
      <c r="K126" s="142">
        <f t="shared" ref="K126" si="929">IFERROR(J126/H125,"-")</f>
        <v>0.3963963963963964</v>
      </c>
      <c r="L126" s="315"/>
      <c r="M126" s="41" t="s">
        <v>88</v>
      </c>
      <c r="N126" s="53">
        <v>1463</v>
      </c>
      <c r="O126" s="142">
        <f t="shared" ref="O126" si="930">IFERROR(N126/L125,"-")</f>
        <v>0.26503623188405795</v>
      </c>
      <c r="P126" s="315"/>
      <c r="Q126" s="41" t="s">
        <v>88</v>
      </c>
      <c r="R126" s="53">
        <v>1530</v>
      </c>
      <c r="S126" s="153">
        <f t="shared" ref="S126" si="931">IFERROR(R126/P125,"-")</f>
        <v>0.34979423868312759</v>
      </c>
      <c r="T126" s="315"/>
      <c r="U126" s="41" t="s">
        <v>88</v>
      </c>
      <c r="V126" s="53">
        <v>982</v>
      </c>
      <c r="W126" s="142">
        <f t="shared" ref="W126" si="932">IFERROR(V126/T125,"-")</f>
        <v>0.37196969696969695</v>
      </c>
      <c r="X126" s="315"/>
      <c r="Y126" s="41" t="s">
        <v>88</v>
      </c>
      <c r="Z126" s="53">
        <v>397</v>
      </c>
      <c r="AA126" s="142">
        <f t="shared" ref="AA126" si="933">IFERROR(Z126/X125,"-")</f>
        <v>0.36725254394079554</v>
      </c>
      <c r="AB126" s="315"/>
      <c r="AC126" s="41" t="s">
        <v>88</v>
      </c>
      <c r="AD126" s="53">
        <v>125</v>
      </c>
      <c r="AE126" s="142">
        <f t="shared" ref="AE126" si="934">IFERROR(AD126/AB125,"-")</f>
        <v>0.36337209302325579</v>
      </c>
      <c r="AF126" s="315"/>
      <c r="AG126" s="41" t="s">
        <v>88</v>
      </c>
      <c r="AH126" s="53">
        <v>4568</v>
      </c>
      <c r="AI126" s="153">
        <f t="shared" ref="AI126" si="935">IFERROR(AH126/AF125,"-")</f>
        <v>0.32287249081142211</v>
      </c>
    </row>
    <row r="127" spans="2:35" s="30" customFormat="1">
      <c r="B127" s="300"/>
      <c r="C127" s="321"/>
      <c r="D127" s="315"/>
      <c r="E127" s="44" t="s">
        <v>89</v>
      </c>
      <c r="F127" s="53">
        <v>26</v>
      </c>
      <c r="G127" s="142">
        <f t="shared" ref="G127" si="936">IFERROR(F127/D125,"-")</f>
        <v>0.33333333333333331</v>
      </c>
      <c r="H127" s="315"/>
      <c r="I127" s="44" t="s">
        <v>89</v>
      </c>
      <c r="J127" s="53">
        <v>45</v>
      </c>
      <c r="K127" s="142">
        <f t="shared" ref="K127" si="937">IFERROR(J127/H125,"-")</f>
        <v>0.40540540540540543</v>
      </c>
      <c r="L127" s="315"/>
      <c r="M127" s="44" t="s">
        <v>89</v>
      </c>
      <c r="N127" s="53">
        <v>2207</v>
      </c>
      <c r="O127" s="142">
        <f t="shared" ref="O127" si="938">IFERROR(N127/L125,"-")</f>
        <v>0.39981884057971012</v>
      </c>
      <c r="P127" s="315"/>
      <c r="Q127" s="44" t="s">
        <v>89</v>
      </c>
      <c r="R127" s="53">
        <v>1949</v>
      </c>
      <c r="S127" s="153">
        <f t="shared" ref="S127" si="939">IFERROR(R127/P125,"-")</f>
        <v>0.44558756287151347</v>
      </c>
      <c r="T127" s="315"/>
      <c r="U127" s="44" t="s">
        <v>89</v>
      </c>
      <c r="V127" s="53">
        <v>1205</v>
      </c>
      <c r="W127" s="142">
        <f t="shared" ref="W127" si="940">IFERROR(V127/T125,"-")</f>
        <v>0.45643939393939392</v>
      </c>
      <c r="X127" s="315"/>
      <c r="Y127" s="44" t="s">
        <v>89</v>
      </c>
      <c r="Z127" s="53">
        <v>437</v>
      </c>
      <c r="AA127" s="142">
        <f t="shared" ref="AA127" si="941">IFERROR(Z127/X125,"-")</f>
        <v>0.40425531914893614</v>
      </c>
      <c r="AB127" s="315"/>
      <c r="AC127" s="44" t="s">
        <v>89</v>
      </c>
      <c r="AD127" s="53">
        <v>115</v>
      </c>
      <c r="AE127" s="142">
        <f t="shared" ref="AE127" si="942">IFERROR(AD127/AB125,"-")</f>
        <v>0.33430232558139533</v>
      </c>
      <c r="AF127" s="315"/>
      <c r="AG127" s="44" t="s">
        <v>89</v>
      </c>
      <c r="AH127" s="53">
        <v>5984</v>
      </c>
      <c r="AI127" s="153">
        <f t="shared" ref="AI127" si="943">IFERROR(AH127/AF125,"-")</f>
        <v>0.42295730845349166</v>
      </c>
    </row>
    <row r="128" spans="2:35" s="30" customFormat="1">
      <c r="B128" s="300"/>
      <c r="C128" s="321"/>
      <c r="D128" s="315"/>
      <c r="E128" s="44" t="s">
        <v>90</v>
      </c>
      <c r="F128" s="53">
        <v>5</v>
      </c>
      <c r="G128" s="142">
        <f t="shared" ref="G128" si="944">IFERROR(F128/D125,"-")</f>
        <v>6.4102564102564097E-2</v>
      </c>
      <c r="H128" s="315"/>
      <c r="I128" s="44" t="s">
        <v>90</v>
      </c>
      <c r="J128" s="53">
        <v>14</v>
      </c>
      <c r="K128" s="142">
        <f t="shared" ref="K128" si="945">IFERROR(J128/H125,"-")</f>
        <v>0.12612612612612611</v>
      </c>
      <c r="L128" s="315"/>
      <c r="M128" s="44" t="s">
        <v>90</v>
      </c>
      <c r="N128" s="53">
        <v>527</v>
      </c>
      <c r="O128" s="142">
        <f t="shared" ref="O128" si="946">IFERROR(N128/L125,"-")</f>
        <v>9.5471014492753623E-2</v>
      </c>
      <c r="P128" s="315"/>
      <c r="Q128" s="44" t="s">
        <v>90</v>
      </c>
      <c r="R128" s="53">
        <v>641</v>
      </c>
      <c r="S128" s="153">
        <f t="shared" ref="S128" si="947">IFERROR(R128/P125,"-")</f>
        <v>0.14654778235025148</v>
      </c>
      <c r="T128" s="315"/>
      <c r="U128" s="44" t="s">
        <v>90</v>
      </c>
      <c r="V128" s="53">
        <v>498</v>
      </c>
      <c r="W128" s="142">
        <f t="shared" ref="W128" si="948">IFERROR(V128/T125,"-")</f>
        <v>0.18863636363636363</v>
      </c>
      <c r="X128" s="315"/>
      <c r="Y128" s="44" t="s">
        <v>90</v>
      </c>
      <c r="Z128" s="53">
        <v>225</v>
      </c>
      <c r="AA128" s="142">
        <f t="shared" ref="AA128" si="949">IFERROR(Z128/X125,"-")</f>
        <v>0.20814061054579094</v>
      </c>
      <c r="AB128" s="315"/>
      <c r="AC128" s="44" t="s">
        <v>90</v>
      </c>
      <c r="AD128" s="53">
        <v>77</v>
      </c>
      <c r="AE128" s="142">
        <f t="shared" ref="AE128" si="950">IFERROR(AD128/AB125,"-")</f>
        <v>0.22383720930232559</v>
      </c>
      <c r="AF128" s="315"/>
      <c r="AG128" s="44" t="s">
        <v>90</v>
      </c>
      <c r="AH128" s="53">
        <v>1987</v>
      </c>
      <c r="AI128" s="153">
        <f t="shared" ref="AI128" si="951">IFERROR(AH128/AF125,"-")</f>
        <v>0.14044387899349731</v>
      </c>
    </row>
    <row r="129" spans="2:35" s="30" customFormat="1">
      <c r="B129" s="300"/>
      <c r="C129" s="321"/>
      <c r="D129" s="315"/>
      <c r="E129" s="45" t="s">
        <v>91</v>
      </c>
      <c r="F129" s="54">
        <v>29</v>
      </c>
      <c r="G129" s="143">
        <f t="shared" ref="G129" si="952">IFERROR(F129/D125,"-")</f>
        <v>0.37179487179487181</v>
      </c>
      <c r="H129" s="315"/>
      <c r="I129" s="45" t="s">
        <v>91</v>
      </c>
      <c r="J129" s="54">
        <v>47</v>
      </c>
      <c r="K129" s="143">
        <f t="shared" ref="K129" si="953">IFERROR(J129/H125,"-")</f>
        <v>0.42342342342342343</v>
      </c>
      <c r="L129" s="315"/>
      <c r="M129" s="45" t="s">
        <v>91</v>
      </c>
      <c r="N129" s="54">
        <v>1241</v>
      </c>
      <c r="O129" s="143">
        <f t="shared" ref="O129" si="954">IFERROR(N129/L125,"-")</f>
        <v>0.22481884057971013</v>
      </c>
      <c r="P129" s="315"/>
      <c r="Q129" s="45" t="s">
        <v>91</v>
      </c>
      <c r="R129" s="54">
        <v>1257</v>
      </c>
      <c r="S129" s="154">
        <f t="shared" ref="S129" si="955">IFERROR(R129/P125,"-")</f>
        <v>0.28737997256515774</v>
      </c>
      <c r="T129" s="315"/>
      <c r="U129" s="45" t="s">
        <v>91</v>
      </c>
      <c r="V129" s="54">
        <v>839</v>
      </c>
      <c r="W129" s="143">
        <f t="shared" ref="W129" si="956">IFERROR(V129/T125,"-")</f>
        <v>0.31780303030303031</v>
      </c>
      <c r="X129" s="315"/>
      <c r="Y129" s="45" t="s">
        <v>91</v>
      </c>
      <c r="Z129" s="54">
        <v>344</v>
      </c>
      <c r="AA129" s="143">
        <f t="shared" ref="AA129" si="957">IFERROR(Z129/X125,"-")</f>
        <v>0.31822386679000925</v>
      </c>
      <c r="AB129" s="315"/>
      <c r="AC129" s="45" t="s">
        <v>91</v>
      </c>
      <c r="AD129" s="54">
        <v>101</v>
      </c>
      <c r="AE129" s="143">
        <f t="shared" ref="AE129" si="958">IFERROR(AD129/AB125,"-")</f>
        <v>0.29360465116279072</v>
      </c>
      <c r="AF129" s="315"/>
      <c r="AG129" s="45" t="s">
        <v>91</v>
      </c>
      <c r="AH129" s="54">
        <v>3858</v>
      </c>
      <c r="AI129" s="154">
        <f t="shared" ref="AI129" si="959">IFERROR(AH129/AF125,"-")</f>
        <v>0.27268871925360477</v>
      </c>
    </row>
    <row r="130" spans="2:35" s="30" customFormat="1" ht="24">
      <c r="B130" s="276"/>
      <c r="C130" s="322"/>
      <c r="D130" s="316"/>
      <c r="E130" s="48" t="s">
        <v>275</v>
      </c>
      <c r="F130" s="55">
        <v>52</v>
      </c>
      <c r="G130" s="144">
        <f t="shared" ref="G130" si="960">IFERROR(F130/D125,"-")</f>
        <v>0.66666666666666663</v>
      </c>
      <c r="H130" s="316"/>
      <c r="I130" s="48" t="s">
        <v>275</v>
      </c>
      <c r="J130" s="55">
        <v>86</v>
      </c>
      <c r="K130" s="144">
        <f t="shared" ref="K130" si="961">IFERROR(J130/H125,"-")</f>
        <v>0.77477477477477474</v>
      </c>
      <c r="L130" s="316"/>
      <c r="M130" s="48" t="s">
        <v>275</v>
      </c>
      <c r="N130" s="55">
        <v>3509</v>
      </c>
      <c r="O130" s="144">
        <f t="shared" ref="O130" si="962">IFERROR(N130/L125,"-")</f>
        <v>0.6356884057971014</v>
      </c>
      <c r="P130" s="316"/>
      <c r="Q130" s="48" t="s">
        <v>275</v>
      </c>
      <c r="R130" s="55">
        <v>3221</v>
      </c>
      <c r="S130" s="144">
        <f t="shared" ref="S130" si="963">IFERROR(R130/P125,"-")</f>
        <v>0.73639689071787839</v>
      </c>
      <c r="T130" s="316"/>
      <c r="U130" s="48" t="s">
        <v>275</v>
      </c>
      <c r="V130" s="55">
        <v>2021</v>
      </c>
      <c r="W130" s="144">
        <f t="shared" ref="W130" si="964">IFERROR(V130/T125,"-")</f>
        <v>0.76553030303030301</v>
      </c>
      <c r="X130" s="316"/>
      <c r="Y130" s="48" t="s">
        <v>275</v>
      </c>
      <c r="Z130" s="55">
        <v>809</v>
      </c>
      <c r="AA130" s="144">
        <f t="shared" ref="AA130" si="965">IFERROR(Z130/X125,"-")</f>
        <v>0.7483811285846439</v>
      </c>
      <c r="AB130" s="316"/>
      <c r="AC130" s="48" t="s">
        <v>275</v>
      </c>
      <c r="AD130" s="55">
        <v>250</v>
      </c>
      <c r="AE130" s="144">
        <f t="shared" ref="AE130" si="966">IFERROR(AD130/AB125,"-")</f>
        <v>0.72674418604651159</v>
      </c>
      <c r="AF130" s="316"/>
      <c r="AG130" s="48" t="s">
        <v>275</v>
      </c>
      <c r="AH130" s="55">
        <v>9948</v>
      </c>
      <c r="AI130" s="144">
        <f t="shared" ref="AI130" si="967">IFERROR(AH130/AF125,"-")</f>
        <v>0.70313825275657338</v>
      </c>
    </row>
    <row r="131" spans="2:35" s="30" customFormat="1">
      <c r="B131" s="275">
        <v>22</v>
      </c>
      <c r="C131" s="320" t="s">
        <v>65</v>
      </c>
      <c r="D131" s="314">
        <v>108</v>
      </c>
      <c r="E131" s="40" t="s">
        <v>87</v>
      </c>
      <c r="F131" s="194">
        <v>2</v>
      </c>
      <c r="G131" s="141">
        <f t="shared" ref="G131" si="968">IFERROR(F131/D131,"-")</f>
        <v>1.8518518518518517E-2</v>
      </c>
      <c r="H131" s="314">
        <v>185</v>
      </c>
      <c r="I131" s="40" t="s">
        <v>87</v>
      </c>
      <c r="J131" s="194">
        <v>15</v>
      </c>
      <c r="K131" s="141">
        <f t="shared" ref="K131" si="969">IFERROR(J131/H131,"-")</f>
        <v>8.1081081081081086E-2</v>
      </c>
      <c r="L131" s="314">
        <v>7118</v>
      </c>
      <c r="M131" s="40" t="s">
        <v>87</v>
      </c>
      <c r="N131" s="194">
        <v>520</v>
      </c>
      <c r="O131" s="141">
        <f t="shared" ref="O131" si="970">IFERROR(N131/L131,"-")</f>
        <v>7.3054228715931438E-2</v>
      </c>
      <c r="P131" s="314">
        <v>5316</v>
      </c>
      <c r="Q131" s="40" t="s">
        <v>87</v>
      </c>
      <c r="R131" s="194">
        <v>845</v>
      </c>
      <c r="S131" s="152">
        <f t="shared" ref="S131" si="971">IFERROR(R131/P131,"-")</f>
        <v>0.15895410082768999</v>
      </c>
      <c r="T131" s="314">
        <v>3313</v>
      </c>
      <c r="U131" s="40" t="s">
        <v>87</v>
      </c>
      <c r="V131" s="194">
        <v>783</v>
      </c>
      <c r="W131" s="141">
        <f t="shared" ref="W131" si="972">IFERROR(V131/T131,"-")</f>
        <v>0.23634168427407184</v>
      </c>
      <c r="X131" s="314">
        <v>1504</v>
      </c>
      <c r="Y131" s="40" t="s">
        <v>87</v>
      </c>
      <c r="Z131" s="194">
        <v>433</v>
      </c>
      <c r="AA131" s="141">
        <f t="shared" ref="AA131" si="973">IFERROR(Z131/X131,"-")</f>
        <v>0.28789893617021278</v>
      </c>
      <c r="AB131" s="314">
        <v>541</v>
      </c>
      <c r="AC131" s="40" t="s">
        <v>87</v>
      </c>
      <c r="AD131" s="194">
        <v>164</v>
      </c>
      <c r="AE131" s="141">
        <f t="shared" ref="AE131" si="974">IFERROR(AD131/AB131,"-")</f>
        <v>0.30314232902033272</v>
      </c>
      <c r="AF131" s="314">
        <v>18085</v>
      </c>
      <c r="AG131" s="40" t="s">
        <v>87</v>
      </c>
      <c r="AH131" s="194">
        <v>2762</v>
      </c>
      <c r="AI131" s="152">
        <f t="shared" ref="AI131" si="975">IFERROR(AH131/AF131,"-")</f>
        <v>0.15272325131324302</v>
      </c>
    </row>
    <row r="132" spans="2:35" s="30" customFormat="1">
      <c r="B132" s="300"/>
      <c r="C132" s="321"/>
      <c r="D132" s="315"/>
      <c r="E132" s="41" t="s">
        <v>88</v>
      </c>
      <c r="F132" s="53">
        <v>35</v>
      </c>
      <c r="G132" s="142">
        <f t="shared" ref="G132" si="976">IFERROR(F132/D131,"-")</f>
        <v>0.32407407407407407</v>
      </c>
      <c r="H132" s="315"/>
      <c r="I132" s="41" t="s">
        <v>88</v>
      </c>
      <c r="J132" s="53">
        <v>85</v>
      </c>
      <c r="K132" s="142">
        <f t="shared" ref="K132" si="977">IFERROR(J132/H131,"-")</f>
        <v>0.45945945945945948</v>
      </c>
      <c r="L132" s="315"/>
      <c r="M132" s="41" t="s">
        <v>88</v>
      </c>
      <c r="N132" s="53">
        <v>1899</v>
      </c>
      <c r="O132" s="142">
        <f t="shared" ref="O132" si="978">IFERROR(N132/L131,"-")</f>
        <v>0.26678842371452655</v>
      </c>
      <c r="P132" s="315"/>
      <c r="Q132" s="41" t="s">
        <v>88</v>
      </c>
      <c r="R132" s="53">
        <v>1861</v>
      </c>
      <c r="S132" s="153">
        <f t="shared" ref="S132" si="979">IFERROR(R132/P131,"-")</f>
        <v>0.35007524454477051</v>
      </c>
      <c r="T132" s="315"/>
      <c r="U132" s="41" t="s">
        <v>88</v>
      </c>
      <c r="V132" s="53">
        <v>1244</v>
      </c>
      <c r="W132" s="142">
        <f t="shared" ref="W132" si="980">IFERROR(V132/T131,"-")</f>
        <v>0.37549049200120738</v>
      </c>
      <c r="X132" s="315"/>
      <c r="Y132" s="41" t="s">
        <v>88</v>
      </c>
      <c r="Z132" s="53">
        <v>534</v>
      </c>
      <c r="AA132" s="142">
        <f t="shared" ref="AA132" si="981">IFERROR(Z132/X131,"-")</f>
        <v>0.35505319148936171</v>
      </c>
      <c r="AB132" s="315"/>
      <c r="AC132" s="41" t="s">
        <v>88</v>
      </c>
      <c r="AD132" s="53">
        <v>166</v>
      </c>
      <c r="AE132" s="142">
        <f t="shared" ref="AE132" si="982">IFERROR(AD132/AB131,"-")</f>
        <v>0.30683918669131238</v>
      </c>
      <c r="AF132" s="315"/>
      <c r="AG132" s="41" t="s">
        <v>88</v>
      </c>
      <c r="AH132" s="53">
        <v>5824</v>
      </c>
      <c r="AI132" s="153">
        <f t="shared" ref="AI132" si="983">IFERROR(AH132/AF131,"-")</f>
        <v>0.32203483549903233</v>
      </c>
    </row>
    <row r="133" spans="2:35" s="30" customFormat="1">
      <c r="B133" s="300"/>
      <c r="C133" s="321"/>
      <c r="D133" s="315"/>
      <c r="E133" s="44" t="s">
        <v>89</v>
      </c>
      <c r="F133" s="53">
        <v>27</v>
      </c>
      <c r="G133" s="142">
        <f t="shared" ref="G133" si="984">IFERROR(F133/D131,"-")</f>
        <v>0.25</v>
      </c>
      <c r="H133" s="315"/>
      <c r="I133" s="44" t="s">
        <v>89</v>
      </c>
      <c r="J133" s="53">
        <v>70</v>
      </c>
      <c r="K133" s="142">
        <f t="shared" ref="K133" si="985">IFERROR(J133/H131,"-")</f>
        <v>0.3783783783783784</v>
      </c>
      <c r="L133" s="315"/>
      <c r="M133" s="44" t="s">
        <v>89</v>
      </c>
      <c r="N133" s="53">
        <v>2638</v>
      </c>
      <c r="O133" s="142">
        <f t="shared" ref="O133" si="986">IFERROR(N133/L131,"-")</f>
        <v>0.37060972183197527</v>
      </c>
      <c r="P133" s="315"/>
      <c r="Q133" s="44" t="s">
        <v>89</v>
      </c>
      <c r="R133" s="53">
        <v>2340</v>
      </c>
      <c r="S133" s="153">
        <f t="shared" ref="S133" si="987">IFERROR(R133/P131,"-")</f>
        <v>0.44018058690744921</v>
      </c>
      <c r="T133" s="315"/>
      <c r="U133" s="44" t="s">
        <v>89</v>
      </c>
      <c r="V133" s="53">
        <v>1471</v>
      </c>
      <c r="W133" s="142">
        <f t="shared" ref="W133" si="988">IFERROR(V133/T131,"-")</f>
        <v>0.44400845155448232</v>
      </c>
      <c r="X133" s="315"/>
      <c r="Y133" s="44" t="s">
        <v>89</v>
      </c>
      <c r="Z133" s="53">
        <v>555</v>
      </c>
      <c r="AA133" s="142">
        <f t="shared" ref="AA133" si="989">IFERROR(Z133/X131,"-")</f>
        <v>0.36901595744680848</v>
      </c>
      <c r="AB133" s="315"/>
      <c r="AC133" s="44" t="s">
        <v>89</v>
      </c>
      <c r="AD133" s="53">
        <v>165</v>
      </c>
      <c r="AE133" s="142">
        <f t="shared" ref="AE133" si="990">IFERROR(AD133/AB131,"-")</f>
        <v>0.30499075785582253</v>
      </c>
      <c r="AF133" s="315"/>
      <c r="AG133" s="44" t="s">
        <v>89</v>
      </c>
      <c r="AH133" s="53">
        <v>7266</v>
      </c>
      <c r="AI133" s="153">
        <f t="shared" ref="AI133" si="991">IFERROR(AH133/AF131,"-")</f>
        <v>0.4017694221730716</v>
      </c>
    </row>
    <row r="134" spans="2:35" s="30" customFormat="1">
      <c r="B134" s="300"/>
      <c r="C134" s="321"/>
      <c r="D134" s="315"/>
      <c r="E134" s="44" t="s">
        <v>90</v>
      </c>
      <c r="F134" s="53">
        <v>7</v>
      </c>
      <c r="G134" s="142">
        <f t="shared" ref="G134" si="992">IFERROR(F134/D131,"-")</f>
        <v>6.4814814814814811E-2</v>
      </c>
      <c r="H134" s="315"/>
      <c r="I134" s="44" t="s">
        <v>90</v>
      </c>
      <c r="J134" s="53">
        <v>8</v>
      </c>
      <c r="K134" s="142">
        <f t="shared" ref="K134" si="993">IFERROR(J134/H131,"-")</f>
        <v>4.3243243243243246E-2</v>
      </c>
      <c r="L134" s="315"/>
      <c r="M134" s="44" t="s">
        <v>90</v>
      </c>
      <c r="N134" s="53">
        <v>576</v>
      </c>
      <c r="O134" s="142">
        <f t="shared" ref="O134" si="994">IFERROR(N134/L131,"-")</f>
        <v>8.092160719303175E-2</v>
      </c>
      <c r="P134" s="315"/>
      <c r="Q134" s="44" t="s">
        <v>90</v>
      </c>
      <c r="R134" s="53">
        <v>725</v>
      </c>
      <c r="S134" s="153">
        <f t="shared" ref="S134" si="995">IFERROR(R134/P131,"-")</f>
        <v>0.13638073739653875</v>
      </c>
      <c r="T134" s="315"/>
      <c r="U134" s="44" t="s">
        <v>90</v>
      </c>
      <c r="V134" s="53">
        <v>651</v>
      </c>
      <c r="W134" s="142">
        <f t="shared" ref="W134" si="996">IFERROR(V134/T131,"-")</f>
        <v>0.19649864171445819</v>
      </c>
      <c r="X134" s="315"/>
      <c r="Y134" s="44" t="s">
        <v>90</v>
      </c>
      <c r="Z134" s="53">
        <v>309</v>
      </c>
      <c r="AA134" s="142">
        <f t="shared" ref="AA134" si="997">IFERROR(Z134/X131,"-")</f>
        <v>0.20545212765957446</v>
      </c>
      <c r="AB134" s="315"/>
      <c r="AC134" s="44" t="s">
        <v>90</v>
      </c>
      <c r="AD134" s="53">
        <v>133</v>
      </c>
      <c r="AE134" s="142">
        <f t="shared" ref="AE134" si="998">IFERROR(AD134/AB131,"-")</f>
        <v>0.24584103512014788</v>
      </c>
      <c r="AF134" s="315"/>
      <c r="AG134" s="44" t="s">
        <v>90</v>
      </c>
      <c r="AH134" s="53">
        <v>2409</v>
      </c>
      <c r="AI134" s="153">
        <f t="shared" ref="AI134" si="999">IFERROR(AH134/AF131,"-")</f>
        <v>0.13320431296654686</v>
      </c>
    </row>
    <row r="135" spans="2:35" s="30" customFormat="1">
      <c r="B135" s="300"/>
      <c r="C135" s="321"/>
      <c r="D135" s="315"/>
      <c r="E135" s="45" t="s">
        <v>91</v>
      </c>
      <c r="F135" s="54">
        <v>32</v>
      </c>
      <c r="G135" s="143">
        <f t="shared" ref="G135" si="1000">IFERROR(F135/D131,"-")</f>
        <v>0.29629629629629628</v>
      </c>
      <c r="H135" s="315"/>
      <c r="I135" s="45" t="s">
        <v>91</v>
      </c>
      <c r="J135" s="54">
        <v>56</v>
      </c>
      <c r="K135" s="143">
        <f t="shared" ref="K135" si="1001">IFERROR(J135/H131,"-")</f>
        <v>0.30270270270270272</v>
      </c>
      <c r="L135" s="315"/>
      <c r="M135" s="45" t="s">
        <v>91</v>
      </c>
      <c r="N135" s="54">
        <v>1625</v>
      </c>
      <c r="O135" s="143">
        <f t="shared" ref="O135" si="1002">IFERROR(N135/L131,"-")</f>
        <v>0.22829446473728576</v>
      </c>
      <c r="P135" s="315"/>
      <c r="Q135" s="45" t="s">
        <v>91</v>
      </c>
      <c r="R135" s="54">
        <v>1507</v>
      </c>
      <c r="S135" s="154">
        <f t="shared" ref="S135" si="1003">IFERROR(R135/P131,"-")</f>
        <v>0.28348382242287434</v>
      </c>
      <c r="T135" s="315"/>
      <c r="U135" s="45" t="s">
        <v>91</v>
      </c>
      <c r="V135" s="54">
        <v>1013</v>
      </c>
      <c r="W135" s="143">
        <f t="shared" ref="W135" si="1004">IFERROR(V135/T131,"-")</f>
        <v>0.30576516752188349</v>
      </c>
      <c r="X135" s="315"/>
      <c r="Y135" s="45" t="s">
        <v>91</v>
      </c>
      <c r="Z135" s="54">
        <v>460</v>
      </c>
      <c r="AA135" s="143">
        <f t="shared" ref="AA135" si="1005">IFERROR(Z135/X131,"-")</f>
        <v>0.30585106382978722</v>
      </c>
      <c r="AB135" s="315"/>
      <c r="AC135" s="45" t="s">
        <v>91</v>
      </c>
      <c r="AD135" s="54">
        <v>150</v>
      </c>
      <c r="AE135" s="143">
        <f t="shared" ref="AE135" si="1006">IFERROR(AD135/AB131,"-")</f>
        <v>0.27726432532347506</v>
      </c>
      <c r="AF135" s="315"/>
      <c r="AG135" s="45" t="s">
        <v>91</v>
      </c>
      <c r="AH135" s="54">
        <v>4843</v>
      </c>
      <c r="AI135" s="154">
        <f t="shared" ref="AI135" si="1007">IFERROR(AH135/AF131,"-")</f>
        <v>0.26779098700580589</v>
      </c>
    </row>
    <row r="136" spans="2:35" s="30" customFormat="1" ht="24">
      <c r="B136" s="276"/>
      <c r="C136" s="322"/>
      <c r="D136" s="316"/>
      <c r="E136" s="48" t="s">
        <v>275</v>
      </c>
      <c r="F136" s="55">
        <v>64</v>
      </c>
      <c r="G136" s="144">
        <f t="shared" ref="G136" si="1008">IFERROR(F136/D131,"-")</f>
        <v>0.59259259259259256</v>
      </c>
      <c r="H136" s="316"/>
      <c r="I136" s="48" t="s">
        <v>275</v>
      </c>
      <c r="J136" s="55">
        <v>143</v>
      </c>
      <c r="K136" s="144">
        <f t="shared" ref="K136" si="1009">IFERROR(J136/H131,"-")</f>
        <v>0.77297297297297296</v>
      </c>
      <c r="L136" s="316"/>
      <c r="M136" s="48" t="s">
        <v>275</v>
      </c>
      <c r="N136" s="55">
        <v>4357</v>
      </c>
      <c r="O136" s="144">
        <f t="shared" ref="O136" si="1010">IFERROR(N136/L131,"-")</f>
        <v>0.61211014329867941</v>
      </c>
      <c r="P136" s="316"/>
      <c r="Q136" s="48" t="s">
        <v>275</v>
      </c>
      <c r="R136" s="55">
        <v>3888</v>
      </c>
      <c r="S136" s="144">
        <f t="shared" ref="S136" si="1011">IFERROR(R136/P131,"-")</f>
        <v>0.73137697516930023</v>
      </c>
      <c r="T136" s="316"/>
      <c r="U136" s="48" t="s">
        <v>275</v>
      </c>
      <c r="V136" s="55">
        <v>2505</v>
      </c>
      <c r="W136" s="144">
        <f t="shared" ref="W136" si="1012">IFERROR(V136/T131,"-")</f>
        <v>0.75611228493812255</v>
      </c>
      <c r="X136" s="316"/>
      <c r="Y136" s="48" t="s">
        <v>275</v>
      </c>
      <c r="Z136" s="55">
        <v>1124</v>
      </c>
      <c r="AA136" s="144">
        <f t="shared" ref="AA136" si="1013">IFERROR(Z136/X131,"-")</f>
        <v>0.74734042553191493</v>
      </c>
      <c r="AB136" s="316"/>
      <c r="AC136" s="48" t="s">
        <v>275</v>
      </c>
      <c r="AD136" s="55">
        <v>395</v>
      </c>
      <c r="AE136" s="144">
        <f t="shared" ref="AE136" si="1014">IFERROR(AD136/AB131,"-")</f>
        <v>0.73012939001848431</v>
      </c>
      <c r="AF136" s="316"/>
      <c r="AG136" s="48" t="s">
        <v>275</v>
      </c>
      <c r="AH136" s="55">
        <v>12476</v>
      </c>
      <c r="AI136" s="144">
        <f t="shared" ref="AI136" si="1015">IFERROR(AH136/AF131,"-")</f>
        <v>0.68985346972629247</v>
      </c>
    </row>
    <row r="137" spans="2:35" s="30" customFormat="1">
      <c r="B137" s="275">
        <v>23</v>
      </c>
      <c r="C137" s="320" t="s">
        <v>127</v>
      </c>
      <c r="D137" s="314">
        <v>170</v>
      </c>
      <c r="E137" s="40" t="s">
        <v>87</v>
      </c>
      <c r="F137" s="194">
        <v>12</v>
      </c>
      <c r="G137" s="141">
        <f t="shared" ref="G137" si="1016">IFERROR(F137/D137,"-")</f>
        <v>7.0588235294117646E-2</v>
      </c>
      <c r="H137" s="314">
        <v>316</v>
      </c>
      <c r="I137" s="40" t="s">
        <v>87</v>
      </c>
      <c r="J137" s="194">
        <v>22</v>
      </c>
      <c r="K137" s="141">
        <f t="shared" ref="K137" si="1017">IFERROR(J137/H137,"-")</f>
        <v>6.9620253164556958E-2</v>
      </c>
      <c r="L137" s="314">
        <v>11954</v>
      </c>
      <c r="M137" s="40" t="s">
        <v>87</v>
      </c>
      <c r="N137" s="194">
        <v>853</v>
      </c>
      <c r="O137" s="141">
        <f t="shared" ref="O137" si="1018">IFERROR(N137/L137,"-")</f>
        <v>7.1356867993976905E-2</v>
      </c>
      <c r="P137" s="314">
        <v>9390</v>
      </c>
      <c r="Q137" s="40" t="s">
        <v>87</v>
      </c>
      <c r="R137" s="194">
        <v>1349</v>
      </c>
      <c r="S137" s="152">
        <f t="shared" ref="S137" si="1019">IFERROR(R137/P137,"-")</f>
        <v>0.14366347177848776</v>
      </c>
      <c r="T137" s="314">
        <v>5452</v>
      </c>
      <c r="U137" s="40" t="s">
        <v>87</v>
      </c>
      <c r="V137" s="194">
        <v>1324</v>
      </c>
      <c r="W137" s="141">
        <f t="shared" ref="W137" si="1020">IFERROR(V137/T137,"-")</f>
        <v>0.24284666177549524</v>
      </c>
      <c r="X137" s="314">
        <v>2239</v>
      </c>
      <c r="Y137" s="40" t="s">
        <v>87</v>
      </c>
      <c r="Z137" s="194">
        <v>656</v>
      </c>
      <c r="AA137" s="141">
        <f t="shared" ref="AA137" si="1021">IFERROR(Z137/X137,"-")</f>
        <v>0.29298794104510945</v>
      </c>
      <c r="AB137" s="314">
        <v>645</v>
      </c>
      <c r="AC137" s="40" t="s">
        <v>87</v>
      </c>
      <c r="AD137" s="194">
        <v>200</v>
      </c>
      <c r="AE137" s="141">
        <f t="shared" ref="AE137" si="1022">IFERROR(AD137/AB137,"-")</f>
        <v>0.31007751937984496</v>
      </c>
      <c r="AF137" s="314">
        <v>30166</v>
      </c>
      <c r="AG137" s="40" t="s">
        <v>87</v>
      </c>
      <c r="AH137" s="194">
        <v>4416</v>
      </c>
      <c r="AI137" s="152">
        <f t="shared" ref="AI137" si="1023">IFERROR(AH137/AF137,"-")</f>
        <v>0.14638997546907115</v>
      </c>
    </row>
    <row r="138" spans="2:35" s="30" customFormat="1">
      <c r="B138" s="300"/>
      <c r="C138" s="321"/>
      <c r="D138" s="315"/>
      <c r="E138" s="41" t="s">
        <v>88</v>
      </c>
      <c r="F138" s="53">
        <v>55</v>
      </c>
      <c r="G138" s="142">
        <f t="shared" ref="G138" si="1024">IFERROR(F138/D137,"-")</f>
        <v>0.3235294117647059</v>
      </c>
      <c r="H138" s="315"/>
      <c r="I138" s="41" t="s">
        <v>88</v>
      </c>
      <c r="J138" s="53">
        <v>120</v>
      </c>
      <c r="K138" s="142">
        <f t="shared" ref="K138" si="1025">IFERROR(J138/H137,"-")</f>
        <v>0.379746835443038</v>
      </c>
      <c r="L138" s="315"/>
      <c r="M138" s="41" t="s">
        <v>88</v>
      </c>
      <c r="N138" s="53">
        <v>3338</v>
      </c>
      <c r="O138" s="142">
        <f t="shared" ref="O138" si="1026">IFERROR(N138/L137,"-")</f>
        <v>0.27923707545591436</v>
      </c>
      <c r="P138" s="315"/>
      <c r="Q138" s="41" t="s">
        <v>88</v>
      </c>
      <c r="R138" s="53">
        <v>3274</v>
      </c>
      <c r="S138" s="153">
        <f t="shared" ref="S138" si="1027">IFERROR(R138/P137,"-")</f>
        <v>0.3486687965921193</v>
      </c>
      <c r="T138" s="315"/>
      <c r="U138" s="41" t="s">
        <v>88</v>
      </c>
      <c r="V138" s="53">
        <v>2050</v>
      </c>
      <c r="W138" s="142">
        <f t="shared" ref="W138" si="1028">IFERROR(V138/T137,"-")</f>
        <v>0.376008804108584</v>
      </c>
      <c r="X138" s="315"/>
      <c r="Y138" s="41" t="s">
        <v>88</v>
      </c>
      <c r="Z138" s="53">
        <v>816</v>
      </c>
      <c r="AA138" s="142">
        <f t="shared" ref="AA138" si="1029">IFERROR(Z138/X137,"-")</f>
        <v>0.36444841447074589</v>
      </c>
      <c r="AB138" s="315"/>
      <c r="AC138" s="41" t="s">
        <v>88</v>
      </c>
      <c r="AD138" s="53">
        <v>191</v>
      </c>
      <c r="AE138" s="142">
        <f t="shared" ref="AE138" si="1030">IFERROR(AD138/AB137,"-")</f>
        <v>0.29612403100775192</v>
      </c>
      <c r="AF138" s="315"/>
      <c r="AG138" s="41" t="s">
        <v>88</v>
      </c>
      <c r="AH138" s="53">
        <v>9844</v>
      </c>
      <c r="AI138" s="153">
        <f t="shared" ref="AI138" si="1031">IFERROR(AH138/AF137,"-")</f>
        <v>0.32632765364980443</v>
      </c>
    </row>
    <row r="139" spans="2:35" s="30" customFormat="1">
      <c r="B139" s="300"/>
      <c r="C139" s="321"/>
      <c r="D139" s="315"/>
      <c r="E139" s="44" t="s">
        <v>89</v>
      </c>
      <c r="F139" s="53">
        <v>46</v>
      </c>
      <c r="G139" s="142">
        <f t="shared" ref="G139" si="1032">IFERROR(F139/D137,"-")</f>
        <v>0.27058823529411763</v>
      </c>
      <c r="H139" s="315"/>
      <c r="I139" s="44" t="s">
        <v>89</v>
      </c>
      <c r="J139" s="53">
        <v>108</v>
      </c>
      <c r="K139" s="142">
        <f t="shared" ref="K139" si="1033">IFERROR(J139/H137,"-")</f>
        <v>0.34177215189873417</v>
      </c>
      <c r="L139" s="315"/>
      <c r="M139" s="44" t="s">
        <v>89</v>
      </c>
      <c r="N139" s="53">
        <v>4699</v>
      </c>
      <c r="O139" s="142">
        <f t="shared" ref="O139" si="1034">IFERROR(N139/L137,"-")</f>
        <v>0.39309017901957505</v>
      </c>
      <c r="P139" s="315"/>
      <c r="Q139" s="44" t="s">
        <v>89</v>
      </c>
      <c r="R139" s="53">
        <v>4287</v>
      </c>
      <c r="S139" s="153">
        <f t="shared" ref="S139" si="1035">IFERROR(R139/P137,"-")</f>
        <v>0.45654952076677319</v>
      </c>
      <c r="T139" s="315"/>
      <c r="U139" s="44" t="s">
        <v>89</v>
      </c>
      <c r="V139" s="53">
        <v>2456</v>
      </c>
      <c r="W139" s="142">
        <f t="shared" ref="W139" si="1036">IFERROR(V139/T137,"-")</f>
        <v>0.45047688921496698</v>
      </c>
      <c r="X139" s="315"/>
      <c r="Y139" s="44" t="s">
        <v>89</v>
      </c>
      <c r="Z139" s="53">
        <v>947</v>
      </c>
      <c r="AA139" s="142">
        <f t="shared" ref="AA139" si="1037">IFERROR(Z139/X137,"-")</f>
        <v>0.42295667708798573</v>
      </c>
      <c r="AB139" s="315"/>
      <c r="AC139" s="44" t="s">
        <v>89</v>
      </c>
      <c r="AD139" s="53">
        <v>213</v>
      </c>
      <c r="AE139" s="142">
        <f t="shared" ref="AE139" si="1038">IFERROR(AD139/AB137,"-")</f>
        <v>0.33023255813953489</v>
      </c>
      <c r="AF139" s="315"/>
      <c r="AG139" s="44" t="s">
        <v>89</v>
      </c>
      <c r="AH139" s="53">
        <v>12756</v>
      </c>
      <c r="AI139" s="153">
        <f t="shared" ref="AI139" si="1039">IFERROR(AH139/AF137,"-")</f>
        <v>0.42286017370549628</v>
      </c>
    </row>
    <row r="140" spans="2:35" s="30" customFormat="1">
      <c r="B140" s="300"/>
      <c r="C140" s="321"/>
      <c r="D140" s="315"/>
      <c r="E140" s="44" t="s">
        <v>90</v>
      </c>
      <c r="F140" s="53">
        <v>7</v>
      </c>
      <c r="G140" s="142">
        <f t="shared" ref="G140" si="1040">IFERROR(F140/D137,"-")</f>
        <v>4.1176470588235294E-2</v>
      </c>
      <c r="H140" s="315"/>
      <c r="I140" s="44" t="s">
        <v>90</v>
      </c>
      <c r="J140" s="53">
        <v>27</v>
      </c>
      <c r="K140" s="142">
        <f t="shared" ref="K140" si="1041">IFERROR(J140/H137,"-")</f>
        <v>8.5443037974683542E-2</v>
      </c>
      <c r="L140" s="315"/>
      <c r="M140" s="44" t="s">
        <v>90</v>
      </c>
      <c r="N140" s="53">
        <v>1007</v>
      </c>
      <c r="O140" s="142">
        <f t="shared" ref="O140" si="1042">IFERROR(N140/L137,"-")</f>
        <v>8.423958507612514E-2</v>
      </c>
      <c r="P140" s="315"/>
      <c r="Q140" s="44" t="s">
        <v>90</v>
      </c>
      <c r="R140" s="53">
        <v>1264</v>
      </c>
      <c r="S140" s="153">
        <f t="shared" ref="S140" si="1043">IFERROR(R140/P137,"-")</f>
        <v>0.13461128860489882</v>
      </c>
      <c r="T140" s="315"/>
      <c r="U140" s="44" t="s">
        <v>90</v>
      </c>
      <c r="V140" s="53">
        <v>958</v>
      </c>
      <c r="W140" s="142">
        <f t="shared" ref="W140" si="1044">IFERROR(V140/T137,"-")</f>
        <v>0.17571533382245047</v>
      </c>
      <c r="X140" s="315"/>
      <c r="Y140" s="44" t="s">
        <v>90</v>
      </c>
      <c r="Z140" s="53">
        <v>409</v>
      </c>
      <c r="AA140" s="142">
        <f t="shared" ref="AA140" si="1045">IFERROR(Z140/X137,"-")</f>
        <v>0.18267083519428315</v>
      </c>
      <c r="AB140" s="315"/>
      <c r="AC140" s="44" t="s">
        <v>90</v>
      </c>
      <c r="AD140" s="53">
        <v>129</v>
      </c>
      <c r="AE140" s="142">
        <f t="shared" ref="AE140" si="1046">IFERROR(AD140/AB137,"-")</f>
        <v>0.2</v>
      </c>
      <c r="AF140" s="315"/>
      <c r="AG140" s="44" t="s">
        <v>90</v>
      </c>
      <c r="AH140" s="53">
        <v>3801</v>
      </c>
      <c r="AI140" s="153">
        <f t="shared" ref="AI140" si="1047">IFERROR(AH140/AF137,"-")</f>
        <v>0.12600278459192468</v>
      </c>
    </row>
    <row r="141" spans="2:35" s="30" customFormat="1">
      <c r="B141" s="300"/>
      <c r="C141" s="321"/>
      <c r="D141" s="315"/>
      <c r="E141" s="45" t="s">
        <v>91</v>
      </c>
      <c r="F141" s="54">
        <v>44</v>
      </c>
      <c r="G141" s="143">
        <f t="shared" ref="G141" si="1048">IFERROR(F141/D137,"-")</f>
        <v>0.25882352941176473</v>
      </c>
      <c r="H141" s="315"/>
      <c r="I141" s="45" t="s">
        <v>91</v>
      </c>
      <c r="J141" s="54">
        <v>92</v>
      </c>
      <c r="K141" s="143">
        <f t="shared" ref="K141" si="1049">IFERROR(J141/H137,"-")</f>
        <v>0.29113924050632911</v>
      </c>
      <c r="L141" s="315"/>
      <c r="M141" s="45" t="s">
        <v>91</v>
      </c>
      <c r="N141" s="54">
        <v>2689</v>
      </c>
      <c r="O141" s="143">
        <f t="shared" ref="O141" si="1050">IFERROR(N141/L137,"-")</f>
        <v>0.22494562489543249</v>
      </c>
      <c r="P141" s="315"/>
      <c r="Q141" s="45" t="s">
        <v>91</v>
      </c>
      <c r="R141" s="54">
        <v>2621</v>
      </c>
      <c r="S141" s="154">
        <f t="shared" ref="S141" si="1051">IFERROR(R141/P137,"-")</f>
        <v>0.27912673056443027</v>
      </c>
      <c r="T141" s="315"/>
      <c r="U141" s="45" t="s">
        <v>91</v>
      </c>
      <c r="V141" s="54">
        <v>1688</v>
      </c>
      <c r="W141" s="143">
        <f t="shared" ref="W141" si="1052">IFERROR(V141/T137,"-")</f>
        <v>0.30961115187087307</v>
      </c>
      <c r="X141" s="315"/>
      <c r="Y141" s="45" t="s">
        <v>91</v>
      </c>
      <c r="Z141" s="54">
        <v>707</v>
      </c>
      <c r="AA141" s="143">
        <f t="shared" ref="AA141" si="1053">IFERROR(Z141/X137,"-")</f>
        <v>0.31576596694953102</v>
      </c>
      <c r="AB141" s="315"/>
      <c r="AC141" s="45" t="s">
        <v>91</v>
      </c>
      <c r="AD141" s="54">
        <v>194</v>
      </c>
      <c r="AE141" s="143">
        <f t="shared" ref="AE141" si="1054">IFERROR(AD141/AB137,"-")</f>
        <v>0.30077519379844964</v>
      </c>
      <c r="AF141" s="315"/>
      <c r="AG141" s="45" t="s">
        <v>91</v>
      </c>
      <c r="AH141" s="54">
        <v>8035</v>
      </c>
      <c r="AI141" s="154">
        <f t="shared" ref="AI141" si="1055">IFERROR(AH141/AF137,"-")</f>
        <v>0.2663594775575151</v>
      </c>
    </row>
    <row r="142" spans="2:35" s="30" customFormat="1" ht="24">
      <c r="B142" s="276"/>
      <c r="C142" s="322"/>
      <c r="D142" s="316"/>
      <c r="E142" s="48" t="s">
        <v>275</v>
      </c>
      <c r="F142" s="55">
        <v>103</v>
      </c>
      <c r="G142" s="144">
        <f t="shared" ref="G142" si="1056">IFERROR(F142/D137,"-")</f>
        <v>0.60588235294117643</v>
      </c>
      <c r="H142" s="316"/>
      <c r="I142" s="48" t="s">
        <v>275</v>
      </c>
      <c r="J142" s="55">
        <v>224</v>
      </c>
      <c r="K142" s="144">
        <f t="shared" ref="K142" si="1057">IFERROR(J142/H137,"-")</f>
        <v>0.70886075949367089</v>
      </c>
      <c r="L142" s="316"/>
      <c r="M142" s="48" t="s">
        <v>275</v>
      </c>
      <c r="N142" s="55">
        <v>7627</v>
      </c>
      <c r="O142" s="144">
        <f t="shared" ref="O142" si="1058">IFERROR(N142/L137,"-")</f>
        <v>0.63802911159444542</v>
      </c>
      <c r="P142" s="316"/>
      <c r="Q142" s="48" t="s">
        <v>275</v>
      </c>
      <c r="R142" s="55">
        <v>6844</v>
      </c>
      <c r="S142" s="144">
        <f t="shared" ref="S142" si="1059">IFERROR(R142/P137,"-")</f>
        <v>0.72886048988285412</v>
      </c>
      <c r="T142" s="316"/>
      <c r="U142" s="48" t="s">
        <v>275</v>
      </c>
      <c r="V142" s="55">
        <v>4215</v>
      </c>
      <c r="W142" s="144">
        <f t="shared" ref="W142" si="1060">IFERROR(V142/T137,"-")</f>
        <v>0.77311078503301545</v>
      </c>
      <c r="X142" s="316"/>
      <c r="Y142" s="48" t="s">
        <v>275</v>
      </c>
      <c r="Z142" s="55">
        <v>1708</v>
      </c>
      <c r="AA142" s="144">
        <f t="shared" ref="AA142" si="1061">IFERROR(Z142/X137,"-")</f>
        <v>0.762840553818669</v>
      </c>
      <c r="AB142" s="316"/>
      <c r="AC142" s="48" t="s">
        <v>275</v>
      </c>
      <c r="AD142" s="55">
        <v>450</v>
      </c>
      <c r="AE142" s="144">
        <f t="shared" ref="AE142" si="1062">IFERROR(AD142/AB137,"-")</f>
        <v>0.69767441860465118</v>
      </c>
      <c r="AF142" s="316"/>
      <c r="AG142" s="48" t="s">
        <v>275</v>
      </c>
      <c r="AH142" s="55">
        <v>21171</v>
      </c>
      <c r="AI142" s="144">
        <f t="shared" ref="AI142" si="1063">IFERROR(AH142/AF137,"-")</f>
        <v>0.70181661473181722</v>
      </c>
    </row>
    <row r="143" spans="2:35" s="30" customFormat="1">
      <c r="B143" s="275">
        <v>24</v>
      </c>
      <c r="C143" s="320" t="s">
        <v>128</v>
      </c>
      <c r="D143" s="314">
        <v>66</v>
      </c>
      <c r="E143" s="40" t="s">
        <v>87</v>
      </c>
      <c r="F143" s="194">
        <v>4</v>
      </c>
      <c r="G143" s="141">
        <f t="shared" ref="G143" si="1064">IFERROR(F143/D143,"-")</f>
        <v>6.0606060606060608E-2</v>
      </c>
      <c r="H143" s="314">
        <v>101</v>
      </c>
      <c r="I143" s="40" t="s">
        <v>87</v>
      </c>
      <c r="J143" s="194">
        <v>7</v>
      </c>
      <c r="K143" s="141">
        <f t="shared" ref="K143" si="1065">IFERROR(J143/H143,"-")</f>
        <v>6.9306930693069313E-2</v>
      </c>
      <c r="L143" s="314">
        <v>4633</v>
      </c>
      <c r="M143" s="40" t="s">
        <v>87</v>
      </c>
      <c r="N143" s="194">
        <v>272</v>
      </c>
      <c r="O143" s="141">
        <f t="shared" ref="O143" si="1066">IFERROR(N143/L143,"-")</f>
        <v>5.8709259658968269E-2</v>
      </c>
      <c r="P143" s="314">
        <v>3746</v>
      </c>
      <c r="Q143" s="40" t="s">
        <v>87</v>
      </c>
      <c r="R143" s="194">
        <v>549</v>
      </c>
      <c r="S143" s="152">
        <f t="shared" ref="S143" si="1067">IFERROR(R143/P143,"-")</f>
        <v>0.14655632674853178</v>
      </c>
      <c r="T143" s="314">
        <v>2514</v>
      </c>
      <c r="U143" s="40" t="s">
        <v>87</v>
      </c>
      <c r="V143" s="194">
        <v>583</v>
      </c>
      <c r="W143" s="141">
        <f t="shared" ref="W143" si="1068">IFERROR(V143/T143,"-")</f>
        <v>0.23190135242641211</v>
      </c>
      <c r="X143" s="314">
        <v>1278</v>
      </c>
      <c r="Y143" s="40" t="s">
        <v>87</v>
      </c>
      <c r="Z143" s="194">
        <v>382</v>
      </c>
      <c r="AA143" s="141">
        <f t="shared" ref="AA143" si="1069">IFERROR(Z143/X143,"-")</f>
        <v>0.29890453834115804</v>
      </c>
      <c r="AB143" s="314">
        <v>453</v>
      </c>
      <c r="AC143" s="40" t="s">
        <v>87</v>
      </c>
      <c r="AD143" s="194">
        <v>177</v>
      </c>
      <c r="AE143" s="141">
        <f t="shared" ref="AE143" si="1070">IFERROR(AD143/AB143,"-")</f>
        <v>0.39072847682119205</v>
      </c>
      <c r="AF143" s="314">
        <v>12791</v>
      </c>
      <c r="AG143" s="40" t="s">
        <v>87</v>
      </c>
      <c r="AH143" s="194">
        <v>1974</v>
      </c>
      <c r="AI143" s="152">
        <f t="shared" ref="AI143" si="1071">IFERROR(AH143/AF143,"-")</f>
        <v>0.15432726135564068</v>
      </c>
    </row>
    <row r="144" spans="2:35" s="30" customFormat="1">
      <c r="B144" s="300"/>
      <c r="C144" s="321"/>
      <c r="D144" s="315"/>
      <c r="E144" s="41" t="s">
        <v>88</v>
      </c>
      <c r="F144" s="53">
        <v>16</v>
      </c>
      <c r="G144" s="142">
        <f t="shared" ref="G144" si="1072">IFERROR(F144/D143,"-")</f>
        <v>0.24242424242424243</v>
      </c>
      <c r="H144" s="315"/>
      <c r="I144" s="41" t="s">
        <v>88</v>
      </c>
      <c r="J144" s="53">
        <v>43</v>
      </c>
      <c r="K144" s="142">
        <f t="shared" ref="K144" si="1073">IFERROR(J144/H143,"-")</f>
        <v>0.42574257425742573</v>
      </c>
      <c r="L144" s="315"/>
      <c r="M144" s="41" t="s">
        <v>88</v>
      </c>
      <c r="N144" s="53">
        <v>1049</v>
      </c>
      <c r="O144" s="142">
        <f t="shared" ref="O144" si="1074">IFERROR(N144/L143,"-")</f>
        <v>0.22641916684653574</v>
      </c>
      <c r="P144" s="315"/>
      <c r="Q144" s="41" t="s">
        <v>88</v>
      </c>
      <c r="R144" s="53">
        <v>1100</v>
      </c>
      <c r="S144" s="153">
        <f t="shared" ref="S144" si="1075">IFERROR(R144/P143,"-")</f>
        <v>0.29364655632674852</v>
      </c>
      <c r="T144" s="315"/>
      <c r="U144" s="41" t="s">
        <v>88</v>
      </c>
      <c r="V144" s="53">
        <v>813</v>
      </c>
      <c r="W144" s="142">
        <f t="shared" ref="W144" si="1076">IFERROR(V144/T143,"-")</f>
        <v>0.3233890214797136</v>
      </c>
      <c r="X144" s="315"/>
      <c r="Y144" s="41" t="s">
        <v>88</v>
      </c>
      <c r="Z144" s="53">
        <v>361</v>
      </c>
      <c r="AA144" s="142">
        <f t="shared" ref="AA144" si="1077">IFERROR(Z144/X143,"-")</f>
        <v>0.28247261345852898</v>
      </c>
      <c r="AB144" s="315"/>
      <c r="AC144" s="41" t="s">
        <v>88</v>
      </c>
      <c r="AD144" s="53">
        <v>126</v>
      </c>
      <c r="AE144" s="142">
        <f t="shared" ref="AE144" si="1078">IFERROR(AD144/AB143,"-")</f>
        <v>0.27814569536423839</v>
      </c>
      <c r="AF144" s="315"/>
      <c r="AG144" s="41" t="s">
        <v>88</v>
      </c>
      <c r="AH144" s="53">
        <v>3508</v>
      </c>
      <c r="AI144" s="153">
        <f t="shared" ref="AI144" si="1079">IFERROR(AH144/AF143,"-")</f>
        <v>0.2742553357829724</v>
      </c>
    </row>
    <row r="145" spans="2:35" s="30" customFormat="1">
      <c r="B145" s="300"/>
      <c r="C145" s="321"/>
      <c r="D145" s="315"/>
      <c r="E145" s="44" t="s">
        <v>89</v>
      </c>
      <c r="F145" s="53">
        <v>14</v>
      </c>
      <c r="G145" s="142">
        <f t="shared" ref="G145" si="1080">IFERROR(F145/D143,"-")</f>
        <v>0.21212121212121213</v>
      </c>
      <c r="H145" s="315"/>
      <c r="I145" s="44" t="s">
        <v>89</v>
      </c>
      <c r="J145" s="53">
        <v>34</v>
      </c>
      <c r="K145" s="142">
        <f t="shared" ref="K145" si="1081">IFERROR(J145/H143,"-")</f>
        <v>0.33663366336633666</v>
      </c>
      <c r="L145" s="315"/>
      <c r="M145" s="44" t="s">
        <v>89</v>
      </c>
      <c r="N145" s="53">
        <v>1557</v>
      </c>
      <c r="O145" s="142">
        <f t="shared" ref="O145" si="1082">IFERROR(N145/L143,"-")</f>
        <v>0.33606734297431468</v>
      </c>
      <c r="P145" s="315"/>
      <c r="Q145" s="44" t="s">
        <v>89</v>
      </c>
      <c r="R145" s="53">
        <v>1441</v>
      </c>
      <c r="S145" s="153">
        <f t="shared" ref="S145" si="1083">IFERROR(R145/P143,"-")</f>
        <v>0.38467698878804057</v>
      </c>
      <c r="T145" s="315"/>
      <c r="U145" s="44" t="s">
        <v>89</v>
      </c>
      <c r="V145" s="53">
        <v>1015</v>
      </c>
      <c r="W145" s="142">
        <f t="shared" ref="W145" si="1084">IFERROR(V145/T143,"-")</f>
        <v>0.40373906125696102</v>
      </c>
      <c r="X145" s="315"/>
      <c r="Y145" s="44" t="s">
        <v>89</v>
      </c>
      <c r="Z145" s="53">
        <v>452</v>
      </c>
      <c r="AA145" s="142">
        <f t="shared" ref="AA145" si="1085">IFERROR(Z145/X143,"-")</f>
        <v>0.35367762128325508</v>
      </c>
      <c r="AB145" s="315"/>
      <c r="AC145" s="44" t="s">
        <v>89</v>
      </c>
      <c r="AD145" s="53">
        <v>122</v>
      </c>
      <c r="AE145" s="142">
        <f t="shared" ref="AE145" si="1086">IFERROR(AD145/AB143,"-")</f>
        <v>0.26931567328918321</v>
      </c>
      <c r="AF145" s="315"/>
      <c r="AG145" s="44" t="s">
        <v>89</v>
      </c>
      <c r="AH145" s="53">
        <v>4635</v>
      </c>
      <c r="AI145" s="153">
        <f t="shared" ref="AI145" si="1087">IFERROR(AH145/AF143,"-")</f>
        <v>0.36236416230161833</v>
      </c>
    </row>
    <row r="146" spans="2:35" s="30" customFormat="1">
      <c r="B146" s="300"/>
      <c r="C146" s="321"/>
      <c r="D146" s="315"/>
      <c r="E146" s="44" t="s">
        <v>90</v>
      </c>
      <c r="F146" s="53">
        <v>5</v>
      </c>
      <c r="G146" s="142">
        <f t="shared" ref="G146" si="1088">IFERROR(F146/D143,"-")</f>
        <v>7.575757575757576E-2</v>
      </c>
      <c r="H146" s="315"/>
      <c r="I146" s="44" t="s">
        <v>90</v>
      </c>
      <c r="J146" s="53">
        <v>8</v>
      </c>
      <c r="K146" s="142">
        <f t="shared" ref="K146" si="1089">IFERROR(J146/H143,"-")</f>
        <v>7.9207920792079209E-2</v>
      </c>
      <c r="L146" s="315"/>
      <c r="M146" s="44" t="s">
        <v>90</v>
      </c>
      <c r="N146" s="53">
        <v>384</v>
      </c>
      <c r="O146" s="142">
        <f t="shared" ref="O146" si="1090">IFERROR(N146/L143,"-")</f>
        <v>8.288366069501403E-2</v>
      </c>
      <c r="P146" s="315"/>
      <c r="Q146" s="44" t="s">
        <v>90</v>
      </c>
      <c r="R146" s="53">
        <v>518</v>
      </c>
      <c r="S146" s="153">
        <f t="shared" ref="S146" si="1091">IFERROR(R146/P143,"-")</f>
        <v>0.13828083288841431</v>
      </c>
      <c r="T146" s="315"/>
      <c r="U146" s="44" t="s">
        <v>90</v>
      </c>
      <c r="V146" s="53">
        <v>430</v>
      </c>
      <c r="W146" s="142">
        <f t="shared" ref="W146" si="1092">IFERROR(V146/T143,"-")</f>
        <v>0.17104216388225935</v>
      </c>
      <c r="X146" s="315"/>
      <c r="Y146" s="44" t="s">
        <v>90</v>
      </c>
      <c r="Z146" s="53">
        <v>253</v>
      </c>
      <c r="AA146" s="142">
        <f t="shared" ref="AA146" si="1093">IFERROR(Z146/X143,"-")</f>
        <v>0.19796557120500782</v>
      </c>
      <c r="AB146" s="315"/>
      <c r="AC146" s="44" t="s">
        <v>90</v>
      </c>
      <c r="AD146" s="53">
        <v>69</v>
      </c>
      <c r="AE146" s="142">
        <f t="shared" ref="AE146" si="1094">IFERROR(AD146/AB143,"-")</f>
        <v>0.15231788079470199</v>
      </c>
      <c r="AF146" s="315"/>
      <c r="AG146" s="44" t="s">
        <v>90</v>
      </c>
      <c r="AH146" s="53">
        <v>1667</v>
      </c>
      <c r="AI146" s="153">
        <f t="shared" ref="AI146" si="1095">IFERROR(AH146/AF143,"-")</f>
        <v>0.13032601047611603</v>
      </c>
    </row>
    <row r="147" spans="2:35" s="30" customFormat="1">
      <c r="B147" s="300"/>
      <c r="C147" s="321"/>
      <c r="D147" s="315"/>
      <c r="E147" s="45" t="s">
        <v>91</v>
      </c>
      <c r="F147" s="54">
        <v>16</v>
      </c>
      <c r="G147" s="143">
        <f t="shared" ref="G147" si="1096">IFERROR(F147/D143,"-")</f>
        <v>0.24242424242424243</v>
      </c>
      <c r="H147" s="315"/>
      <c r="I147" s="45" t="s">
        <v>91</v>
      </c>
      <c r="J147" s="54">
        <v>23</v>
      </c>
      <c r="K147" s="143">
        <f t="shared" ref="K147" si="1097">IFERROR(J147/H143,"-")</f>
        <v>0.22772277227722773</v>
      </c>
      <c r="L147" s="315"/>
      <c r="M147" s="45" t="s">
        <v>91</v>
      </c>
      <c r="N147" s="54">
        <v>1136</v>
      </c>
      <c r="O147" s="143">
        <f t="shared" ref="O147" si="1098">IFERROR(N147/L143,"-")</f>
        <v>0.24519749622274983</v>
      </c>
      <c r="P147" s="315"/>
      <c r="Q147" s="45" t="s">
        <v>91</v>
      </c>
      <c r="R147" s="54">
        <v>1102</v>
      </c>
      <c r="S147" s="154">
        <f t="shared" ref="S147" si="1099">IFERROR(R147/P143,"-")</f>
        <v>0.29418045915643354</v>
      </c>
      <c r="T147" s="315"/>
      <c r="U147" s="45" t="s">
        <v>91</v>
      </c>
      <c r="V147" s="54">
        <v>800</v>
      </c>
      <c r="W147" s="143">
        <f t="shared" ref="W147" si="1100">IFERROR(V147/T143,"-")</f>
        <v>0.31821797931583135</v>
      </c>
      <c r="X147" s="315"/>
      <c r="Y147" s="45" t="s">
        <v>91</v>
      </c>
      <c r="Z147" s="54">
        <v>425</v>
      </c>
      <c r="AA147" s="143">
        <f t="shared" ref="AA147" si="1101">IFERROR(Z147/X143,"-")</f>
        <v>0.33255086071987483</v>
      </c>
      <c r="AB147" s="315"/>
      <c r="AC147" s="45" t="s">
        <v>91</v>
      </c>
      <c r="AD147" s="54">
        <v>128</v>
      </c>
      <c r="AE147" s="143">
        <f t="shared" ref="AE147" si="1102">IFERROR(AD147/AB143,"-")</f>
        <v>0.282560706401766</v>
      </c>
      <c r="AF147" s="315"/>
      <c r="AG147" s="45" t="s">
        <v>91</v>
      </c>
      <c r="AH147" s="54">
        <v>3630</v>
      </c>
      <c r="AI147" s="154">
        <f t="shared" ref="AI147" si="1103">IFERROR(AH147/AF143,"-")</f>
        <v>0.28379329215854898</v>
      </c>
    </row>
    <row r="148" spans="2:35" s="30" customFormat="1" ht="24">
      <c r="B148" s="276"/>
      <c r="C148" s="322"/>
      <c r="D148" s="316"/>
      <c r="E148" s="48" t="s">
        <v>275</v>
      </c>
      <c r="F148" s="55">
        <v>35</v>
      </c>
      <c r="G148" s="144">
        <f t="shared" ref="G148" si="1104">IFERROR(F148/D143,"-")</f>
        <v>0.53030303030303028</v>
      </c>
      <c r="H148" s="316"/>
      <c r="I148" s="48" t="s">
        <v>275</v>
      </c>
      <c r="J148" s="55">
        <v>66</v>
      </c>
      <c r="K148" s="144">
        <f t="shared" ref="K148" si="1105">IFERROR(J148/H143,"-")</f>
        <v>0.65346534653465349</v>
      </c>
      <c r="L148" s="316"/>
      <c r="M148" s="48" t="s">
        <v>275</v>
      </c>
      <c r="N148" s="55">
        <v>2693</v>
      </c>
      <c r="O148" s="144">
        <f t="shared" ref="O148" si="1106">IFERROR(N148/L143,"-")</f>
        <v>0.58126483919706451</v>
      </c>
      <c r="P148" s="316"/>
      <c r="Q148" s="48" t="s">
        <v>275</v>
      </c>
      <c r="R148" s="55">
        <v>2578</v>
      </c>
      <c r="S148" s="144">
        <f t="shared" ref="S148" si="1107">IFERROR(R148/P143,"-")</f>
        <v>0.68820074746396154</v>
      </c>
      <c r="T148" s="316"/>
      <c r="U148" s="48" t="s">
        <v>275</v>
      </c>
      <c r="V148" s="55">
        <v>1862</v>
      </c>
      <c r="W148" s="144">
        <f t="shared" ref="W148" si="1108">IFERROR(V148/T143,"-")</f>
        <v>0.7406523468575974</v>
      </c>
      <c r="X148" s="316"/>
      <c r="Y148" s="48" t="s">
        <v>275</v>
      </c>
      <c r="Z148" s="55">
        <v>948</v>
      </c>
      <c r="AA148" s="144">
        <f t="shared" ref="AA148" si="1109">IFERROR(Z148/X143,"-")</f>
        <v>0.74178403755868549</v>
      </c>
      <c r="AB148" s="316"/>
      <c r="AC148" s="48" t="s">
        <v>275</v>
      </c>
      <c r="AD148" s="55">
        <v>322</v>
      </c>
      <c r="AE148" s="144">
        <f t="shared" ref="AE148" si="1110">IFERROR(AD148/AB143,"-")</f>
        <v>0.71081677704194257</v>
      </c>
      <c r="AF148" s="316"/>
      <c r="AG148" s="48" t="s">
        <v>275</v>
      </c>
      <c r="AH148" s="55">
        <v>8504</v>
      </c>
      <c r="AI148" s="144">
        <f t="shared" ref="AI148" si="1111">IFERROR(AH148/AF143,"-")</f>
        <v>0.66484246735986241</v>
      </c>
    </row>
    <row r="149" spans="2:35" s="30" customFormat="1">
      <c r="B149" s="275">
        <v>25</v>
      </c>
      <c r="C149" s="320" t="s">
        <v>129</v>
      </c>
      <c r="D149" s="314">
        <v>20</v>
      </c>
      <c r="E149" s="40" t="s">
        <v>87</v>
      </c>
      <c r="F149" s="194">
        <v>1</v>
      </c>
      <c r="G149" s="141">
        <f t="shared" ref="G149" si="1112">IFERROR(F149/D149,"-")</f>
        <v>0.05</v>
      </c>
      <c r="H149" s="314">
        <v>62</v>
      </c>
      <c r="I149" s="40" t="s">
        <v>87</v>
      </c>
      <c r="J149" s="194">
        <v>4</v>
      </c>
      <c r="K149" s="141">
        <f t="shared" ref="K149" si="1113">IFERROR(J149/H149,"-")</f>
        <v>6.4516129032258063E-2</v>
      </c>
      <c r="L149" s="314">
        <v>3246</v>
      </c>
      <c r="M149" s="40" t="s">
        <v>87</v>
      </c>
      <c r="N149" s="194">
        <v>201</v>
      </c>
      <c r="O149" s="141">
        <f t="shared" ref="O149" si="1114">IFERROR(N149/L149,"-")</f>
        <v>6.1922365988909427E-2</v>
      </c>
      <c r="P149" s="314">
        <v>2498</v>
      </c>
      <c r="Q149" s="40" t="s">
        <v>87</v>
      </c>
      <c r="R149" s="194">
        <v>329</v>
      </c>
      <c r="S149" s="152">
        <f t="shared" ref="S149" si="1115">IFERROR(R149/P149,"-")</f>
        <v>0.13170536429143315</v>
      </c>
      <c r="T149" s="314">
        <v>1774</v>
      </c>
      <c r="U149" s="40" t="s">
        <v>87</v>
      </c>
      <c r="V149" s="194">
        <v>412</v>
      </c>
      <c r="W149" s="141">
        <f t="shared" ref="W149" si="1116">IFERROR(V149/T149,"-")</f>
        <v>0.23224351747463359</v>
      </c>
      <c r="X149" s="314">
        <v>918</v>
      </c>
      <c r="Y149" s="40" t="s">
        <v>87</v>
      </c>
      <c r="Z149" s="194">
        <v>263</v>
      </c>
      <c r="AA149" s="141">
        <f t="shared" ref="AA149" si="1117">IFERROR(Z149/X149,"-")</f>
        <v>0.28649237472766886</v>
      </c>
      <c r="AB149" s="314">
        <v>343</v>
      </c>
      <c r="AC149" s="40" t="s">
        <v>87</v>
      </c>
      <c r="AD149" s="194">
        <v>102</v>
      </c>
      <c r="AE149" s="141">
        <f t="shared" ref="AE149" si="1118">IFERROR(AD149/AB149,"-")</f>
        <v>0.29737609329446063</v>
      </c>
      <c r="AF149" s="314">
        <v>8861</v>
      </c>
      <c r="AG149" s="40" t="s">
        <v>87</v>
      </c>
      <c r="AH149" s="194">
        <v>1312</v>
      </c>
      <c r="AI149" s="152">
        <f t="shared" ref="AI149" si="1119">IFERROR(AH149/AF149,"-")</f>
        <v>0.14806455253357409</v>
      </c>
    </row>
    <row r="150" spans="2:35" s="30" customFormat="1">
      <c r="B150" s="300"/>
      <c r="C150" s="321"/>
      <c r="D150" s="315"/>
      <c r="E150" s="41" t="s">
        <v>88</v>
      </c>
      <c r="F150" s="53">
        <v>6</v>
      </c>
      <c r="G150" s="142">
        <f t="shared" ref="G150" si="1120">IFERROR(F150/D149,"-")</f>
        <v>0.3</v>
      </c>
      <c r="H150" s="315"/>
      <c r="I150" s="41" t="s">
        <v>88</v>
      </c>
      <c r="J150" s="53">
        <v>28</v>
      </c>
      <c r="K150" s="142">
        <f t="shared" ref="K150" si="1121">IFERROR(J150/H149,"-")</f>
        <v>0.45161290322580644</v>
      </c>
      <c r="L150" s="315"/>
      <c r="M150" s="41" t="s">
        <v>88</v>
      </c>
      <c r="N150" s="53">
        <v>775</v>
      </c>
      <c r="O150" s="142">
        <f t="shared" ref="O150" si="1122">IFERROR(N150/L149,"-")</f>
        <v>0.23875539125077017</v>
      </c>
      <c r="P150" s="315"/>
      <c r="Q150" s="41" t="s">
        <v>88</v>
      </c>
      <c r="R150" s="53">
        <v>768</v>
      </c>
      <c r="S150" s="153">
        <f t="shared" ref="S150" si="1123">IFERROR(R150/P149,"-")</f>
        <v>0.30744595676541231</v>
      </c>
      <c r="T150" s="315"/>
      <c r="U150" s="41" t="s">
        <v>88</v>
      </c>
      <c r="V150" s="53">
        <v>648</v>
      </c>
      <c r="W150" s="142">
        <f t="shared" ref="W150" si="1124">IFERROR(V150/T149,"-")</f>
        <v>0.36527621195039461</v>
      </c>
      <c r="X150" s="315"/>
      <c r="Y150" s="41" t="s">
        <v>88</v>
      </c>
      <c r="Z150" s="53">
        <v>317</v>
      </c>
      <c r="AA150" s="142">
        <f t="shared" ref="AA150" si="1125">IFERROR(Z150/X149,"-")</f>
        <v>0.34531590413943353</v>
      </c>
      <c r="AB150" s="315"/>
      <c r="AC150" s="41" t="s">
        <v>88</v>
      </c>
      <c r="AD150" s="53">
        <v>113</v>
      </c>
      <c r="AE150" s="142">
        <f t="shared" ref="AE150" si="1126">IFERROR(AD150/AB149,"-")</f>
        <v>0.32944606413994171</v>
      </c>
      <c r="AF150" s="315"/>
      <c r="AG150" s="41" t="s">
        <v>88</v>
      </c>
      <c r="AH150" s="53">
        <v>2655</v>
      </c>
      <c r="AI150" s="153">
        <f t="shared" ref="AI150" si="1127">IFERROR(AH150/AF149,"-")</f>
        <v>0.29962758153707258</v>
      </c>
    </row>
    <row r="151" spans="2:35" s="30" customFormat="1">
      <c r="B151" s="300"/>
      <c r="C151" s="321"/>
      <c r="D151" s="315"/>
      <c r="E151" s="44" t="s">
        <v>89</v>
      </c>
      <c r="F151" s="53">
        <v>0</v>
      </c>
      <c r="G151" s="142">
        <f t="shared" ref="G151" si="1128">IFERROR(F151/D149,"-")</f>
        <v>0</v>
      </c>
      <c r="H151" s="315"/>
      <c r="I151" s="44" t="s">
        <v>89</v>
      </c>
      <c r="J151" s="53">
        <v>24</v>
      </c>
      <c r="K151" s="142">
        <f t="shared" ref="K151" si="1129">IFERROR(J151/H149,"-")</f>
        <v>0.38709677419354838</v>
      </c>
      <c r="L151" s="315"/>
      <c r="M151" s="44" t="s">
        <v>89</v>
      </c>
      <c r="N151" s="53">
        <v>1128</v>
      </c>
      <c r="O151" s="142">
        <f t="shared" ref="O151" si="1130">IFERROR(N151/L149,"-")</f>
        <v>0.34750462107208874</v>
      </c>
      <c r="P151" s="315"/>
      <c r="Q151" s="44" t="s">
        <v>89</v>
      </c>
      <c r="R151" s="53">
        <v>1041</v>
      </c>
      <c r="S151" s="153">
        <f t="shared" ref="S151" si="1131">IFERROR(R151/P149,"-")</f>
        <v>0.41673338670936749</v>
      </c>
      <c r="T151" s="315"/>
      <c r="U151" s="44" t="s">
        <v>89</v>
      </c>
      <c r="V151" s="53">
        <v>765</v>
      </c>
      <c r="W151" s="142">
        <f t="shared" ref="W151" si="1132">IFERROR(V151/T149,"-")</f>
        <v>0.43122886133032695</v>
      </c>
      <c r="X151" s="315"/>
      <c r="Y151" s="44" t="s">
        <v>89</v>
      </c>
      <c r="Z151" s="53">
        <v>332</v>
      </c>
      <c r="AA151" s="142">
        <f t="shared" ref="AA151" si="1133">IFERROR(Z151/X149,"-")</f>
        <v>0.36165577342047928</v>
      </c>
      <c r="AB151" s="315"/>
      <c r="AC151" s="44" t="s">
        <v>89</v>
      </c>
      <c r="AD151" s="53">
        <v>123</v>
      </c>
      <c r="AE151" s="142">
        <f t="shared" ref="AE151" si="1134">IFERROR(AD151/AB149,"-")</f>
        <v>0.35860058309037901</v>
      </c>
      <c r="AF151" s="315"/>
      <c r="AG151" s="44" t="s">
        <v>89</v>
      </c>
      <c r="AH151" s="53">
        <v>3413</v>
      </c>
      <c r="AI151" s="153">
        <f t="shared" ref="AI151" si="1135">IFERROR(AH151/AF149,"-")</f>
        <v>0.38517097393070759</v>
      </c>
    </row>
    <row r="152" spans="2:35" s="30" customFormat="1">
      <c r="B152" s="300"/>
      <c r="C152" s="321"/>
      <c r="D152" s="315"/>
      <c r="E152" s="44" t="s">
        <v>90</v>
      </c>
      <c r="F152" s="53">
        <v>1</v>
      </c>
      <c r="G152" s="142">
        <f t="shared" ref="G152" si="1136">IFERROR(F152/D149,"-")</f>
        <v>0.05</v>
      </c>
      <c r="H152" s="315"/>
      <c r="I152" s="44" t="s">
        <v>90</v>
      </c>
      <c r="J152" s="53">
        <v>10</v>
      </c>
      <c r="K152" s="142">
        <f t="shared" ref="K152" si="1137">IFERROR(J152/H149,"-")</f>
        <v>0.16129032258064516</v>
      </c>
      <c r="L152" s="315"/>
      <c r="M152" s="44" t="s">
        <v>90</v>
      </c>
      <c r="N152" s="53">
        <v>259</v>
      </c>
      <c r="O152" s="142">
        <f t="shared" ref="O152" si="1138">IFERROR(N152/L149,"-")</f>
        <v>7.9790511398644487E-2</v>
      </c>
      <c r="P152" s="315"/>
      <c r="Q152" s="44" t="s">
        <v>90</v>
      </c>
      <c r="R152" s="53">
        <v>358</v>
      </c>
      <c r="S152" s="153">
        <f t="shared" ref="S152" si="1139">IFERROR(R152/P149,"-")</f>
        <v>0.14331465172137711</v>
      </c>
      <c r="T152" s="315"/>
      <c r="U152" s="44" t="s">
        <v>90</v>
      </c>
      <c r="V152" s="53">
        <v>328</v>
      </c>
      <c r="W152" s="142">
        <f t="shared" ref="W152" si="1140">IFERROR(V152/T149,"-")</f>
        <v>0.18489289740698986</v>
      </c>
      <c r="X152" s="315"/>
      <c r="Y152" s="44" t="s">
        <v>90</v>
      </c>
      <c r="Z152" s="53">
        <v>167</v>
      </c>
      <c r="AA152" s="142">
        <f t="shared" ref="AA152" si="1141">IFERROR(Z152/X149,"-")</f>
        <v>0.18191721132897604</v>
      </c>
      <c r="AB152" s="315"/>
      <c r="AC152" s="44" t="s">
        <v>90</v>
      </c>
      <c r="AD152" s="53">
        <v>53</v>
      </c>
      <c r="AE152" s="142">
        <f t="shared" ref="AE152" si="1142">IFERROR(AD152/AB149,"-")</f>
        <v>0.15451895043731778</v>
      </c>
      <c r="AF152" s="315"/>
      <c r="AG152" s="44" t="s">
        <v>90</v>
      </c>
      <c r="AH152" s="53">
        <v>1176</v>
      </c>
      <c r="AI152" s="153">
        <f t="shared" ref="AI152" si="1143">IFERROR(AH152/AF149,"-")</f>
        <v>0.13271639769777677</v>
      </c>
    </row>
    <row r="153" spans="2:35" s="30" customFormat="1">
      <c r="B153" s="300"/>
      <c r="C153" s="321"/>
      <c r="D153" s="315"/>
      <c r="E153" s="45" t="s">
        <v>91</v>
      </c>
      <c r="F153" s="54">
        <v>6</v>
      </c>
      <c r="G153" s="143">
        <f t="shared" ref="G153" si="1144">IFERROR(F153/D149,"-")</f>
        <v>0.3</v>
      </c>
      <c r="H153" s="315"/>
      <c r="I153" s="45" t="s">
        <v>91</v>
      </c>
      <c r="J153" s="54">
        <v>23</v>
      </c>
      <c r="K153" s="143">
        <f t="shared" ref="K153" si="1145">IFERROR(J153/H149,"-")</f>
        <v>0.37096774193548387</v>
      </c>
      <c r="L153" s="315"/>
      <c r="M153" s="45" t="s">
        <v>91</v>
      </c>
      <c r="N153" s="54">
        <v>739</v>
      </c>
      <c r="O153" s="143">
        <f t="shared" ref="O153" si="1146">IFERROR(N153/L149,"-")</f>
        <v>0.22766481823783119</v>
      </c>
      <c r="P153" s="315"/>
      <c r="Q153" s="45" t="s">
        <v>91</v>
      </c>
      <c r="R153" s="54">
        <v>683</v>
      </c>
      <c r="S153" s="154">
        <f t="shared" ref="S153" si="1147">IFERROR(R153/P149,"-")</f>
        <v>0.27341873498799041</v>
      </c>
      <c r="T153" s="315"/>
      <c r="U153" s="45" t="s">
        <v>91</v>
      </c>
      <c r="V153" s="54">
        <v>570</v>
      </c>
      <c r="W153" s="143">
        <f t="shared" ref="W153" si="1148">IFERROR(V153/T149,"-")</f>
        <v>0.32130777903043967</v>
      </c>
      <c r="X153" s="315"/>
      <c r="Y153" s="45" t="s">
        <v>91</v>
      </c>
      <c r="Z153" s="54">
        <v>262</v>
      </c>
      <c r="AA153" s="143">
        <f t="shared" ref="AA153" si="1149">IFERROR(Z153/X149,"-")</f>
        <v>0.28540305010893247</v>
      </c>
      <c r="AB153" s="315"/>
      <c r="AC153" s="45" t="s">
        <v>91</v>
      </c>
      <c r="AD153" s="54">
        <v>104</v>
      </c>
      <c r="AE153" s="143">
        <f t="shared" ref="AE153" si="1150">IFERROR(AD153/AB149,"-")</f>
        <v>0.30320699708454812</v>
      </c>
      <c r="AF153" s="315"/>
      <c r="AG153" s="45" t="s">
        <v>91</v>
      </c>
      <c r="AH153" s="54">
        <v>2387</v>
      </c>
      <c r="AI153" s="154">
        <f t="shared" ref="AI153" si="1151">IFERROR(AH153/AF149,"-")</f>
        <v>0.26938268818417788</v>
      </c>
    </row>
    <row r="154" spans="2:35" s="30" customFormat="1" ht="24">
      <c r="B154" s="276"/>
      <c r="C154" s="322"/>
      <c r="D154" s="316"/>
      <c r="E154" s="48" t="s">
        <v>275</v>
      </c>
      <c r="F154" s="55">
        <v>10</v>
      </c>
      <c r="G154" s="144">
        <f t="shared" ref="G154" si="1152">IFERROR(F154/D149,"-")</f>
        <v>0.5</v>
      </c>
      <c r="H154" s="316"/>
      <c r="I154" s="48" t="s">
        <v>275</v>
      </c>
      <c r="J154" s="55">
        <v>42</v>
      </c>
      <c r="K154" s="144">
        <f t="shared" ref="K154" si="1153">IFERROR(J154/H149,"-")</f>
        <v>0.67741935483870963</v>
      </c>
      <c r="L154" s="316"/>
      <c r="M154" s="48" t="s">
        <v>275</v>
      </c>
      <c r="N154" s="55">
        <v>1899</v>
      </c>
      <c r="O154" s="144">
        <f t="shared" ref="O154" si="1154">IFERROR(N154/L149,"-")</f>
        <v>0.58502772643253231</v>
      </c>
      <c r="P154" s="316"/>
      <c r="Q154" s="48" t="s">
        <v>275</v>
      </c>
      <c r="R154" s="55">
        <v>1740</v>
      </c>
      <c r="S154" s="144">
        <f t="shared" ref="S154" si="1155">IFERROR(R154/P149,"-")</f>
        <v>0.69655724579663736</v>
      </c>
      <c r="T154" s="316"/>
      <c r="U154" s="48" t="s">
        <v>275</v>
      </c>
      <c r="V154" s="55">
        <v>1356</v>
      </c>
      <c r="W154" s="144">
        <f t="shared" ref="W154" si="1156">IFERROR(V154/T149,"-")</f>
        <v>0.76437429537767754</v>
      </c>
      <c r="X154" s="316"/>
      <c r="Y154" s="48" t="s">
        <v>275</v>
      </c>
      <c r="Z154" s="55">
        <v>682</v>
      </c>
      <c r="AA154" s="144">
        <f t="shared" ref="AA154" si="1157">IFERROR(Z154/X149,"-")</f>
        <v>0.7429193899782135</v>
      </c>
      <c r="AB154" s="316"/>
      <c r="AC154" s="48" t="s">
        <v>275</v>
      </c>
      <c r="AD154" s="55">
        <v>243</v>
      </c>
      <c r="AE154" s="144">
        <f t="shared" ref="AE154" si="1158">IFERROR(AD154/AB149,"-")</f>
        <v>0.70845481049562686</v>
      </c>
      <c r="AF154" s="316"/>
      <c r="AG154" s="48" t="s">
        <v>275</v>
      </c>
      <c r="AH154" s="55">
        <v>5972</v>
      </c>
      <c r="AI154" s="144">
        <f t="shared" ref="AI154" si="1159">IFERROR(AH154/AF149,"-")</f>
        <v>0.67396456381898207</v>
      </c>
    </row>
    <row r="155" spans="2:35" s="30" customFormat="1">
      <c r="B155" s="275">
        <v>26</v>
      </c>
      <c r="C155" s="320" t="s">
        <v>37</v>
      </c>
      <c r="D155" s="314">
        <v>767</v>
      </c>
      <c r="E155" s="40" t="s">
        <v>87</v>
      </c>
      <c r="F155" s="194">
        <v>38</v>
      </c>
      <c r="G155" s="141">
        <f t="shared" ref="G155" si="1160">IFERROR(F155/D155,"-")</f>
        <v>4.9543676662320728E-2</v>
      </c>
      <c r="H155" s="314">
        <v>1199</v>
      </c>
      <c r="I155" s="40" t="s">
        <v>87</v>
      </c>
      <c r="J155" s="194">
        <v>81</v>
      </c>
      <c r="K155" s="141">
        <f t="shared" ref="K155" si="1161">IFERROR(J155/H155,"-")</f>
        <v>6.7556296914095079E-2</v>
      </c>
      <c r="L155" s="314">
        <v>50942</v>
      </c>
      <c r="M155" s="40" t="s">
        <v>87</v>
      </c>
      <c r="N155" s="194">
        <v>3302</v>
      </c>
      <c r="O155" s="141">
        <f t="shared" ref="O155" si="1162">IFERROR(N155/L155,"-")</f>
        <v>6.4818813552667734E-2</v>
      </c>
      <c r="P155" s="314">
        <v>34918</v>
      </c>
      <c r="Q155" s="40" t="s">
        <v>87</v>
      </c>
      <c r="R155" s="194">
        <v>4873</v>
      </c>
      <c r="S155" s="152">
        <f t="shared" ref="S155" si="1163">IFERROR(R155/P155,"-")</f>
        <v>0.1395555300990893</v>
      </c>
      <c r="T155" s="314">
        <v>20847</v>
      </c>
      <c r="U155" s="40" t="s">
        <v>87</v>
      </c>
      <c r="V155" s="194">
        <v>4562</v>
      </c>
      <c r="W155" s="141">
        <f t="shared" ref="W155" si="1164">IFERROR(V155/T155,"-")</f>
        <v>0.21883244591547946</v>
      </c>
      <c r="X155" s="314">
        <v>9828</v>
      </c>
      <c r="Y155" s="40" t="s">
        <v>87</v>
      </c>
      <c r="Z155" s="194">
        <v>2833</v>
      </c>
      <c r="AA155" s="141">
        <f t="shared" ref="AA155" si="1165">IFERROR(Z155/X155,"-")</f>
        <v>0.28825803825803825</v>
      </c>
      <c r="AB155" s="314">
        <v>3522</v>
      </c>
      <c r="AC155" s="40" t="s">
        <v>87</v>
      </c>
      <c r="AD155" s="194">
        <v>1018</v>
      </c>
      <c r="AE155" s="141">
        <f t="shared" ref="AE155" si="1166">IFERROR(AD155/AB155,"-")</f>
        <v>0.28904031800113572</v>
      </c>
      <c r="AF155" s="314">
        <v>122023</v>
      </c>
      <c r="AG155" s="40" t="s">
        <v>87</v>
      </c>
      <c r="AH155" s="194">
        <v>16707</v>
      </c>
      <c r="AI155" s="152">
        <f t="shared" ref="AI155" si="1167">IFERROR(AH155/AF155,"-")</f>
        <v>0.13691681076518361</v>
      </c>
    </row>
    <row r="156" spans="2:35" s="30" customFormat="1">
      <c r="B156" s="300"/>
      <c r="C156" s="321"/>
      <c r="D156" s="315"/>
      <c r="E156" s="41" t="s">
        <v>88</v>
      </c>
      <c r="F156" s="53">
        <v>233</v>
      </c>
      <c r="G156" s="142">
        <f t="shared" ref="G156" si="1168">IFERROR(F156/D155,"-")</f>
        <v>0.30378096479791394</v>
      </c>
      <c r="H156" s="315"/>
      <c r="I156" s="41" t="s">
        <v>88</v>
      </c>
      <c r="J156" s="53">
        <v>458</v>
      </c>
      <c r="K156" s="142">
        <f t="shared" ref="K156" si="1169">IFERROR(J156/H155,"-")</f>
        <v>0.38198498748957466</v>
      </c>
      <c r="L156" s="315"/>
      <c r="M156" s="41" t="s">
        <v>88</v>
      </c>
      <c r="N156" s="53">
        <v>11744</v>
      </c>
      <c r="O156" s="142">
        <f t="shared" ref="O156" si="1170">IFERROR(N156/L155,"-")</f>
        <v>0.2305366887833222</v>
      </c>
      <c r="P156" s="315"/>
      <c r="Q156" s="41" t="s">
        <v>88</v>
      </c>
      <c r="R156" s="53">
        <v>10646</v>
      </c>
      <c r="S156" s="153">
        <f t="shared" ref="S156" si="1171">IFERROR(R156/P155,"-")</f>
        <v>0.30488573228707255</v>
      </c>
      <c r="T156" s="315"/>
      <c r="U156" s="41" t="s">
        <v>88</v>
      </c>
      <c r="V156" s="53">
        <v>6842</v>
      </c>
      <c r="W156" s="142">
        <f t="shared" ref="W156" si="1172">IFERROR(V156/T155,"-")</f>
        <v>0.32820070034057658</v>
      </c>
      <c r="X156" s="315"/>
      <c r="Y156" s="41" t="s">
        <v>88</v>
      </c>
      <c r="Z156" s="53">
        <v>3272</v>
      </c>
      <c r="AA156" s="142">
        <f t="shared" ref="AA156" si="1173">IFERROR(Z156/X155,"-")</f>
        <v>0.33292633292633295</v>
      </c>
      <c r="AB156" s="315"/>
      <c r="AC156" s="41" t="s">
        <v>88</v>
      </c>
      <c r="AD156" s="53">
        <v>1148</v>
      </c>
      <c r="AE156" s="142">
        <f t="shared" ref="AE156" si="1174">IFERROR(AD156/AB155,"-")</f>
        <v>0.32595116411130037</v>
      </c>
      <c r="AF156" s="315"/>
      <c r="AG156" s="41" t="s">
        <v>88</v>
      </c>
      <c r="AH156" s="53">
        <v>34343</v>
      </c>
      <c r="AI156" s="153">
        <f t="shared" ref="AI156" si="1175">IFERROR(AH156/AF155,"-")</f>
        <v>0.28144694033092121</v>
      </c>
    </row>
    <row r="157" spans="2:35" s="30" customFormat="1">
      <c r="B157" s="300"/>
      <c r="C157" s="321"/>
      <c r="D157" s="315"/>
      <c r="E157" s="44" t="s">
        <v>89</v>
      </c>
      <c r="F157" s="53">
        <v>242</v>
      </c>
      <c r="G157" s="142">
        <f t="shared" ref="G157" si="1176">IFERROR(F157/D155,"-")</f>
        <v>0.31551499348109519</v>
      </c>
      <c r="H157" s="315"/>
      <c r="I157" s="44" t="s">
        <v>89</v>
      </c>
      <c r="J157" s="53">
        <v>418</v>
      </c>
      <c r="K157" s="142">
        <f t="shared" ref="K157" si="1177">IFERROR(J157/H155,"-")</f>
        <v>0.34862385321100919</v>
      </c>
      <c r="L157" s="315"/>
      <c r="M157" s="44" t="s">
        <v>89</v>
      </c>
      <c r="N157" s="53">
        <v>18027</v>
      </c>
      <c r="O157" s="142">
        <f t="shared" ref="O157" si="1178">IFERROR(N157/L155,"-")</f>
        <v>0.35387303207569393</v>
      </c>
      <c r="P157" s="315"/>
      <c r="Q157" s="44" t="s">
        <v>89</v>
      </c>
      <c r="R157" s="53">
        <v>14613</v>
      </c>
      <c r="S157" s="153">
        <f t="shared" ref="S157" si="1179">IFERROR(R157/P155,"-")</f>
        <v>0.41849475915000861</v>
      </c>
      <c r="T157" s="315"/>
      <c r="U157" s="44" t="s">
        <v>89</v>
      </c>
      <c r="V157" s="53">
        <v>8771</v>
      </c>
      <c r="W157" s="142">
        <f t="shared" ref="W157" si="1180">IFERROR(V157/T155,"-")</f>
        <v>0.42073199980812587</v>
      </c>
      <c r="X157" s="315"/>
      <c r="Y157" s="44" t="s">
        <v>89</v>
      </c>
      <c r="Z157" s="53">
        <v>3682</v>
      </c>
      <c r="AA157" s="142">
        <f t="shared" ref="AA157" si="1181">IFERROR(Z157/X155,"-")</f>
        <v>0.37464387464387466</v>
      </c>
      <c r="AB157" s="315"/>
      <c r="AC157" s="44" t="s">
        <v>89</v>
      </c>
      <c r="AD157" s="53">
        <v>1047</v>
      </c>
      <c r="AE157" s="142">
        <f t="shared" ref="AE157" si="1182">IFERROR(AD157/AB155,"-")</f>
        <v>0.29727427597955708</v>
      </c>
      <c r="AF157" s="315"/>
      <c r="AG157" s="44" t="s">
        <v>89</v>
      </c>
      <c r="AH157" s="53">
        <v>46800</v>
      </c>
      <c r="AI157" s="153">
        <f t="shared" ref="AI157" si="1183">IFERROR(AH157/AF155,"-")</f>
        <v>0.38353425173942618</v>
      </c>
    </row>
    <row r="158" spans="2:35" s="30" customFormat="1">
      <c r="B158" s="300"/>
      <c r="C158" s="321"/>
      <c r="D158" s="315"/>
      <c r="E158" s="44" t="s">
        <v>90</v>
      </c>
      <c r="F158" s="53">
        <v>54</v>
      </c>
      <c r="G158" s="142">
        <f t="shared" ref="G158" si="1184">IFERROR(F158/D155,"-")</f>
        <v>7.040417209908735E-2</v>
      </c>
      <c r="H158" s="315"/>
      <c r="I158" s="44" t="s">
        <v>90</v>
      </c>
      <c r="J158" s="53">
        <v>97</v>
      </c>
      <c r="K158" s="142">
        <f t="shared" ref="K158" si="1185">IFERROR(J158/H155,"-")</f>
        <v>8.0900750625521267E-2</v>
      </c>
      <c r="L158" s="315"/>
      <c r="M158" s="44" t="s">
        <v>90</v>
      </c>
      <c r="N158" s="53">
        <v>3440</v>
      </c>
      <c r="O158" s="142">
        <f t="shared" ref="O158" si="1186">IFERROR(N158/L155,"-")</f>
        <v>6.7527776687212909E-2</v>
      </c>
      <c r="P158" s="315"/>
      <c r="Q158" s="44" t="s">
        <v>90</v>
      </c>
      <c r="R158" s="53">
        <v>3898</v>
      </c>
      <c r="S158" s="153">
        <f t="shared" ref="S158" si="1187">IFERROR(R158/P155,"-")</f>
        <v>0.11163296866945414</v>
      </c>
      <c r="T158" s="315"/>
      <c r="U158" s="44" t="s">
        <v>90</v>
      </c>
      <c r="V158" s="53">
        <v>3217</v>
      </c>
      <c r="W158" s="142">
        <f t="shared" ref="W158" si="1188">IFERROR(V158/T155,"-")</f>
        <v>0.15431476951120066</v>
      </c>
      <c r="X158" s="315"/>
      <c r="Y158" s="44" t="s">
        <v>90</v>
      </c>
      <c r="Z158" s="53">
        <v>1763</v>
      </c>
      <c r="AA158" s="142">
        <f t="shared" ref="AA158" si="1189">IFERROR(Z158/X155,"-")</f>
        <v>0.1793854293854294</v>
      </c>
      <c r="AB158" s="315"/>
      <c r="AC158" s="44" t="s">
        <v>90</v>
      </c>
      <c r="AD158" s="53">
        <v>630</v>
      </c>
      <c r="AE158" s="142">
        <f t="shared" ref="AE158" si="1190">IFERROR(AD158/AB155,"-")</f>
        <v>0.17887563884156729</v>
      </c>
      <c r="AF158" s="315"/>
      <c r="AG158" s="44" t="s">
        <v>90</v>
      </c>
      <c r="AH158" s="53">
        <v>13099</v>
      </c>
      <c r="AI158" s="153">
        <f t="shared" ref="AI158" si="1191">IFERROR(AH158/AF155,"-")</f>
        <v>0.10734861460544323</v>
      </c>
    </row>
    <row r="159" spans="2:35" s="30" customFormat="1">
      <c r="B159" s="300"/>
      <c r="C159" s="321"/>
      <c r="D159" s="315"/>
      <c r="E159" s="45" t="s">
        <v>91</v>
      </c>
      <c r="F159" s="54">
        <v>188</v>
      </c>
      <c r="G159" s="143">
        <f t="shared" ref="G159" si="1192">IFERROR(F159/D155,"-")</f>
        <v>0.24511082138200782</v>
      </c>
      <c r="H159" s="315"/>
      <c r="I159" s="45" t="s">
        <v>91</v>
      </c>
      <c r="J159" s="54">
        <v>387</v>
      </c>
      <c r="K159" s="143">
        <f t="shared" ref="K159" si="1193">IFERROR(J159/H155,"-")</f>
        <v>0.32276897414512096</v>
      </c>
      <c r="L159" s="315"/>
      <c r="M159" s="45" t="s">
        <v>91</v>
      </c>
      <c r="N159" s="54">
        <v>11064</v>
      </c>
      <c r="O159" s="143">
        <f t="shared" ref="O159" si="1194">IFERROR(N159/L155,"-")</f>
        <v>0.21718817478701269</v>
      </c>
      <c r="P159" s="315"/>
      <c r="Q159" s="45" t="s">
        <v>91</v>
      </c>
      <c r="R159" s="54">
        <v>9431</v>
      </c>
      <c r="S159" s="154">
        <f t="shared" ref="S159" si="1195">IFERROR(R159/P155,"-")</f>
        <v>0.27008992496706569</v>
      </c>
      <c r="T159" s="315"/>
      <c r="U159" s="45" t="s">
        <v>91</v>
      </c>
      <c r="V159" s="54">
        <v>6204</v>
      </c>
      <c r="W159" s="143">
        <f t="shared" ref="W159" si="1196">IFERROR(V159/T155,"-")</f>
        <v>0.29759677651460642</v>
      </c>
      <c r="X159" s="315"/>
      <c r="Y159" s="45" t="s">
        <v>91</v>
      </c>
      <c r="Z159" s="54">
        <v>2896</v>
      </c>
      <c r="AA159" s="143">
        <f t="shared" ref="AA159" si="1197">IFERROR(Z159/X155,"-")</f>
        <v>0.29466829466829469</v>
      </c>
      <c r="AB159" s="315"/>
      <c r="AC159" s="45" t="s">
        <v>91</v>
      </c>
      <c r="AD159" s="54">
        <v>915</v>
      </c>
      <c r="AE159" s="143">
        <f t="shared" ref="AE159" si="1198">IFERROR(AD159/AB155,"-")</f>
        <v>0.25979557069846676</v>
      </c>
      <c r="AF159" s="315"/>
      <c r="AG159" s="45" t="s">
        <v>91</v>
      </c>
      <c r="AH159" s="54">
        <v>31085</v>
      </c>
      <c r="AI159" s="154">
        <f t="shared" ref="AI159" si="1199">IFERROR(AH159/AF155,"-")</f>
        <v>0.2547470558829073</v>
      </c>
    </row>
    <row r="160" spans="2:35" s="30" customFormat="1" ht="24">
      <c r="B160" s="276"/>
      <c r="C160" s="322"/>
      <c r="D160" s="316"/>
      <c r="E160" s="48" t="s">
        <v>275</v>
      </c>
      <c r="F160" s="55">
        <v>483</v>
      </c>
      <c r="G160" s="144">
        <f t="shared" ref="G160" si="1200">IFERROR(F160/D155,"-")</f>
        <v>0.62972620599739249</v>
      </c>
      <c r="H160" s="316"/>
      <c r="I160" s="48" t="s">
        <v>275</v>
      </c>
      <c r="J160" s="55">
        <v>852</v>
      </c>
      <c r="K160" s="144">
        <f t="shared" ref="K160" si="1201">IFERROR(J160/H155,"-")</f>
        <v>0.71059216013344451</v>
      </c>
      <c r="L160" s="316"/>
      <c r="M160" s="48" t="s">
        <v>275</v>
      </c>
      <c r="N160" s="55">
        <v>30100</v>
      </c>
      <c r="O160" s="144">
        <f t="shared" ref="O160" si="1202">IFERROR(N160/L155,"-")</f>
        <v>0.59086804601311294</v>
      </c>
      <c r="P160" s="316"/>
      <c r="Q160" s="48" t="s">
        <v>275</v>
      </c>
      <c r="R160" s="55">
        <v>24603</v>
      </c>
      <c r="S160" s="144">
        <f t="shared" ref="S160" si="1203">IFERROR(R160/P155,"-")</f>
        <v>0.70459361933673181</v>
      </c>
      <c r="T160" s="316"/>
      <c r="U160" s="48" t="s">
        <v>275</v>
      </c>
      <c r="V160" s="55">
        <v>15478</v>
      </c>
      <c r="W160" s="144">
        <f t="shared" ref="W160" si="1204">IFERROR(V160/T155,"-")</f>
        <v>0.7424569482419533</v>
      </c>
      <c r="X160" s="316"/>
      <c r="Y160" s="48" t="s">
        <v>275</v>
      </c>
      <c r="Z160" s="55">
        <v>7344</v>
      </c>
      <c r="AA160" s="144">
        <f t="shared" ref="AA160" si="1205">IFERROR(Z160/X155,"-")</f>
        <v>0.74725274725274726</v>
      </c>
      <c r="AB160" s="316"/>
      <c r="AC160" s="48" t="s">
        <v>275</v>
      </c>
      <c r="AD160" s="55">
        <v>2444</v>
      </c>
      <c r="AE160" s="144">
        <f t="shared" ref="AE160" si="1206">IFERROR(AD160/AB155,"-")</f>
        <v>0.69392390687109595</v>
      </c>
      <c r="AF160" s="316"/>
      <c r="AG160" s="48" t="s">
        <v>275</v>
      </c>
      <c r="AH160" s="55">
        <v>81304</v>
      </c>
      <c r="AI160" s="144">
        <f t="shared" ref="AI160" si="1207">IFERROR(AH160/AF155,"-")</f>
        <v>0.66630061545774155</v>
      </c>
    </row>
    <row r="161" spans="2:35" s="30" customFormat="1">
      <c r="B161" s="275">
        <v>27</v>
      </c>
      <c r="C161" s="320" t="s">
        <v>38</v>
      </c>
      <c r="D161" s="314">
        <v>150</v>
      </c>
      <c r="E161" s="40" t="s">
        <v>87</v>
      </c>
      <c r="F161" s="194">
        <v>7</v>
      </c>
      <c r="G161" s="141">
        <f t="shared" ref="G161" si="1208">IFERROR(F161/D161,"-")</f>
        <v>4.6666666666666669E-2</v>
      </c>
      <c r="H161" s="314">
        <v>170</v>
      </c>
      <c r="I161" s="40" t="s">
        <v>87</v>
      </c>
      <c r="J161" s="194">
        <v>11</v>
      </c>
      <c r="K161" s="141">
        <f t="shared" ref="K161" si="1209">IFERROR(J161/H161,"-")</f>
        <v>6.4705882352941183E-2</v>
      </c>
      <c r="L161" s="314">
        <v>8084</v>
      </c>
      <c r="M161" s="40" t="s">
        <v>87</v>
      </c>
      <c r="N161" s="194">
        <v>540</v>
      </c>
      <c r="O161" s="141">
        <f t="shared" ref="O161" si="1210">IFERROR(N161/L161,"-")</f>
        <v>6.6798614547253832E-2</v>
      </c>
      <c r="P161" s="314">
        <v>6041</v>
      </c>
      <c r="Q161" s="40" t="s">
        <v>87</v>
      </c>
      <c r="R161" s="194">
        <v>824</v>
      </c>
      <c r="S161" s="152">
        <f t="shared" ref="S161" si="1211">IFERROR(R161/P161,"-")</f>
        <v>0.13640125806985598</v>
      </c>
      <c r="T161" s="314">
        <v>4153</v>
      </c>
      <c r="U161" s="40" t="s">
        <v>87</v>
      </c>
      <c r="V161" s="194">
        <v>883</v>
      </c>
      <c r="W161" s="141">
        <f t="shared" ref="W161" si="1212">IFERROR(V161/T161,"-")</f>
        <v>0.21261738502287503</v>
      </c>
      <c r="X161" s="314">
        <v>2102</v>
      </c>
      <c r="Y161" s="40" t="s">
        <v>87</v>
      </c>
      <c r="Z161" s="194">
        <v>578</v>
      </c>
      <c r="AA161" s="141">
        <f t="shared" ref="AA161" si="1213">IFERROR(Z161/X161,"-")</f>
        <v>0.27497621313035203</v>
      </c>
      <c r="AB161" s="314">
        <v>749</v>
      </c>
      <c r="AC161" s="40" t="s">
        <v>87</v>
      </c>
      <c r="AD161" s="194">
        <v>201</v>
      </c>
      <c r="AE161" s="141">
        <f t="shared" ref="AE161" si="1214">IFERROR(AD161/AB161,"-")</f>
        <v>0.26835781041388518</v>
      </c>
      <c r="AF161" s="314">
        <v>21449</v>
      </c>
      <c r="AG161" s="40" t="s">
        <v>87</v>
      </c>
      <c r="AH161" s="194">
        <v>3044</v>
      </c>
      <c r="AI161" s="152">
        <f t="shared" ref="AI161" si="1215">IFERROR(AH161/AF161,"-")</f>
        <v>0.14191803813697609</v>
      </c>
    </row>
    <row r="162" spans="2:35" s="30" customFormat="1">
      <c r="B162" s="300"/>
      <c r="C162" s="321"/>
      <c r="D162" s="315"/>
      <c r="E162" s="41" t="s">
        <v>88</v>
      </c>
      <c r="F162" s="53">
        <v>39</v>
      </c>
      <c r="G162" s="142">
        <f t="shared" ref="G162" si="1216">IFERROR(F162/D161,"-")</f>
        <v>0.26</v>
      </c>
      <c r="H162" s="315"/>
      <c r="I162" s="41" t="s">
        <v>88</v>
      </c>
      <c r="J162" s="53">
        <v>58</v>
      </c>
      <c r="K162" s="142">
        <f t="shared" ref="K162" si="1217">IFERROR(J162/H161,"-")</f>
        <v>0.3411764705882353</v>
      </c>
      <c r="L162" s="315"/>
      <c r="M162" s="41" t="s">
        <v>88</v>
      </c>
      <c r="N162" s="53">
        <v>1875</v>
      </c>
      <c r="O162" s="142">
        <f t="shared" ref="O162" si="1218">IFERROR(N162/L161,"-")</f>
        <v>0.23193963384463137</v>
      </c>
      <c r="P162" s="315"/>
      <c r="Q162" s="41" t="s">
        <v>88</v>
      </c>
      <c r="R162" s="53">
        <v>1801</v>
      </c>
      <c r="S162" s="153">
        <f t="shared" ref="S162" si="1219">IFERROR(R162/P161,"-")</f>
        <v>0.29812944876676045</v>
      </c>
      <c r="T162" s="315"/>
      <c r="U162" s="41" t="s">
        <v>88</v>
      </c>
      <c r="V162" s="53">
        <v>1248</v>
      </c>
      <c r="W162" s="142">
        <f t="shared" ref="W162" si="1220">IFERROR(V162/T161,"-")</f>
        <v>0.30050565856007705</v>
      </c>
      <c r="X162" s="315"/>
      <c r="Y162" s="41" t="s">
        <v>88</v>
      </c>
      <c r="Z162" s="53">
        <v>609</v>
      </c>
      <c r="AA162" s="142">
        <f t="shared" ref="AA162" si="1221">IFERROR(Z162/X161,"-")</f>
        <v>0.28972407231208375</v>
      </c>
      <c r="AB162" s="315"/>
      <c r="AC162" s="41" t="s">
        <v>88</v>
      </c>
      <c r="AD162" s="53">
        <v>217</v>
      </c>
      <c r="AE162" s="142">
        <f t="shared" ref="AE162" si="1222">IFERROR(AD162/AB161,"-")</f>
        <v>0.28971962616822428</v>
      </c>
      <c r="AF162" s="315"/>
      <c r="AG162" s="41" t="s">
        <v>88</v>
      </c>
      <c r="AH162" s="53">
        <v>5847</v>
      </c>
      <c r="AI162" s="153">
        <f t="shared" ref="AI162" si="1223">IFERROR(AH162/AF161,"-")</f>
        <v>0.27260012121777238</v>
      </c>
    </row>
    <row r="163" spans="2:35" s="30" customFormat="1">
      <c r="B163" s="300"/>
      <c r="C163" s="321"/>
      <c r="D163" s="315"/>
      <c r="E163" s="44" t="s">
        <v>89</v>
      </c>
      <c r="F163" s="53">
        <v>39</v>
      </c>
      <c r="G163" s="142">
        <f t="shared" ref="G163" si="1224">IFERROR(F163/D161,"-")</f>
        <v>0.26</v>
      </c>
      <c r="H163" s="315"/>
      <c r="I163" s="44" t="s">
        <v>89</v>
      </c>
      <c r="J163" s="53">
        <v>50</v>
      </c>
      <c r="K163" s="142">
        <f t="shared" ref="K163" si="1225">IFERROR(J163/H161,"-")</f>
        <v>0.29411764705882354</v>
      </c>
      <c r="L163" s="315"/>
      <c r="M163" s="44" t="s">
        <v>89</v>
      </c>
      <c r="N163" s="53">
        <v>2608</v>
      </c>
      <c r="O163" s="142">
        <f t="shared" ref="O163" si="1226">IFERROR(N163/L161,"-")</f>
        <v>0.32261256803562594</v>
      </c>
      <c r="P163" s="315"/>
      <c r="Q163" s="44" t="s">
        <v>89</v>
      </c>
      <c r="R163" s="53">
        <v>2317</v>
      </c>
      <c r="S163" s="153">
        <f t="shared" ref="S163" si="1227">IFERROR(R163/P161,"-")</f>
        <v>0.38354577056778677</v>
      </c>
      <c r="T163" s="315"/>
      <c r="U163" s="44" t="s">
        <v>89</v>
      </c>
      <c r="V163" s="53">
        <v>1577</v>
      </c>
      <c r="W163" s="142">
        <f t="shared" ref="W163" si="1228">IFERROR(V163/T161,"-")</f>
        <v>0.3797254996388153</v>
      </c>
      <c r="X163" s="315"/>
      <c r="Y163" s="44" t="s">
        <v>89</v>
      </c>
      <c r="Z163" s="53">
        <v>696</v>
      </c>
      <c r="AA163" s="142">
        <f t="shared" ref="AA163" si="1229">IFERROR(Z163/X161,"-")</f>
        <v>0.33111322549952427</v>
      </c>
      <c r="AB163" s="315"/>
      <c r="AC163" s="44" t="s">
        <v>89</v>
      </c>
      <c r="AD163" s="53">
        <v>197</v>
      </c>
      <c r="AE163" s="142">
        <f t="shared" ref="AE163" si="1230">IFERROR(AD163/AB161,"-")</f>
        <v>0.26301735647530039</v>
      </c>
      <c r="AF163" s="315"/>
      <c r="AG163" s="44" t="s">
        <v>89</v>
      </c>
      <c r="AH163" s="53">
        <v>7484</v>
      </c>
      <c r="AI163" s="153">
        <f t="shared" ref="AI163" si="1231">IFERROR(AH163/AF161,"-")</f>
        <v>0.34892069560352462</v>
      </c>
    </row>
    <row r="164" spans="2:35" s="30" customFormat="1">
      <c r="B164" s="300"/>
      <c r="C164" s="321"/>
      <c r="D164" s="315"/>
      <c r="E164" s="44" t="s">
        <v>90</v>
      </c>
      <c r="F164" s="53">
        <v>10</v>
      </c>
      <c r="G164" s="142">
        <f t="shared" ref="G164" si="1232">IFERROR(F164/D161,"-")</f>
        <v>6.6666666666666666E-2</v>
      </c>
      <c r="H164" s="315"/>
      <c r="I164" s="44" t="s">
        <v>90</v>
      </c>
      <c r="J164" s="53">
        <v>13</v>
      </c>
      <c r="K164" s="142">
        <f t="shared" ref="K164" si="1233">IFERROR(J164/H161,"-")</f>
        <v>7.6470588235294124E-2</v>
      </c>
      <c r="L164" s="315"/>
      <c r="M164" s="44" t="s">
        <v>90</v>
      </c>
      <c r="N164" s="53">
        <v>604</v>
      </c>
      <c r="O164" s="142">
        <f t="shared" ref="O164" si="1234">IFERROR(N164/L161,"-")</f>
        <v>7.4715487382483917E-2</v>
      </c>
      <c r="P164" s="315"/>
      <c r="Q164" s="44" t="s">
        <v>90</v>
      </c>
      <c r="R164" s="53">
        <v>726</v>
      </c>
      <c r="S164" s="153">
        <f t="shared" ref="S164" si="1235">IFERROR(R164/P161,"-")</f>
        <v>0.12017877834795564</v>
      </c>
      <c r="T164" s="315"/>
      <c r="U164" s="44" t="s">
        <v>90</v>
      </c>
      <c r="V164" s="53">
        <v>691</v>
      </c>
      <c r="W164" s="142">
        <f t="shared" ref="W164" si="1236">IFERROR(V164/T161,"-")</f>
        <v>0.16638574524440164</v>
      </c>
      <c r="X164" s="315"/>
      <c r="Y164" s="44" t="s">
        <v>90</v>
      </c>
      <c r="Z164" s="53">
        <v>361</v>
      </c>
      <c r="AA164" s="142">
        <f t="shared" ref="AA164" si="1237">IFERROR(Z164/X161,"-")</f>
        <v>0.17174119885823025</v>
      </c>
      <c r="AB164" s="315"/>
      <c r="AC164" s="44" t="s">
        <v>90</v>
      </c>
      <c r="AD164" s="53">
        <v>128</v>
      </c>
      <c r="AE164" s="142">
        <f t="shared" ref="AE164" si="1238">IFERROR(AD164/AB161,"-")</f>
        <v>0.17089452603471295</v>
      </c>
      <c r="AF164" s="315"/>
      <c r="AG164" s="44" t="s">
        <v>90</v>
      </c>
      <c r="AH164" s="53">
        <v>2533</v>
      </c>
      <c r="AI164" s="153">
        <f t="shared" ref="AI164" si="1239">IFERROR(AH164/AF161,"-")</f>
        <v>0.11809408364026296</v>
      </c>
    </row>
    <row r="165" spans="2:35" s="30" customFormat="1">
      <c r="B165" s="300"/>
      <c r="C165" s="321"/>
      <c r="D165" s="315"/>
      <c r="E165" s="45" t="s">
        <v>91</v>
      </c>
      <c r="F165" s="54">
        <v>40</v>
      </c>
      <c r="G165" s="143">
        <f t="shared" ref="G165" si="1240">IFERROR(F165/D161,"-")</f>
        <v>0.26666666666666666</v>
      </c>
      <c r="H165" s="315"/>
      <c r="I165" s="45" t="s">
        <v>91</v>
      </c>
      <c r="J165" s="54">
        <v>46</v>
      </c>
      <c r="K165" s="143">
        <f t="shared" ref="K165" si="1241">IFERROR(J165/H161,"-")</f>
        <v>0.27058823529411763</v>
      </c>
      <c r="L165" s="315"/>
      <c r="M165" s="45" t="s">
        <v>91</v>
      </c>
      <c r="N165" s="54">
        <v>1873</v>
      </c>
      <c r="O165" s="143">
        <f t="shared" ref="O165" si="1242">IFERROR(N165/L161,"-")</f>
        <v>0.23169223156853044</v>
      </c>
      <c r="P165" s="315"/>
      <c r="Q165" s="45" t="s">
        <v>91</v>
      </c>
      <c r="R165" s="54">
        <v>1646</v>
      </c>
      <c r="S165" s="154">
        <f t="shared" ref="S165" si="1243">IFERROR(R165/P161,"-")</f>
        <v>0.27247144512497928</v>
      </c>
      <c r="T165" s="315"/>
      <c r="U165" s="45" t="s">
        <v>91</v>
      </c>
      <c r="V165" s="54">
        <v>1287</v>
      </c>
      <c r="W165" s="143">
        <f t="shared" ref="W165" si="1244">IFERROR(V165/T161,"-")</f>
        <v>0.30989646039007945</v>
      </c>
      <c r="X165" s="315"/>
      <c r="Y165" s="45" t="s">
        <v>91</v>
      </c>
      <c r="Z165" s="54">
        <v>609</v>
      </c>
      <c r="AA165" s="143">
        <f t="shared" ref="AA165" si="1245">IFERROR(Z165/X161,"-")</f>
        <v>0.28972407231208375</v>
      </c>
      <c r="AB165" s="315"/>
      <c r="AC165" s="45" t="s">
        <v>91</v>
      </c>
      <c r="AD165" s="54">
        <v>183</v>
      </c>
      <c r="AE165" s="143">
        <f t="shared" ref="AE165" si="1246">IFERROR(AD165/AB161,"-")</f>
        <v>0.24432576769025366</v>
      </c>
      <c r="AF165" s="315"/>
      <c r="AG165" s="45" t="s">
        <v>91</v>
      </c>
      <c r="AH165" s="54">
        <v>5684</v>
      </c>
      <c r="AI165" s="154">
        <f t="shared" ref="AI165" si="1247">IFERROR(AH165/AF161,"-")</f>
        <v>0.26500069933330223</v>
      </c>
    </row>
    <row r="166" spans="2:35" s="30" customFormat="1" ht="24">
      <c r="B166" s="276"/>
      <c r="C166" s="322"/>
      <c r="D166" s="316"/>
      <c r="E166" s="48" t="s">
        <v>275</v>
      </c>
      <c r="F166" s="55">
        <v>88</v>
      </c>
      <c r="G166" s="144">
        <f t="shared" ref="G166" si="1248">IFERROR(F166/D161,"-")</f>
        <v>0.58666666666666667</v>
      </c>
      <c r="H166" s="316"/>
      <c r="I166" s="48" t="s">
        <v>275</v>
      </c>
      <c r="J166" s="55">
        <v>111</v>
      </c>
      <c r="K166" s="144">
        <f t="shared" ref="K166" si="1249">IFERROR(J166/H161,"-")</f>
        <v>0.65294117647058825</v>
      </c>
      <c r="L166" s="316"/>
      <c r="M166" s="48" t="s">
        <v>275</v>
      </c>
      <c r="N166" s="55">
        <v>4701</v>
      </c>
      <c r="O166" s="144">
        <f t="shared" ref="O166" si="1250">IFERROR(N166/L161,"-")</f>
        <v>0.58151904997525983</v>
      </c>
      <c r="P166" s="316"/>
      <c r="Q166" s="48" t="s">
        <v>275</v>
      </c>
      <c r="R166" s="55">
        <v>4054</v>
      </c>
      <c r="S166" s="144">
        <f t="shared" ref="S166" si="1251">IFERROR(R166/P161,"-")</f>
        <v>0.67108094686310216</v>
      </c>
      <c r="T166" s="316"/>
      <c r="U166" s="48" t="s">
        <v>275</v>
      </c>
      <c r="V166" s="55">
        <v>2909</v>
      </c>
      <c r="W166" s="144">
        <f t="shared" ref="W166" si="1252">IFERROR(V166/T161,"-")</f>
        <v>0.70045750060197443</v>
      </c>
      <c r="X166" s="316"/>
      <c r="Y166" s="48" t="s">
        <v>275</v>
      </c>
      <c r="Z166" s="55">
        <v>1465</v>
      </c>
      <c r="AA166" s="144">
        <f t="shared" ref="AA166" si="1253">IFERROR(Z166/X161,"-")</f>
        <v>0.69695528068506185</v>
      </c>
      <c r="AB166" s="316"/>
      <c r="AC166" s="48" t="s">
        <v>275</v>
      </c>
      <c r="AD166" s="55">
        <v>495</v>
      </c>
      <c r="AE166" s="144">
        <f t="shared" ref="AE166" si="1254">IFERROR(AD166/AB161,"-")</f>
        <v>0.66088117489986653</v>
      </c>
      <c r="AF166" s="316"/>
      <c r="AG166" s="48" t="s">
        <v>275</v>
      </c>
      <c r="AH166" s="55">
        <v>13823</v>
      </c>
      <c r="AI166" s="144">
        <f t="shared" ref="AI166" si="1255">IFERROR(AH166/AF161,"-")</f>
        <v>0.64445894913515778</v>
      </c>
    </row>
    <row r="167" spans="2:35" s="30" customFormat="1">
      <c r="B167" s="275">
        <v>28</v>
      </c>
      <c r="C167" s="320" t="s">
        <v>39</v>
      </c>
      <c r="D167" s="314">
        <v>134</v>
      </c>
      <c r="E167" s="40" t="s">
        <v>87</v>
      </c>
      <c r="F167" s="194">
        <v>10</v>
      </c>
      <c r="G167" s="141">
        <f t="shared" ref="G167" si="1256">IFERROR(F167/D167,"-")</f>
        <v>7.4626865671641784E-2</v>
      </c>
      <c r="H167" s="314">
        <v>179</v>
      </c>
      <c r="I167" s="40" t="s">
        <v>87</v>
      </c>
      <c r="J167" s="194">
        <v>16</v>
      </c>
      <c r="K167" s="141">
        <f t="shared" ref="K167" si="1257">IFERROR(J167/H167,"-")</f>
        <v>8.9385474860335198E-2</v>
      </c>
      <c r="L167" s="314">
        <v>7424</v>
      </c>
      <c r="M167" s="40" t="s">
        <v>87</v>
      </c>
      <c r="N167" s="194">
        <v>486</v>
      </c>
      <c r="O167" s="141">
        <f t="shared" ref="O167" si="1258">IFERROR(N167/L167,"-")</f>
        <v>6.5463362068965511E-2</v>
      </c>
      <c r="P167" s="314">
        <v>4611</v>
      </c>
      <c r="Q167" s="40" t="s">
        <v>87</v>
      </c>
      <c r="R167" s="194">
        <v>636</v>
      </c>
      <c r="S167" s="152">
        <f t="shared" ref="S167" si="1259">IFERROR(R167/P167,"-")</f>
        <v>0.13793103448275862</v>
      </c>
      <c r="T167" s="314">
        <v>2585</v>
      </c>
      <c r="U167" s="40" t="s">
        <v>87</v>
      </c>
      <c r="V167" s="194">
        <v>552</v>
      </c>
      <c r="W167" s="141">
        <f t="shared" ref="W167" si="1260">IFERROR(V167/T167,"-")</f>
        <v>0.21353965183752419</v>
      </c>
      <c r="X167" s="314">
        <v>1208</v>
      </c>
      <c r="Y167" s="40" t="s">
        <v>87</v>
      </c>
      <c r="Z167" s="194">
        <v>336</v>
      </c>
      <c r="AA167" s="141">
        <f t="shared" ref="AA167" si="1261">IFERROR(Z167/X167,"-")</f>
        <v>0.27814569536423839</v>
      </c>
      <c r="AB167" s="314">
        <v>497</v>
      </c>
      <c r="AC167" s="40" t="s">
        <v>87</v>
      </c>
      <c r="AD167" s="194">
        <v>132</v>
      </c>
      <c r="AE167" s="141">
        <f t="shared" ref="AE167" si="1262">IFERROR(AD167/AB167,"-")</f>
        <v>0.26559356136820927</v>
      </c>
      <c r="AF167" s="314">
        <v>16638</v>
      </c>
      <c r="AG167" s="40" t="s">
        <v>87</v>
      </c>
      <c r="AH167" s="194">
        <v>2168</v>
      </c>
      <c r="AI167" s="152">
        <f t="shared" ref="AI167" si="1263">IFERROR(AH167/AF167,"-")</f>
        <v>0.13030412309171777</v>
      </c>
    </row>
    <row r="168" spans="2:35" s="30" customFormat="1">
      <c r="B168" s="300"/>
      <c r="C168" s="321"/>
      <c r="D168" s="315"/>
      <c r="E168" s="41" t="s">
        <v>88</v>
      </c>
      <c r="F168" s="53">
        <v>44</v>
      </c>
      <c r="G168" s="142">
        <f t="shared" ref="G168" si="1264">IFERROR(F168/D167,"-")</f>
        <v>0.32835820895522388</v>
      </c>
      <c r="H168" s="315"/>
      <c r="I168" s="41" t="s">
        <v>88</v>
      </c>
      <c r="J168" s="53">
        <v>72</v>
      </c>
      <c r="K168" s="142">
        <f t="shared" ref="K168" si="1265">IFERROR(J168/H167,"-")</f>
        <v>0.4022346368715084</v>
      </c>
      <c r="L168" s="315"/>
      <c r="M168" s="41" t="s">
        <v>88</v>
      </c>
      <c r="N168" s="53">
        <v>1756</v>
      </c>
      <c r="O168" s="142">
        <f t="shared" ref="O168" si="1266">IFERROR(N168/L167,"-")</f>
        <v>0.23653017241379309</v>
      </c>
      <c r="P168" s="315"/>
      <c r="Q168" s="41" t="s">
        <v>88</v>
      </c>
      <c r="R168" s="53">
        <v>1375</v>
      </c>
      <c r="S168" s="153">
        <f t="shared" ref="S168" si="1267">IFERROR(R168/P167,"-")</f>
        <v>0.29819995662546084</v>
      </c>
      <c r="T168" s="315"/>
      <c r="U168" s="41" t="s">
        <v>88</v>
      </c>
      <c r="V168" s="53">
        <v>806</v>
      </c>
      <c r="W168" s="142">
        <f t="shared" ref="W168" si="1268">IFERROR(V168/T167,"-")</f>
        <v>0.31179883945841391</v>
      </c>
      <c r="X168" s="315"/>
      <c r="Y168" s="41" t="s">
        <v>88</v>
      </c>
      <c r="Z168" s="53">
        <v>381</v>
      </c>
      <c r="AA168" s="142">
        <f t="shared" ref="AA168" si="1269">IFERROR(Z168/X167,"-")</f>
        <v>0.31539735099337746</v>
      </c>
      <c r="AB168" s="315"/>
      <c r="AC168" s="41" t="s">
        <v>88</v>
      </c>
      <c r="AD168" s="53">
        <v>137</v>
      </c>
      <c r="AE168" s="142">
        <f t="shared" ref="AE168" si="1270">IFERROR(AD168/AB167,"-")</f>
        <v>0.27565392354124746</v>
      </c>
      <c r="AF168" s="315"/>
      <c r="AG168" s="41" t="s">
        <v>88</v>
      </c>
      <c r="AH168" s="53">
        <v>4571</v>
      </c>
      <c r="AI168" s="153">
        <f t="shared" ref="AI168" si="1271">IFERROR(AH168/AF167,"-")</f>
        <v>0.27473253996874625</v>
      </c>
    </row>
    <row r="169" spans="2:35" s="30" customFormat="1">
      <c r="B169" s="300"/>
      <c r="C169" s="321"/>
      <c r="D169" s="315"/>
      <c r="E169" s="44" t="s">
        <v>89</v>
      </c>
      <c r="F169" s="53">
        <v>45</v>
      </c>
      <c r="G169" s="142">
        <f t="shared" ref="G169" si="1272">IFERROR(F169/D167,"-")</f>
        <v>0.33582089552238809</v>
      </c>
      <c r="H169" s="315"/>
      <c r="I169" s="44" t="s">
        <v>89</v>
      </c>
      <c r="J169" s="53">
        <v>64</v>
      </c>
      <c r="K169" s="142">
        <f t="shared" ref="K169" si="1273">IFERROR(J169/H167,"-")</f>
        <v>0.35754189944134079</v>
      </c>
      <c r="L169" s="315"/>
      <c r="M169" s="44" t="s">
        <v>89</v>
      </c>
      <c r="N169" s="53">
        <v>2761</v>
      </c>
      <c r="O169" s="142">
        <f t="shared" ref="O169" si="1274">IFERROR(N169/L167,"-")</f>
        <v>0.37190193965517243</v>
      </c>
      <c r="P169" s="315"/>
      <c r="Q169" s="44" t="s">
        <v>89</v>
      </c>
      <c r="R169" s="53">
        <v>1912</v>
      </c>
      <c r="S169" s="153">
        <f t="shared" ref="S169" si="1275">IFERROR(R169/P167,"-")</f>
        <v>0.41466059423118629</v>
      </c>
      <c r="T169" s="315"/>
      <c r="U169" s="44" t="s">
        <v>89</v>
      </c>
      <c r="V169" s="53">
        <v>1065</v>
      </c>
      <c r="W169" s="142">
        <f t="shared" ref="W169" si="1276">IFERROR(V169/T167,"-")</f>
        <v>0.41199226305609282</v>
      </c>
      <c r="X169" s="315"/>
      <c r="Y169" s="44" t="s">
        <v>89</v>
      </c>
      <c r="Z169" s="53">
        <v>426</v>
      </c>
      <c r="AA169" s="142">
        <f t="shared" ref="AA169" si="1277">IFERROR(Z169/X167,"-")</f>
        <v>0.35264900662251658</v>
      </c>
      <c r="AB169" s="315"/>
      <c r="AC169" s="44" t="s">
        <v>89</v>
      </c>
      <c r="AD169" s="53">
        <v>156</v>
      </c>
      <c r="AE169" s="142">
        <f t="shared" ref="AE169" si="1278">IFERROR(AD169/AB167,"-")</f>
        <v>0.31388329979879276</v>
      </c>
      <c r="AF169" s="315"/>
      <c r="AG169" s="44" t="s">
        <v>89</v>
      </c>
      <c r="AH169" s="53">
        <v>6429</v>
      </c>
      <c r="AI169" s="153">
        <f t="shared" ref="AI169" si="1279">IFERROR(AH169/AF167,"-")</f>
        <v>0.38640461593941577</v>
      </c>
    </row>
    <row r="170" spans="2:35" s="30" customFormat="1">
      <c r="B170" s="300"/>
      <c r="C170" s="321"/>
      <c r="D170" s="315"/>
      <c r="E170" s="44" t="s">
        <v>90</v>
      </c>
      <c r="F170" s="53">
        <v>14</v>
      </c>
      <c r="G170" s="142">
        <f t="shared" ref="G170" si="1280">IFERROR(F170/D167,"-")</f>
        <v>0.1044776119402985</v>
      </c>
      <c r="H170" s="315"/>
      <c r="I170" s="44" t="s">
        <v>90</v>
      </c>
      <c r="J170" s="53">
        <v>13</v>
      </c>
      <c r="K170" s="142">
        <f t="shared" ref="K170" si="1281">IFERROR(J170/H167,"-")</f>
        <v>7.2625698324022353E-2</v>
      </c>
      <c r="L170" s="315"/>
      <c r="M170" s="44" t="s">
        <v>90</v>
      </c>
      <c r="N170" s="53">
        <v>496</v>
      </c>
      <c r="O170" s="142">
        <f t="shared" ref="O170" si="1282">IFERROR(N170/L167,"-")</f>
        <v>6.6810344827586202E-2</v>
      </c>
      <c r="P170" s="315"/>
      <c r="Q170" s="44" t="s">
        <v>90</v>
      </c>
      <c r="R170" s="53">
        <v>467</v>
      </c>
      <c r="S170" s="153">
        <f t="shared" ref="S170" si="1283">IFERROR(R170/P167,"-")</f>
        <v>0.10127954890479289</v>
      </c>
      <c r="T170" s="315"/>
      <c r="U170" s="44" t="s">
        <v>90</v>
      </c>
      <c r="V170" s="53">
        <v>362</v>
      </c>
      <c r="W170" s="142">
        <f t="shared" ref="W170" si="1284">IFERROR(V170/T167,"-")</f>
        <v>0.14003868471953579</v>
      </c>
      <c r="X170" s="315"/>
      <c r="Y170" s="44" t="s">
        <v>90</v>
      </c>
      <c r="Z170" s="53">
        <v>192</v>
      </c>
      <c r="AA170" s="142">
        <f t="shared" ref="AA170" si="1285">IFERROR(Z170/X167,"-")</f>
        <v>0.15894039735099338</v>
      </c>
      <c r="AB170" s="315"/>
      <c r="AC170" s="44" t="s">
        <v>90</v>
      </c>
      <c r="AD170" s="53">
        <v>85</v>
      </c>
      <c r="AE170" s="142">
        <f t="shared" ref="AE170" si="1286">IFERROR(AD170/AB167,"-")</f>
        <v>0.17102615694164991</v>
      </c>
      <c r="AF170" s="315"/>
      <c r="AG170" s="44" t="s">
        <v>90</v>
      </c>
      <c r="AH170" s="53">
        <v>1629</v>
      </c>
      <c r="AI170" s="153">
        <f t="shared" ref="AI170" si="1287">IFERROR(AH170/AF167,"-")</f>
        <v>9.790840245221781E-2</v>
      </c>
    </row>
    <row r="171" spans="2:35" s="30" customFormat="1">
      <c r="B171" s="300"/>
      <c r="C171" s="321"/>
      <c r="D171" s="315"/>
      <c r="E171" s="45" t="s">
        <v>91</v>
      </c>
      <c r="F171" s="54">
        <v>32</v>
      </c>
      <c r="G171" s="143">
        <f t="shared" ref="G171" si="1288">IFERROR(F171/D167,"-")</f>
        <v>0.23880597014925373</v>
      </c>
      <c r="H171" s="315"/>
      <c r="I171" s="45" t="s">
        <v>91</v>
      </c>
      <c r="J171" s="54">
        <v>62</v>
      </c>
      <c r="K171" s="143">
        <f t="shared" ref="K171" si="1289">IFERROR(J171/H167,"-")</f>
        <v>0.34636871508379891</v>
      </c>
      <c r="L171" s="315"/>
      <c r="M171" s="45" t="s">
        <v>91</v>
      </c>
      <c r="N171" s="54">
        <v>1561</v>
      </c>
      <c r="O171" s="143">
        <f t="shared" ref="O171" si="1290">IFERROR(N171/L167,"-")</f>
        <v>0.21026400862068967</v>
      </c>
      <c r="P171" s="315"/>
      <c r="Q171" s="45" t="s">
        <v>91</v>
      </c>
      <c r="R171" s="54">
        <v>1202</v>
      </c>
      <c r="S171" s="154">
        <f t="shared" ref="S171" si="1291">IFERROR(R171/P167,"-")</f>
        <v>0.26068098026458469</v>
      </c>
      <c r="T171" s="315"/>
      <c r="U171" s="45" t="s">
        <v>91</v>
      </c>
      <c r="V171" s="54">
        <v>728</v>
      </c>
      <c r="W171" s="143">
        <f t="shared" ref="W171" si="1292">IFERROR(V171/T167,"-")</f>
        <v>0.28162475822050292</v>
      </c>
      <c r="X171" s="315"/>
      <c r="Y171" s="45" t="s">
        <v>91</v>
      </c>
      <c r="Z171" s="54">
        <v>321</v>
      </c>
      <c r="AA171" s="143">
        <f t="shared" ref="AA171" si="1293">IFERROR(Z171/X167,"-")</f>
        <v>0.26572847682119205</v>
      </c>
      <c r="AB171" s="315"/>
      <c r="AC171" s="45" t="s">
        <v>91</v>
      </c>
      <c r="AD171" s="54">
        <v>108</v>
      </c>
      <c r="AE171" s="143">
        <f t="shared" ref="AE171" si="1294">IFERROR(AD171/AB167,"-")</f>
        <v>0.21730382293762576</v>
      </c>
      <c r="AF171" s="315"/>
      <c r="AG171" s="45" t="s">
        <v>91</v>
      </c>
      <c r="AH171" s="54">
        <v>4014</v>
      </c>
      <c r="AI171" s="154">
        <f t="shared" ref="AI171" si="1295">IFERROR(AH171/AF167,"-")</f>
        <v>0.24125495852866932</v>
      </c>
    </row>
    <row r="172" spans="2:35" s="30" customFormat="1" ht="24">
      <c r="B172" s="276"/>
      <c r="C172" s="322"/>
      <c r="D172" s="316"/>
      <c r="E172" s="48" t="s">
        <v>275</v>
      </c>
      <c r="F172" s="55">
        <v>90</v>
      </c>
      <c r="G172" s="144">
        <f t="shared" ref="G172" si="1296">IFERROR(F172/D167,"-")</f>
        <v>0.67164179104477617</v>
      </c>
      <c r="H172" s="316"/>
      <c r="I172" s="48" t="s">
        <v>275</v>
      </c>
      <c r="J172" s="55">
        <v>132</v>
      </c>
      <c r="K172" s="144">
        <f t="shared" ref="K172" si="1297">IFERROR(J172/H167,"-")</f>
        <v>0.73743016759776536</v>
      </c>
      <c r="L172" s="316"/>
      <c r="M172" s="48" t="s">
        <v>275</v>
      </c>
      <c r="N172" s="55">
        <v>4438</v>
      </c>
      <c r="O172" s="144">
        <f t="shared" ref="O172" si="1298">IFERROR(N172/L167,"-")</f>
        <v>0.5977909482758621</v>
      </c>
      <c r="P172" s="316"/>
      <c r="Q172" s="48" t="s">
        <v>275</v>
      </c>
      <c r="R172" s="55">
        <v>3125</v>
      </c>
      <c r="S172" s="144">
        <f t="shared" ref="S172" si="1299">IFERROR(R172/P167,"-")</f>
        <v>0.6777271741487747</v>
      </c>
      <c r="T172" s="316"/>
      <c r="U172" s="48" t="s">
        <v>275</v>
      </c>
      <c r="V172" s="55">
        <v>1836</v>
      </c>
      <c r="W172" s="144">
        <f t="shared" ref="W172" si="1300">IFERROR(V172/T167,"-")</f>
        <v>0.71025145067698259</v>
      </c>
      <c r="X172" s="316"/>
      <c r="Y172" s="48" t="s">
        <v>275</v>
      </c>
      <c r="Z172" s="55">
        <v>826</v>
      </c>
      <c r="AA172" s="144">
        <f t="shared" ref="AA172" si="1301">IFERROR(Z172/X167,"-")</f>
        <v>0.68377483443708609</v>
      </c>
      <c r="AB172" s="316"/>
      <c r="AC172" s="48" t="s">
        <v>275</v>
      </c>
      <c r="AD172" s="55">
        <v>305</v>
      </c>
      <c r="AE172" s="144">
        <f t="shared" ref="AE172" si="1302">IFERROR(AD172/AB167,"-")</f>
        <v>0.61368209255533201</v>
      </c>
      <c r="AF172" s="316"/>
      <c r="AG172" s="48" t="s">
        <v>275</v>
      </c>
      <c r="AH172" s="55">
        <v>10752</v>
      </c>
      <c r="AI172" s="144">
        <f t="shared" ref="AI172" si="1303">IFERROR(AH172/AF167,"-")</f>
        <v>0.64623151821132352</v>
      </c>
    </row>
    <row r="173" spans="2:35" s="30" customFormat="1">
      <c r="B173" s="275">
        <v>29</v>
      </c>
      <c r="C173" s="320" t="s">
        <v>40</v>
      </c>
      <c r="D173" s="314">
        <v>86</v>
      </c>
      <c r="E173" s="40" t="s">
        <v>87</v>
      </c>
      <c r="F173" s="194">
        <v>1</v>
      </c>
      <c r="G173" s="141">
        <f t="shared" ref="G173" si="1304">IFERROR(F173/D173,"-")</f>
        <v>1.1627906976744186E-2</v>
      </c>
      <c r="H173" s="314">
        <v>115</v>
      </c>
      <c r="I173" s="40" t="s">
        <v>87</v>
      </c>
      <c r="J173" s="194">
        <v>6</v>
      </c>
      <c r="K173" s="141">
        <f t="shared" ref="K173" si="1305">IFERROR(J173/H173,"-")</f>
        <v>5.2173913043478258E-2</v>
      </c>
      <c r="L173" s="314">
        <v>5879</v>
      </c>
      <c r="M173" s="40" t="s">
        <v>87</v>
      </c>
      <c r="N173" s="194">
        <v>338</v>
      </c>
      <c r="O173" s="141">
        <f t="shared" ref="O173" si="1306">IFERROR(N173/L173,"-")</f>
        <v>5.7492770879401259E-2</v>
      </c>
      <c r="P173" s="314">
        <v>4186</v>
      </c>
      <c r="Q173" s="40" t="s">
        <v>87</v>
      </c>
      <c r="R173" s="194">
        <v>545</v>
      </c>
      <c r="S173" s="152">
        <f t="shared" ref="S173" si="1307">IFERROR(R173/P173,"-")</f>
        <v>0.13019589106545629</v>
      </c>
      <c r="T173" s="314">
        <v>2549</v>
      </c>
      <c r="U173" s="40" t="s">
        <v>87</v>
      </c>
      <c r="V173" s="194">
        <v>520</v>
      </c>
      <c r="W173" s="141">
        <f t="shared" ref="W173" si="1308">IFERROR(V173/T173,"-")</f>
        <v>0.20400156924284032</v>
      </c>
      <c r="X173" s="314">
        <v>1191</v>
      </c>
      <c r="Y173" s="40" t="s">
        <v>87</v>
      </c>
      <c r="Z173" s="194">
        <v>284</v>
      </c>
      <c r="AA173" s="141">
        <f t="shared" ref="AA173" si="1309">IFERROR(Z173/X173,"-")</f>
        <v>0.23845507976490343</v>
      </c>
      <c r="AB173" s="314">
        <v>436</v>
      </c>
      <c r="AC173" s="40" t="s">
        <v>87</v>
      </c>
      <c r="AD173" s="194">
        <v>118</v>
      </c>
      <c r="AE173" s="141">
        <f t="shared" ref="AE173" si="1310">IFERROR(AD173/AB173,"-")</f>
        <v>0.27064220183486237</v>
      </c>
      <c r="AF173" s="314">
        <v>14442</v>
      </c>
      <c r="AG173" s="40" t="s">
        <v>87</v>
      </c>
      <c r="AH173" s="194">
        <v>1812</v>
      </c>
      <c r="AI173" s="152">
        <f t="shared" ref="AI173" si="1311">IFERROR(AH173/AF173,"-")</f>
        <v>0.12546738678853345</v>
      </c>
    </row>
    <row r="174" spans="2:35" s="30" customFormat="1">
      <c r="B174" s="300"/>
      <c r="C174" s="321"/>
      <c r="D174" s="315"/>
      <c r="E174" s="41" t="s">
        <v>88</v>
      </c>
      <c r="F174" s="53">
        <v>24</v>
      </c>
      <c r="G174" s="142">
        <f t="shared" ref="G174" si="1312">IFERROR(F174/D173,"-")</f>
        <v>0.27906976744186046</v>
      </c>
      <c r="H174" s="315"/>
      <c r="I174" s="41" t="s">
        <v>88</v>
      </c>
      <c r="J174" s="53">
        <v>38</v>
      </c>
      <c r="K174" s="142">
        <f t="shared" ref="K174" si="1313">IFERROR(J174/H173,"-")</f>
        <v>0.33043478260869563</v>
      </c>
      <c r="L174" s="315"/>
      <c r="M174" s="41" t="s">
        <v>88</v>
      </c>
      <c r="N174" s="53">
        <v>1327</v>
      </c>
      <c r="O174" s="142">
        <f t="shared" ref="O174" si="1314">IFERROR(N174/L173,"-")</f>
        <v>0.22571865963599252</v>
      </c>
      <c r="P174" s="315"/>
      <c r="Q174" s="41" t="s">
        <v>88</v>
      </c>
      <c r="R174" s="53">
        <v>1301</v>
      </c>
      <c r="S174" s="153">
        <f t="shared" ref="S174" si="1315">IFERROR(R174/P173,"-")</f>
        <v>0.31079789775441952</v>
      </c>
      <c r="T174" s="315"/>
      <c r="U174" s="41" t="s">
        <v>88</v>
      </c>
      <c r="V174" s="53">
        <v>828</v>
      </c>
      <c r="W174" s="142">
        <f t="shared" ref="W174" si="1316">IFERROR(V174/T173,"-")</f>
        <v>0.32483326794821499</v>
      </c>
      <c r="X174" s="315"/>
      <c r="Y174" s="41" t="s">
        <v>88</v>
      </c>
      <c r="Z174" s="53">
        <v>372</v>
      </c>
      <c r="AA174" s="142">
        <f t="shared" ref="AA174" si="1317">IFERROR(Z174/X173,"-")</f>
        <v>0.31234256926952142</v>
      </c>
      <c r="AB174" s="315"/>
      <c r="AC174" s="41" t="s">
        <v>88</v>
      </c>
      <c r="AD174" s="53">
        <v>152</v>
      </c>
      <c r="AE174" s="142">
        <f t="shared" ref="AE174" si="1318">IFERROR(AD174/AB173,"-")</f>
        <v>0.34862385321100919</v>
      </c>
      <c r="AF174" s="315"/>
      <c r="AG174" s="41" t="s">
        <v>88</v>
      </c>
      <c r="AH174" s="53">
        <v>4042</v>
      </c>
      <c r="AI174" s="153">
        <f t="shared" ref="AI174" si="1319">IFERROR(AH174/AF173,"-")</f>
        <v>0.27987813322254534</v>
      </c>
    </row>
    <row r="175" spans="2:35" s="30" customFormat="1">
      <c r="B175" s="300"/>
      <c r="C175" s="321"/>
      <c r="D175" s="315"/>
      <c r="E175" s="44" t="s">
        <v>89</v>
      </c>
      <c r="F175" s="53">
        <v>23</v>
      </c>
      <c r="G175" s="142">
        <f t="shared" ref="G175" si="1320">IFERROR(F175/D173,"-")</f>
        <v>0.26744186046511625</v>
      </c>
      <c r="H175" s="315"/>
      <c r="I175" s="44" t="s">
        <v>89</v>
      </c>
      <c r="J175" s="53">
        <v>45</v>
      </c>
      <c r="K175" s="142">
        <f t="shared" ref="K175" si="1321">IFERROR(J175/H173,"-")</f>
        <v>0.39130434782608697</v>
      </c>
      <c r="L175" s="315"/>
      <c r="M175" s="44" t="s">
        <v>89</v>
      </c>
      <c r="N175" s="53">
        <v>2175</v>
      </c>
      <c r="O175" s="142">
        <f t="shared" ref="O175" si="1322">IFERROR(N175/L173,"-")</f>
        <v>0.36996087770028918</v>
      </c>
      <c r="P175" s="315"/>
      <c r="Q175" s="44" t="s">
        <v>89</v>
      </c>
      <c r="R175" s="53">
        <v>1740</v>
      </c>
      <c r="S175" s="153">
        <f t="shared" ref="S175" si="1323">IFERROR(R175/P173,"-")</f>
        <v>0.41567128523650265</v>
      </c>
      <c r="T175" s="315"/>
      <c r="U175" s="44" t="s">
        <v>89</v>
      </c>
      <c r="V175" s="53">
        <v>1063</v>
      </c>
      <c r="W175" s="142">
        <f t="shared" ref="W175" si="1324">IFERROR(V175/T173,"-")</f>
        <v>0.41702628481757553</v>
      </c>
      <c r="X175" s="315"/>
      <c r="Y175" s="44" t="s">
        <v>89</v>
      </c>
      <c r="Z175" s="53">
        <v>460</v>
      </c>
      <c r="AA175" s="142">
        <f t="shared" ref="AA175" si="1325">IFERROR(Z175/X173,"-")</f>
        <v>0.38623005877413935</v>
      </c>
      <c r="AB175" s="315"/>
      <c r="AC175" s="44" t="s">
        <v>89</v>
      </c>
      <c r="AD175" s="53">
        <v>128</v>
      </c>
      <c r="AE175" s="142">
        <f t="shared" ref="AE175" si="1326">IFERROR(AD175/AB173,"-")</f>
        <v>0.29357798165137616</v>
      </c>
      <c r="AF175" s="315"/>
      <c r="AG175" s="44" t="s">
        <v>89</v>
      </c>
      <c r="AH175" s="53">
        <v>5634</v>
      </c>
      <c r="AI175" s="153">
        <f t="shared" ref="AI175" si="1327">IFERROR(AH175/AF173,"-")</f>
        <v>0.39011217282924804</v>
      </c>
    </row>
    <row r="176" spans="2:35" s="30" customFormat="1">
      <c r="B176" s="300"/>
      <c r="C176" s="321"/>
      <c r="D176" s="315"/>
      <c r="E176" s="44" t="s">
        <v>90</v>
      </c>
      <c r="F176" s="53">
        <v>4</v>
      </c>
      <c r="G176" s="142">
        <f t="shared" ref="G176" si="1328">IFERROR(F176/D173,"-")</f>
        <v>4.6511627906976744E-2</v>
      </c>
      <c r="H176" s="315"/>
      <c r="I176" s="44" t="s">
        <v>90</v>
      </c>
      <c r="J176" s="53">
        <v>11</v>
      </c>
      <c r="K176" s="142">
        <f t="shared" ref="K176" si="1329">IFERROR(J176/H173,"-")</f>
        <v>9.5652173913043481E-2</v>
      </c>
      <c r="L176" s="315"/>
      <c r="M176" s="44" t="s">
        <v>90</v>
      </c>
      <c r="N176" s="53">
        <v>399</v>
      </c>
      <c r="O176" s="142">
        <f t="shared" ref="O176" si="1330">IFERROR(N176/L173,"-")</f>
        <v>6.7868685150535804E-2</v>
      </c>
      <c r="P176" s="315"/>
      <c r="Q176" s="44" t="s">
        <v>90</v>
      </c>
      <c r="R176" s="53">
        <v>431</v>
      </c>
      <c r="S176" s="153">
        <f t="shared" ref="S176" si="1331">IFERROR(R176/P173,"-")</f>
        <v>0.10296225513616818</v>
      </c>
      <c r="T176" s="315"/>
      <c r="U176" s="44" t="s">
        <v>90</v>
      </c>
      <c r="V176" s="53">
        <v>397</v>
      </c>
      <c r="W176" s="142">
        <f t="shared" ref="W176" si="1332">IFERROR(V176/T173,"-")</f>
        <v>0.15574735190270694</v>
      </c>
      <c r="X176" s="315"/>
      <c r="Y176" s="44" t="s">
        <v>90</v>
      </c>
      <c r="Z176" s="53">
        <v>193</v>
      </c>
      <c r="AA176" s="142">
        <f t="shared" ref="AA176" si="1333">IFERROR(Z176/X173,"-")</f>
        <v>0.16204869857262805</v>
      </c>
      <c r="AB176" s="315"/>
      <c r="AC176" s="44" t="s">
        <v>90</v>
      </c>
      <c r="AD176" s="53">
        <v>86</v>
      </c>
      <c r="AE176" s="142">
        <f t="shared" ref="AE176" si="1334">IFERROR(AD176/AB173,"-")</f>
        <v>0.19724770642201836</v>
      </c>
      <c r="AF176" s="315"/>
      <c r="AG176" s="44" t="s">
        <v>90</v>
      </c>
      <c r="AH176" s="53">
        <v>1521</v>
      </c>
      <c r="AI176" s="153">
        <f t="shared" ref="AI176" si="1335">IFERROR(AH176/AF173,"-")</f>
        <v>0.10531782301620274</v>
      </c>
    </row>
    <row r="177" spans="2:35" s="30" customFormat="1">
      <c r="B177" s="300"/>
      <c r="C177" s="321"/>
      <c r="D177" s="315"/>
      <c r="E177" s="45" t="s">
        <v>91</v>
      </c>
      <c r="F177" s="54">
        <v>18</v>
      </c>
      <c r="G177" s="143">
        <f t="shared" ref="G177" si="1336">IFERROR(F177/D173,"-")</f>
        <v>0.20930232558139536</v>
      </c>
      <c r="H177" s="315"/>
      <c r="I177" s="45" t="s">
        <v>91</v>
      </c>
      <c r="J177" s="54">
        <v>40</v>
      </c>
      <c r="K177" s="143">
        <f t="shared" ref="K177" si="1337">IFERROR(J177/H173,"-")</f>
        <v>0.34782608695652173</v>
      </c>
      <c r="L177" s="315"/>
      <c r="M177" s="45" t="s">
        <v>91</v>
      </c>
      <c r="N177" s="54">
        <v>1166</v>
      </c>
      <c r="O177" s="143">
        <f t="shared" ref="O177" si="1338">IFERROR(N177/L173,"-")</f>
        <v>0.19833304983840788</v>
      </c>
      <c r="P177" s="315"/>
      <c r="Q177" s="45" t="s">
        <v>91</v>
      </c>
      <c r="R177" s="54">
        <v>1016</v>
      </c>
      <c r="S177" s="154">
        <f t="shared" ref="S177" si="1339">IFERROR(R177/P173,"-")</f>
        <v>0.24271380793119923</v>
      </c>
      <c r="T177" s="315"/>
      <c r="U177" s="45" t="s">
        <v>91</v>
      </c>
      <c r="V177" s="54">
        <v>720</v>
      </c>
      <c r="W177" s="143">
        <f t="shared" ref="W177" si="1340">IFERROR(V177/T173,"-")</f>
        <v>0.28246371125931741</v>
      </c>
      <c r="X177" s="315"/>
      <c r="Y177" s="45" t="s">
        <v>91</v>
      </c>
      <c r="Z177" s="54">
        <v>333</v>
      </c>
      <c r="AA177" s="143">
        <f t="shared" ref="AA177" si="1341">IFERROR(Z177/X173,"-")</f>
        <v>0.27959697732997479</v>
      </c>
      <c r="AB177" s="315"/>
      <c r="AC177" s="45" t="s">
        <v>91</v>
      </c>
      <c r="AD177" s="54">
        <v>115</v>
      </c>
      <c r="AE177" s="143">
        <f t="shared" ref="AE177" si="1342">IFERROR(AD177/AB173,"-")</f>
        <v>0.26376146788990823</v>
      </c>
      <c r="AF177" s="315"/>
      <c r="AG177" s="45" t="s">
        <v>91</v>
      </c>
      <c r="AH177" s="54">
        <v>3408</v>
      </c>
      <c r="AI177" s="154">
        <f t="shared" ref="AI177" si="1343">IFERROR(AH177/AF173,"-")</f>
        <v>0.23597839634399667</v>
      </c>
    </row>
    <row r="178" spans="2:35" s="30" customFormat="1" ht="24">
      <c r="B178" s="276"/>
      <c r="C178" s="322"/>
      <c r="D178" s="316"/>
      <c r="E178" s="48" t="s">
        <v>275</v>
      </c>
      <c r="F178" s="55">
        <v>47</v>
      </c>
      <c r="G178" s="144">
        <f t="shared" ref="G178" si="1344">IFERROR(F178/D173,"-")</f>
        <v>0.54651162790697672</v>
      </c>
      <c r="H178" s="316"/>
      <c r="I178" s="48" t="s">
        <v>275</v>
      </c>
      <c r="J178" s="55">
        <v>83</v>
      </c>
      <c r="K178" s="144">
        <f t="shared" ref="K178" si="1345">IFERROR(J178/H173,"-")</f>
        <v>0.72173913043478266</v>
      </c>
      <c r="L178" s="316"/>
      <c r="M178" s="48" t="s">
        <v>275</v>
      </c>
      <c r="N178" s="55">
        <v>3476</v>
      </c>
      <c r="O178" s="144">
        <f t="shared" ref="O178" si="1346">IFERROR(N178/L173,"-")</f>
        <v>0.59125701649940465</v>
      </c>
      <c r="P178" s="316"/>
      <c r="Q178" s="48" t="s">
        <v>275</v>
      </c>
      <c r="R178" s="55">
        <v>2876</v>
      </c>
      <c r="S178" s="144">
        <f t="shared" ref="S178" si="1347">IFERROR(R178/P173,"-")</f>
        <v>0.68705207835642623</v>
      </c>
      <c r="T178" s="316"/>
      <c r="U178" s="48" t="s">
        <v>275</v>
      </c>
      <c r="V178" s="55">
        <v>1841</v>
      </c>
      <c r="W178" s="144">
        <f t="shared" ref="W178" si="1348">IFERROR(V178/T173,"-")</f>
        <v>0.7222440172616712</v>
      </c>
      <c r="X178" s="316"/>
      <c r="Y178" s="48" t="s">
        <v>275</v>
      </c>
      <c r="Z178" s="55">
        <v>847</v>
      </c>
      <c r="AA178" s="144">
        <f t="shared" ref="AA178" si="1349">IFERROR(Z178/X173,"-")</f>
        <v>0.71116708648194793</v>
      </c>
      <c r="AB178" s="316"/>
      <c r="AC178" s="48" t="s">
        <v>275</v>
      </c>
      <c r="AD178" s="55">
        <v>303</v>
      </c>
      <c r="AE178" s="144">
        <f t="shared" ref="AE178" si="1350">IFERROR(AD178/AB173,"-")</f>
        <v>0.69495412844036697</v>
      </c>
      <c r="AF178" s="316"/>
      <c r="AG178" s="48" t="s">
        <v>275</v>
      </c>
      <c r="AH178" s="55">
        <v>9473</v>
      </c>
      <c r="AI178" s="144">
        <f t="shared" ref="AI178" si="1351">IFERROR(AH178/AF173,"-")</f>
        <v>0.65593408115219498</v>
      </c>
    </row>
    <row r="179" spans="2:35" s="30" customFormat="1">
      <c r="B179" s="275">
        <v>30</v>
      </c>
      <c r="C179" s="320" t="s">
        <v>41</v>
      </c>
      <c r="D179" s="314">
        <v>88</v>
      </c>
      <c r="E179" s="40" t="s">
        <v>87</v>
      </c>
      <c r="F179" s="194">
        <v>5</v>
      </c>
      <c r="G179" s="141">
        <f t="shared" ref="G179" si="1352">IFERROR(F179/D179,"-")</f>
        <v>5.6818181818181816E-2</v>
      </c>
      <c r="H179" s="314">
        <v>145</v>
      </c>
      <c r="I179" s="40" t="s">
        <v>87</v>
      </c>
      <c r="J179" s="194">
        <v>10</v>
      </c>
      <c r="K179" s="141">
        <f t="shared" ref="K179" si="1353">IFERROR(J179/H179,"-")</f>
        <v>6.8965517241379309E-2</v>
      </c>
      <c r="L179" s="314">
        <v>7775</v>
      </c>
      <c r="M179" s="40" t="s">
        <v>87</v>
      </c>
      <c r="N179" s="194">
        <v>573</v>
      </c>
      <c r="O179" s="141">
        <f t="shared" ref="O179" si="1354">IFERROR(N179/L179,"-")</f>
        <v>7.3697749196141485E-2</v>
      </c>
      <c r="P179" s="314">
        <v>5638</v>
      </c>
      <c r="Q179" s="40" t="s">
        <v>87</v>
      </c>
      <c r="R179" s="194">
        <v>827</v>
      </c>
      <c r="S179" s="152">
        <f t="shared" ref="S179" si="1355">IFERROR(R179/P179,"-")</f>
        <v>0.14668322100035475</v>
      </c>
      <c r="T179" s="314">
        <v>3548</v>
      </c>
      <c r="U179" s="40" t="s">
        <v>87</v>
      </c>
      <c r="V179" s="194">
        <v>807</v>
      </c>
      <c r="W179" s="141">
        <f t="shared" ref="W179" si="1356">IFERROR(V179/T179,"-")</f>
        <v>0.2274520856820744</v>
      </c>
      <c r="X179" s="314">
        <v>1778</v>
      </c>
      <c r="Y179" s="40" t="s">
        <v>87</v>
      </c>
      <c r="Z179" s="194">
        <v>538</v>
      </c>
      <c r="AA179" s="141">
        <f t="shared" ref="AA179" si="1357">IFERROR(Z179/X179,"-")</f>
        <v>0.30258717660292461</v>
      </c>
      <c r="AB179" s="314">
        <v>601</v>
      </c>
      <c r="AC179" s="40" t="s">
        <v>87</v>
      </c>
      <c r="AD179" s="194">
        <v>167</v>
      </c>
      <c r="AE179" s="141">
        <f t="shared" ref="AE179" si="1358">IFERROR(AD179/AB179,"-")</f>
        <v>0.27787021630615638</v>
      </c>
      <c r="AF179" s="314">
        <v>19573</v>
      </c>
      <c r="AG179" s="40" t="s">
        <v>87</v>
      </c>
      <c r="AH179" s="194">
        <v>2927</v>
      </c>
      <c r="AI179" s="152">
        <f t="shared" ref="AI179" si="1359">IFERROR(AH179/AF179,"-")</f>
        <v>0.14954273744443877</v>
      </c>
    </row>
    <row r="180" spans="2:35" s="30" customFormat="1">
      <c r="B180" s="300"/>
      <c r="C180" s="321"/>
      <c r="D180" s="315"/>
      <c r="E180" s="41" t="s">
        <v>88</v>
      </c>
      <c r="F180" s="53">
        <v>21</v>
      </c>
      <c r="G180" s="142">
        <f t="shared" ref="G180" si="1360">IFERROR(F180/D179,"-")</f>
        <v>0.23863636363636365</v>
      </c>
      <c r="H180" s="315"/>
      <c r="I180" s="41" t="s">
        <v>88</v>
      </c>
      <c r="J180" s="53">
        <v>57</v>
      </c>
      <c r="K180" s="142">
        <f t="shared" ref="K180" si="1361">IFERROR(J180/H179,"-")</f>
        <v>0.39310344827586208</v>
      </c>
      <c r="L180" s="315"/>
      <c r="M180" s="41" t="s">
        <v>88</v>
      </c>
      <c r="N180" s="53">
        <v>1859</v>
      </c>
      <c r="O180" s="142">
        <f t="shared" ref="O180" si="1362">IFERROR(N180/L179,"-")</f>
        <v>0.23909967845659164</v>
      </c>
      <c r="P180" s="315"/>
      <c r="Q180" s="41" t="s">
        <v>88</v>
      </c>
      <c r="R180" s="53">
        <v>1684</v>
      </c>
      <c r="S180" s="153">
        <f t="shared" ref="S180" si="1363">IFERROR(R180/P179,"-")</f>
        <v>0.29868747782901739</v>
      </c>
      <c r="T180" s="315"/>
      <c r="U180" s="41" t="s">
        <v>88</v>
      </c>
      <c r="V180" s="53">
        <v>1169</v>
      </c>
      <c r="W180" s="142">
        <f t="shared" ref="W180" si="1364">IFERROR(V180/T179,"-")</f>
        <v>0.32948139797068771</v>
      </c>
      <c r="X180" s="315"/>
      <c r="Y180" s="41" t="s">
        <v>88</v>
      </c>
      <c r="Z180" s="53">
        <v>606</v>
      </c>
      <c r="AA180" s="142">
        <f t="shared" ref="AA180" si="1365">IFERROR(Z180/X179,"-")</f>
        <v>0.34083239595050618</v>
      </c>
      <c r="AB180" s="315"/>
      <c r="AC180" s="41" t="s">
        <v>88</v>
      </c>
      <c r="AD180" s="53">
        <v>198</v>
      </c>
      <c r="AE180" s="142">
        <f t="shared" ref="AE180" si="1366">IFERROR(AD180/AB179,"-")</f>
        <v>0.32945091514143093</v>
      </c>
      <c r="AF180" s="315"/>
      <c r="AG180" s="41" t="s">
        <v>88</v>
      </c>
      <c r="AH180" s="53">
        <v>5594</v>
      </c>
      <c r="AI180" s="153">
        <f t="shared" ref="AI180" si="1367">IFERROR(AH180/AF179,"-")</f>
        <v>0.28580186992285289</v>
      </c>
    </row>
    <row r="181" spans="2:35" s="30" customFormat="1">
      <c r="B181" s="300"/>
      <c r="C181" s="321"/>
      <c r="D181" s="315"/>
      <c r="E181" s="44" t="s">
        <v>89</v>
      </c>
      <c r="F181" s="53">
        <v>28</v>
      </c>
      <c r="G181" s="142">
        <f t="shared" ref="G181" si="1368">IFERROR(F181/D179,"-")</f>
        <v>0.31818181818181818</v>
      </c>
      <c r="H181" s="315"/>
      <c r="I181" s="44" t="s">
        <v>89</v>
      </c>
      <c r="J181" s="53">
        <v>52</v>
      </c>
      <c r="K181" s="142">
        <f t="shared" ref="K181" si="1369">IFERROR(J181/H179,"-")</f>
        <v>0.35862068965517241</v>
      </c>
      <c r="L181" s="315"/>
      <c r="M181" s="44" t="s">
        <v>89</v>
      </c>
      <c r="N181" s="53">
        <v>2843</v>
      </c>
      <c r="O181" s="142">
        <f t="shared" ref="O181" si="1370">IFERROR(N181/L179,"-")</f>
        <v>0.36565916398713827</v>
      </c>
      <c r="P181" s="315"/>
      <c r="Q181" s="44" t="s">
        <v>89</v>
      </c>
      <c r="R181" s="53">
        <v>2347</v>
      </c>
      <c r="S181" s="153">
        <f t="shared" ref="S181" si="1371">IFERROR(R181/P179,"-")</f>
        <v>0.41628236963462223</v>
      </c>
      <c r="T181" s="315"/>
      <c r="U181" s="44" t="s">
        <v>89</v>
      </c>
      <c r="V181" s="53">
        <v>1493</v>
      </c>
      <c r="W181" s="142">
        <f t="shared" ref="W181" si="1372">IFERROR(V181/T179,"-")</f>
        <v>0.42080045095828633</v>
      </c>
      <c r="X181" s="315"/>
      <c r="Y181" s="44" t="s">
        <v>89</v>
      </c>
      <c r="Z181" s="53">
        <v>627</v>
      </c>
      <c r="AA181" s="142">
        <f t="shared" ref="AA181" si="1373">IFERROR(Z181/X179,"-")</f>
        <v>0.35264341957255341</v>
      </c>
      <c r="AB181" s="315"/>
      <c r="AC181" s="44" t="s">
        <v>89</v>
      </c>
      <c r="AD181" s="53">
        <v>168</v>
      </c>
      <c r="AE181" s="142">
        <f t="shared" ref="AE181" si="1374">IFERROR(AD181/AB179,"-")</f>
        <v>0.27953410981697169</v>
      </c>
      <c r="AF181" s="315"/>
      <c r="AG181" s="44" t="s">
        <v>89</v>
      </c>
      <c r="AH181" s="53">
        <v>7558</v>
      </c>
      <c r="AI181" s="153">
        <f t="shared" ref="AI181" si="1375">IFERROR(AH181/AF179,"-")</f>
        <v>0.38614417820466967</v>
      </c>
    </row>
    <row r="182" spans="2:35" s="30" customFormat="1">
      <c r="B182" s="300"/>
      <c r="C182" s="321"/>
      <c r="D182" s="315"/>
      <c r="E182" s="44" t="s">
        <v>90</v>
      </c>
      <c r="F182" s="53">
        <v>5</v>
      </c>
      <c r="G182" s="142">
        <f t="shared" ref="G182" si="1376">IFERROR(F182/D179,"-")</f>
        <v>5.6818181818181816E-2</v>
      </c>
      <c r="H182" s="315"/>
      <c r="I182" s="44" t="s">
        <v>90</v>
      </c>
      <c r="J182" s="53">
        <v>13</v>
      </c>
      <c r="K182" s="142">
        <f t="shared" ref="K182" si="1377">IFERROR(J182/H179,"-")</f>
        <v>8.9655172413793102E-2</v>
      </c>
      <c r="L182" s="315"/>
      <c r="M182" s="44" t="s">
        <v>90</v>
      </c>
      <c r="N182" s="53">
        <v>588</v>
      </c>
      <c r="O182" s="142">
        <f t="shared" ref="O182" si="1378">IFERROR(N182/L179,"-")</f>
        <v>7.5627009646302257E-2</v>
      </c>
      <c r="P182" s="315"/>
      <c r="Q182" s="44" t="s">
        <v>90</v>
      </c>
      <c r="R182" s="53">
        <v>691</v>
      </c>
      <c r="S182" s="153">
        <f t="shared" ref="S182" si="1379">IFERROR(R182/P179,"-")</f>
        <v>0.12256119191202554</v>
      </c>
      <c r="T182" s="315"/>
      <c r="U182" s="44" t="s">
        <v>90</v>
      </c>
      <c r="V182" s="53">
        <v>578</v>
      </c>
      <c r="W182" s="142">
        <f t="shared" ref="W182" si="1380">IFERROR(V182/T179,"-")</f>
        <v>0.16290868094701241</v>
      </c>
      <c r="X182" s="315"/>
      <c r="Y182" s="44" t="s">
        <v>90</v>
      </c>
      <c r="Z182" s="53">
        <v>324</v>
      </c>
      <c r="AA182" s="142">
        <f t="shared" ref="AA182" si="1381">IFERROR(Z182/X179,"-")</f>
        <v>0.18222722159730034</v>
      </c>
      <c r="AB182" s="315"/>
      <c r="AC182" s="44" t="s">
        <v>90</v>
      </c>
      <c r="AD182" s="53">
        <v>109</v>
      </c>
      <c r="AE182" s="142">
        <f t="shared" ref="AE182" si="1382">IFERROR(AD182/AB179,"-")</f>
        <v>0.18136439267886856</v>
      </c>
      <c r="AF182" s="315"/>
      <c r="AG182" s="44" t="s">
        <v>90</v>
      </c>
      <c r="AH182" s="53">
        <v>2308</v>
      </c>
      <c r="AI182" s="153">
        <f t="shared" ref="AI182" si="1383">IFERROR(AH182/AF179,"-")</f>
        <v>0.11791753946763399</v>
      </c>
    </row>
    <row r="183" spans="2:35" s="30" customFormat="1">
      <c r="B183" s="300"/>
      <c r="C183" s="321"/>
      <c r="D183" s="315"/>
      <c r="E183" s="45" t="s">
        <v>91</v>
      </c>
      <c r="F183" s="54">
        <v>25</v>
      </c>
      <c r="G183" s="143">
        <f t="shared" ref="G183" si="1384">IFERROR(F183/D179,"-")</f>
        <v>0.28409090909090912</v>
      </c>
      <c r="H183" s="315"/>
      <c r="I183" s="45" t="s">
        <v>91</v>
      </c>
      <c r="J183" s="54">
        <v>49</v>
      </c>
      <c r="K183" s="143">
        <f t="shared" ref="K183" si="1385">IFERROR(J183/H179,"-")</f>
        <v>0.33793103448275863</v>
      </c>
      <c r="L183" s="315"/>
      <c r="M183" s="45" t="s">
        <v>91</v>
      </c>
      <c r="N183" s="54">
        <v>1856</v>
      </c>
      <c r="O183" s="143">
        <f t="shared" ref="O183" si="1386">IFERROR(N183/L179,"-")</f>
        <v>0.2387138263665595</v>
      </c>
      <c r="P183" s="315"/>
      <c r="Q183" s="45" t="s">
        <v>91</v>
      </c>
      <c r="R183" s="54">
        <v>1601</v>
      </c>
      <c r="S183" s="154">
        <f t="shared" ref="S183" si="1387">IFERROR(R183/P179,"-")</f>
        <v>0.2839659453706988</v>
      </c>
      <c r="T183" s="315"/>
      <c r="U183" s="45" t="s">
        <v>91</v>
      </c>
      <c r="V183" s="54">
        <v>1072</v>
      </c>
      <c r="W183" s="143">
        <f t="shared" ref="W183" si="1388">IFERROR(V183/T179,"-")</f>
        <v>0.30214205186020293</v>
      </c>
      <c r="X183" s="315"/>
      <c r="Y183" s="45" t="s">
        <v>91</v>
      </c>
      <c r="Z183" s="54">
        <v>504</v>
      </c>
      <c r="AA183" s="143">
        <f t="shared" ref="AA183" si="1389">IFERROR(Z183/X179,"-")</f>
        <v>0.28346456692913385</v>
      </c>
      <c r="AB183" s="315"/>
      <c r="AC183" s="45" t="s">
        <v>91</v>
      </c>
      <c r="AD183" s="54">
        <v>146</v>
      </c>
      <c r="AE183" s="143">
        <f t="shared" ref="AE183" si="1390">IFERROR(AD183/AB179,"-")</f>
        <v>0.24292845257903495</v>
      </c>
      <c r="AF183" s="315"/>
      <c r="AG183" s="45" t="s">
        <v>91</v>
      </c>
      <c r="AH183" s="54">
        <v>5253</v>
      </c>
      <c r="AI183" s="154">
        <f t="shared" ref="AI183" si="1391">IFERROR(AH183/AF179,"-")</f>
        <v>0.2683799111020283</v>
      </c>
    </row>
    <row r="184" spans="2:35" s="30" customFormat="1" ht="24">
      <c r="B184" s="276"/>
      <c r="C184" s="322"/>
      <c r="D184" s="316"/>
      <c r="E184" s="48" t="s">
        <v>275</v>
      </c>
      <c r="F184" s="55">
        <v>52</v>
      </c>
      <c r="G184" s="144">
        <f t="shared" ref="G184" si="1392">IFERROR(F184/D179,"-")</f>
        <v>0.59090909090909094</v>
      </c>
      <c r="H184" s="316"/>
      <c r="I184" s="48" t="s">
        <v>275</v>
      </c>
      <c r="J184" s="55">
        <v>104</v>
      </c>
      <c r="K184" s="144">
        <f t="shared" ref="K184" si="1393">IFERROR(J184/H179,"-")</f>
        <v>0.71724137931034482</v>
      </c>
      <c r="L184" s="316"/>
      <c r="M184" s="48" t="s">
        <v>275</v>
      </c>
      <c r="N184" s="55">
        <v>4751</v>
      </c>
      <c r="O184" s="144">
        <f t="shared" ref="O184" si="1394">IFERROR(N184/L179,"-")</f>
        <v>0.61106109324758839</v>
      </c>
      <c r="P184" s="316"/>
      <c r="Q184" s="48" t="s">
        <v>275</v>
      </c>
      <c r="R184" s="55">
        <v>4015</v>
      </c>
      <c r="S184" s="144">
        <f t="shared" ref="S184" si="1395">IFERROR(R184/P179,"-")</f>
        <v>0.71213196168854198</v>
      </c>
      <c r="T184" s="316"/>
      <c r="U184" s="48" t="s">
        <v>275</v>
      </c>
      <c r="V184" s="55">
        <v>2637</v>
      </c>
      <c r="W184" s="144">
        <f t="shared" ref="W184" si="1396">IFERROR(V184/T179,"-")</f>
        <v>0.74323562570462232</v>
      </c>
      <c r="X184" s="316"/>
      <c r="Y184" s="48" t="s">
        <v>275</v>
      </c>
      <c r="Z184" s="55">
        <v>1325</v>
      </c>
      <c r="AA184" s="144">
        <f t="shared" ref="AA184" si="1397">IFERROR(Z184/X179,"-")</f>
        <v>0.74521934758155228</v>
      </c>
      <c r="AB184" s="316"/>
      <c r="AC184" s="48" t="s">
        <v>275</v>
      </c>
      <c r="AD184" s="55">
        <v>400</v>
      </c>
      <c r="AE184" s="144">
        <f t="shared" ref="AE184" si="1398">IFERROR(AD184/AB179,"-")</f>
        <v>0.66555740432612309</v>
      </c>
      <c r="AF184" s="316"/>
      <c r="AG184" s="48" t="s">
        <v>275</v>
      </c>
      <c r="AH184" s="55">
        <v>13284</v>
      </c>
      <c r="AI184" s="144">
        <f t="shared" ref="AI184" si="1399">IFERROR(AH184/AF179,"-")</f>
        <v>0.6786900321871967</v>
      </c>
    </row>
    <row r="185" spans="2:35" s="30" customFormat="1">
      <c r="B185" s="275">
        <v>31</v>
      </c>
      <c r="C185" s="320" t="s">
        <v>42</v>
      </c>
      <c r="D185" s="314">
        <v>173</v>
      </c>
      <c r="E185" s="40" t="s">
        <v>87</v>
      </c>
      <c r="F185" s="194">
        <v>9</v>
      </c>
      <c r="G185" s="141">
        <f t="shared" ref="G185" si="1400">IFERROR(F185/D185,"-")</f>
        <v>5.2023121387283239E-2</v>
      </c>
      <c r="H185" s="314">
        <v>319</v>
      </c>
      <c r="I185" s="40" t="s">
        <v>87</v>
      </c>
      <c r="J185" s="194">
        <v>23</v>
      </c>
      <c r="K185" s="141">
        <f t="shared" ref="K185" si="1401">IFERROR(J185/H185,"-")</f>
        <v>7.2100313479623826E-2</v>
      </c>
      <c r="L185" s="314">
        <v>10871</v>
      </c>
      <c r="M185" s="40" t="s">
        <v>87</v>
      </c>
      <c r="N185" s="194">
        <v>642</v>
      </c>
      <c r="O185" s="141">
        <f t="shared" ref="O185" si="1402">IFERROR(N185/L185,"-")</f>
        <v>5.9056204580995308E-2</v>
      </c>
      <c r="P185" s="314">
        <v>7028</v>
      </c>
      <c r="Q185" s="40" t="s">
        <v>87</v>
      </c>
      <c r="R185" s="194">
        <v>924</v>
      </c>
      <c r="S185" s="152">
        <f t="shared" ref="S185" si="1403">IFERROR(R185/P185,"-")</f>
        <v>0.13147410358565736</v>
      </c>
      <c r="T185" s="314">
        <v>3849</v>
      </c>
      <c r="U185" s="40" t="s">
        <v>87</v>
      </c>
      <c r="V185" s="194">
        <v>812</v>
      </c>
      <c r="W185" s="141">
        <f t="shared" ref="W185" si="1404">IFERROR(V185/T185,"-")</f>
        <v>0.21096388672382438</v>
      </c>
      <c r="X185" s="314">
        <v>1710</v>
      </c>
      <c r="Y185" s="40" t="s">
        <v>87</v>
      </c>
      <c r="Z185" s="194">
        <v>490</v>
      </c>
      <c r="AA185" s="141">
        <f t="shared" ref="AA185" si="1405">IFERROR(Z185/X185,"-")</f>
        <v>0.28654970760233917</v>
      </c>
      <c r="AB185" s="314">
        <v>629</v>
      </c>
      <c r="AC185" s="40" t="s">
        <v>87</v>
      </c>
      <c r="AD185" s="194">
        <v>195</v>
      </c>
      <c r="AE185" s="141">
        <f t="shared" ref="AE185" si="1406">IFERROR(AD185/AB185,"-")</f>
        <v>0.31001589825119236</v>
      </c>
      <c r="AF185" s="314">
        <v>24579</v>
      </c>
      <c r="AG185" s="40" t="s">
        <v>87</v>
      </c>
      <c r="AH185" s="194">
        <v>3095</v>
      </c>
      <c r="AI185" s="152">
        <f t="shared" ref="AI185" si="1407">IFERROR(AH185/AF185,"-")</f>
        <v>0.12592050124089671</v>
      </c>
    </row>
    <row r="186" spans="2:35" s="30" customFormat="1">
      <c r="B186" s="300"/>
      <c r="C186" s="321"/>
      <c r="D186" s="315"/>
      <c r="E186" s="41" t="s">
        <v>88</v>
      </c>
      <c r="F186" s="53">
        <v>53</v>
      </c>
      <c r="G186" s="142">
        <f t="shared" ref="G186" si="1408">IFERROR(F186/D185,"-")</f>
        <v>0.30635838150289019</v>
      </c>
      <c r="H186" s="315"/>
      <c r="I186" s="41" t="s">
        <v>88</v>
      </c>
      <c r="J186" s="53">
        <v>120</v>
      </c>
      <c r="K186" s="142">
        <f t="shared" ref="K186" si="1409">IFERROR(J186/H185,"-")</f>
        <v>0.37617554858934171</v>
      </c>
      <c r="L186" s="315"/>
      <c r="M186" s="41" t="s">
        <v>88</v>
      </c>
      <c r="N186" s="53">
        <v>2323</v>
      </c>
      <c r="O186" s="142">
        <f t="shared" ref="O186" si="1410">IFERROR(N186/L185,"-")</f>
        <v>0.21368779321129611</v>
      </c>
      <c r="P186" s="315"/>
      <c r="Q186" s="41" t="s">
        <v>88</v>
      </c>
      <c r="R186" s="53">
        <v>2014</v>
      </c>
      <c r="S186" s="153">
        <f t="shared" ref="S186" si="1411">IFERROR(R186/P185,"-")</f>
        <v>0.28656801365964713</v>
      </c>
      <c r="T186" s="315"/>
      <c r="U186" s="41" t="s">
        <v>88</v>
      </c>
      <c r="V186" s="53">
        <v>1243</v>
      </c>
      <c r="W186" s="142">
        <f t="shared" ref="W186" si="1412">IFERROR(V186/T185,"-")</f>
        <v>0.32294102364250454</v>
      </c>
      <c r="X186" s="315"/>
      <c r="Y186" s="41" t="s">
        <v>88</v>
      </c>
      <c r="Z186" s="53">
        <v>574</v>
      </c>
      <c r="AA186" s="142">
        <f t="shared" ref="AA186" si="1413">IFERROR(Z186/X185,"-")</f>
        <v>0.33567251461988307</v>
      </c>
      <c r="AB186" s="315"/>
      <c r="AC186" s="41" t="s">
        <v>88</v>
      </c>
      <c r="AD186" s="53">
        <v>202</v>
      </c>
      <c r="AE186" s="142">
        <f t="shared" ref="AE186" si="1414">IFERROR(AD186/AB185,"-")</f>
        <v>0.32114467408585057</v>
      </c>
      <c r="AF186" s="315"/>
      <c r="AG186" s="41" t="s">
        <v>88</v>
      </c>
      <c r="AH186" s="53">
        <v>6529</v>
      </c>
      <c r="AI186" s="153">
        <f t="shared" ref="AI186" si="1415">IFERROR(AH186/AF185,"-")</f>
        <v>0.26563326416859923</v>
      </c>
    </row>
    <row r="187" spans="2:35" s="30" customFormat="1">
      <c r="B187" s="300"/>
      <c r="C187" s="321"/>
      <c r="D187" s="315"/>
      <c r="E187" s="44" t="s">
        <v>89</v>
      </c>
      <c r="F187" s="53">
        <v>60</v>
      </c>
      <c r="G187" s="142">
        <f t="shared" ref="G187" si="1416">IFERROR(F187/D185,"-")</f>
        <v>0.34682080924855491</v>
      </c>
      <c r="H187" s="315"/>
      <c r="I187" s="44" t="s">
        <v>89</v>
      </c>
      <c r="J187" s="53">
        <v>96</v>
      </c>
      <c r="K187" s="142">
        <f t="shared" ref="K187" si="1417">IFERROR(J187/H185,"-")</f>
        <v>0.30094043887147337</v>
      </c>
      <c r="L187" s="315"/>
      <c r="M187" s="44" t="s">
        <v>89</v>
      </c>
      <c r="N187" s="53">
        <v>3722</v>
      </c>
      <c r="O187" s="142">
        <f t="shared" ref="O187" si="1418">IFERROR(N187/L185,"-")</f>
        <v>0.34237880599760834</v>
      </c>
      <c r="P187" s="315"/>
      <c r="Q187" s="44" t="s">
        <v>89</v>
      </c>
      <c r="R187" s="53">
        <v>3030</v>
      </c>
      <c r="S187" s="153">
        <f t="shared" ref="S187" si="1419">IFERROR(R187/P185,"-")</f>
        <v>0.43113261240751283</v>
      </c>
      <c r="T187" s="315"/>
      <c r="U187" s="44" t="s">
        <v>89</v>
      </c>
      <c r="V187" s="53">
        <v>1644</v>
      </c>
      <c r="W187" s="142">
        <f t="shared" ref="W187" si="1420">IFERROR(V187/T185,"-")</f>
        <v>0.42712392829306312</v>
      </c>
      <c r="X187" s="315"/>
      <c r="Y187" s="44" t="s">
        <v>89</v>
      </c>
      <c r="Z187" s="53">
        <v>681</v>
      </c>
      <c r="AA187" s="142">
        <f t="shared" ref="AA187" si="1421">IFERROR(Z187/X185,"-")</f>
        <v>0.39824561403508774</v>
      </c>
      <c r="AB187" s="315"/>
      <c r="AC187" s="44" t="s">
        <v>89</v>
      </c>
      <c r="AD187" s="53">
        <v>183</v>
      </c>
      <c r="AE187" s="142">
        <f t="shared" ref="AE187" si="1422">IFERROR(AD187/AB185,"-")</f>
        <v>0.29093799682034976</v>
      </c>
      <c r="AF187" s="315"/>
      <c r="AG187" s="44" t="s">
        <v>89</v>
      </c>
      <c r="AH187" s="53">
        <v>9416</v>
      </c>
      <c r="AI187" s="153">
        <f t="shared" ref="AI187" si="1423">IFERROR(AH187/AF185,"-")</f>
        <v>0.38309125676390415</v>
      </c>
    </row>
    <row r="188" spans="2:35" s="30" customFormat="1">
      <c r="B188" s="300"/>
      <c r="C188" s="321"/>
      <c r="D188" s="315"/>
      <c r="E188" s="44" t="s">
        <v>90</v>
      </c>
      <c r="F188" s="53">
        <v>11</v>
      </c>
      <c r="G188" s="142">
        <f t="shared" ref="G188" si="1424">IFERROR(F188/D185,"-")</f>
        <v>6.358381502890173E-2</v>
      </c>
      <c r="H188" s="315"/>
      <c r="I188" s="44" t="s">
        <v>90</v>
      </c>
      <c r="J188" s="53">
        <v>18</v>
      </c>
      <c r="K188" s="142">
        <f t="shared" ref="K188" si="1425">IFERROR(J188/H185,"-")</f>
        <v>5.6426332288401257E-2</v>
      </c>
      <c r="L188" s="315"/>
      <c r="M188" s="44" t="s">
        <v>90</v>
      </c>
      <c r="N188" s="53">
        <v>610</v>
      </c>
      <c r="O188" s="142">
        <f t="shared" ref="O188" si="1426">IFERROR(N188/L185,"-")</f>
        <v>5.6112593137705821E-2</v>
      </c>
      <c r="P188" s="315"/>
      <c r="Q188" s="44" t="s">
        <v>90</v>
      </c>
      <c r="R188" s="53">
        <v>708</v>
      </c>
      <c r="S188" s="153">
        <f t="shared" ref="S188" si="1427">IFERROR(R188/P185,"-")</f>
        <v>0.10073989755264656</v>
      </c>
      <c r="T188" s="315"/>
      <c r="U188" s="44" t="s">
        <v>90</v>
      </c>
      <c r="V188" s="53">
        <v>513</v>
      </c>
      <c r="W188" s="142">
        <f t="shared" ref="W188" si="1428">IFERROR(V188/T185,"-")</f>
        <v>0.1332813717848792</v>
      </c>
      <c r="X188" s="315"/>
      <c r="Y188" s="44" t="s">
        <v>90</v>
      </c>
      <c r="Z188" s="53">
        <v>323</v>
      </c>
      <c r="AA188" s="142">
        <f t="shared" ref="AA188" si="1429">IFERROR(Z188/X185,"-")</f>
        <v>0.18888888888888888</v>
      </c>
      <c r="AB188" s="315"/>
      <c r="AC188" s="44" t="s">
        <v>90</v>
      </c>
      <c r="AD188" s="53">
        <v>103</v>
      </c>
      <c r="AE188" s="142">
        <f t="shared" ref="AE188" si="1430">IFERROR(AD188/AB185,"-")</f>
        <v>0.16375198728139906</v>
      </c>
      <c r="AF188" s="315"/>
      <c r="AG188" s="44" t="s">
        <v>90</v>
      </c>
      <c r="AH188" s="53">
        <v>2286</v>
      </c>
      <c r="AI188" s="153">
        <f t="shared" ref="AI188" si="1431">IFERROR(AH188/AF185,"-")</f>
        <v>9.3006224826071029E-2</v>
      </c>
    </row>
    <row r="189" spans="2:35" s="30" customFormat="1">
      <c r="B189" s="300"/>
      <c r="C189" s="321"/>
      <c r="D189" s="315"/>
      <c r="E189" s="45" t="s">
        <v>91</v>
      </c>
      <c r="F189" s="54">
        <v>44</v>
      </c>
      <c r="G189" s="143">
        <f t="shared" ref="G189" si="1432">IFERROR(F189/D185,"-")</f>
        <v>0.25433526011560692</v>
      </c>
      <c r="H189" s="315"/>
      <c r="I189" s="45" t="s">
        <v>91</v>
      </c>
      <c r="J189" s="54">
        <v>88</v>
      </c>
      <c r="K189" s="143">
        <f t="shared" ref="K189" si="1433">IFERROR(J189/H185,"-")</f>
        <v>0.27586206896551724</v>
      </c>
      <c r="L189" s="315"/>
      <c r="M189" s="45" t="s">
        <v>91</v>
      </c>
      <c r="N189" s="54">
        <v>2350</v>
      </c>
      <c r="O189" s="143">
        <f t="shared" ref="O189" si="1434">IFERROR(N189/L185,"-")</f>
        <v>0.21617146536657161</v>
      </c>
      <c r="P189" s="315"/>
      <c r="Q189" s="45" t="s">
        <v>91</v>
      </c>
      <c r="R189" s="54">
        <v>1897</v>
      </c>
      <c r="S189" s="154">
        <f t="shared" ref="S189" si="1435">IFERROR(R189/P185,"-")</f>
        <v>0.26992031872509958</v>
      </c>
      <c r="T189" s="315"/>
      <c r="U189" s="45" t="s">
        <v>91</v>
      </c>
      <c r="V189" s="54">
        <v>1090</v>
      </c>
      <c r="W189" s="143">
        <f t="shared" ref="W189" si="1436">IFERROR(V189/T185,"-")</f>
        <v>0.28319043907508445</v>
      </c>
      <c r="X189" s="315"/>
      <c r="Y189" s="45" t="s">
        <v>91</v>
      </c>
      <c r="Z189" s="54">
        <v>483</v>
      </c>
      <c r="AA189" s="143">
        <f t="shared" ref="AA189" si="1437">IFERROR(Z189/X185,"-")</f>
        <v>0.28245614035087718</v>
      </c>
      <c r="AB189" s="315"/>
      <c r="AC189" s="45" t="s">
        <v>91</v>
      </c>
      <c r="AD189" s="54">
        <v>170</v>
      </c>
      <c r="AE189" s="143">
        <f t="shared" ref="AE189" si="1438">IFERROR(AD189/AB185,"-")</f>
        <v>0.27027027027027029</v>
      </c>
      <c r="AF189" s="315"/>
      <c r="AG189" s="45" t="s">
        <v>91</v>
      </c>
      <c r="AH189" s="54">
        <v>6122</v>
      </c>
      <c r="AI189" s="154">
        <f t="shared" ref="AI189" si="1439">IFERROR(AH189/AF185,"-")</f>
        <v>0.24907441311688841</v>
      </c>
    </row>
    <row r="190" spans="2:35" s="30" customFormat="1" ht="24">
      <c r="B190" s="276"/>
      <c r="C190" s="322"/>
      <c r="D190" s="316"/>
      <c r="E190" s="48" t="s">
        <v>275</v>
      </c>
      <c r="F190" s="55">
        <v>112</v>
      </c>
      <c r="G190" s="144">
        <f t="shared" ref="G190" si="1440">IFERROR(F190/D185,"-")</f>
        <v>0.64739884393063585</v>
      </c>
      <c r="H190" s="316"/>
      <c r="I190" s="48" t="s">
        <v>275</v>
      </c>
      <c r="J190" s="55">
        <v>210</v>
      </c>
      <c r="K190" s="144">
        <f t="shared" ref="K190" si="1441">IFERROR(J190/H185,"-")</f>
        <v>0.65830721003134796</v>
      </c>
      <c r="L190" s="316"/>
      <c r="M190" s="48" t="s">
        <v>275</v>
      </c>
      <c r="N190" s="55">
        <v>6164</v>
      </c>
      <c r="O190" s="144">
        <f t="shared" ref="O190" si="1442">IFERROR(N190/L185,"-")</f>
        <v>0.56701315426363719</v>
      </c>
      <c r="P190" s="316"/>
      <c r="Q190" s="48" t="s">
        <v>275</v>
      </c>
      <c r="R190" s="55">
        <v>4865</v>
      </c>
      <c r="S190" s="144">
        <f t="shared" ref="S190" si="1443">IFERROR(R190/P185,"-")</f>
        <v>0.69223107569721121</v>
      </c>
      <c r="T190" s="316"/>
      <c r="U190" s="48" t="s">
        <v>275</v>
      </c>
      <c r="V190" s="55">
        <v>2782</v>
      </c>
      <c r="W190" s="144">
        <f t="shared" ref="W190" si="1444">IFERROR(V190/T185,"-")</f>
        <v>0.72278513899714214</v>
      </c>
      <c r="X190" s="316"/>
      <c r="Y190" s="48" t="s">
        <v>275</v>
      </c>
      <c r="Z190" s="55">
        <v>1257</v>
      </c>
      <c r="AA190" s="144">
        <f t="shared" ref="AA190" si="1445">IFERROR(Z190/X185,"-")</f>
        <v>0.73508771929824557</v>
      </c>
      <c r="AB190" s="316"/>
      <c r="AC190" s="48" t="s">
        <v>275</v>
      </c>
      <c r="AD190" s="55">
        <v>431</v>
      </c>
      <c r="AE190" s="144">
        <f t="shared" ref="AE190" si="1446">IFERROR(AD190/AB185,"-")</f>
        <v>0.68521462639109698</v>
      </c>
      <c r="AF190" s="316"/>
      <c r="AG190" s="48" t="s">
        <v>275</v>
      </c>
      <c r="AH190" s="55">
        <v>15821</v>
      </c>
      <c r="AI190" s="144">
        <f t="shared" ref="AI190" si="1447">IFERROR(AH190/AF185,"-")</f>
        <v>0.64367956385532366</v>
      </c>
    </row>
    <row r="191" spans="2:35" s="30" customFormat="1">
      <c r="B191" s="275">
        <v>32</v>
      </c>
      <c r="C191" s="320" t="s">
        <v>43</v>
      </c>
      <c r="D191" s="314">
        <v>113</v>
      </c>
      <c r="E191" s="40" t="s">
        <v>87</v>
      </c>
      <c r="F191" s="194">
        <v>5</v>
      </c>
      <c r="G191" s="141">
        <f t="shared" ref="G191" si="1448">IFERROR(F191/D191,"-")</f>
        <v>4.4247787610619468E-2</v>
      </c>
      <c r="H191" s="314">
        <v>228</v>
      </c>
      <c r="I191" s="40" t="s">
        <v>87</v>
      </c>
      <c r="J191" s="194">
        <v>13</v>
      </c>
      <c r="K191" s="141">
        <f t="shared" ref="K191" si="1449">IFERROR(J191/H191,"-")</f>
        <v>5.701754385964912E-2</v>
      </c>
      <c r="L191" s="314">
        <v>8858</v>
      </c>
      <c r="M191" s="40" t="s">
        <v>87</v>
      </c>
      <c r="N191" s="194">
        <v>570</v>
      </c>
      <c r="O191" s="141">
        <f t="shared" ref="O191" si="1450">IFERROR(N191/L191,"-")</f>
        <v>6.434861142470083E-2</v>
      </c>
      <c r="P191" s="314">
        <v>6509</v>
      </c>
      <c r="Q191" s="40" t="s">
        <v>87</v>
      </c>
      <c r="R191" s="194">
        <v>903</v>
      </c>
      <c r="S191" s="152">
        <f t="shared" ref="S191" si="1451">IFERROR(R191/P191,"-")</f>
        <v>0.13873098786295898</v>
      </c>
      <c r="T191" s="314">
        <v>3728</v>
      </c>
      <c r="U191" s="40" t="s">
        <v>87</v>
      </c>
      <c r="V191" s="194">
        <v>780</v>
      </c>
      <c r="W191" s="141">
        <f t="shared" ref="W191" si="1452">IFERROR(V191/T191,"-")</f>
        <v>0.20922746781115881</v>
      </c>
      <c r="X191" s="314">
        <v>1721</v>
      </c>
      <c r="Y191" s="40" t="s">
        <v>87</v>
      </c>
      <c r="Z191" s="194">
        <v>485</v>
      </c>
      <c r="AA191" s="141">
        <f t="shared" ref="AA191" si="1453">IFERROR(Z191/X191,"-")</f>
        <v>0.28181289947704824</v>
      </c>
      <c r="AB191" s="314">
        <v>558</v>
      </c>
      <c r="AC191" s="40" t="s">
        <v>87</v>
      </c>
      <c r="AD191" s="194">
        <v>154</v>
      </c>
      <c r="AE191" s="141">
        <f t="shared" ref="AE191" si="1454">IFERROR(AD191/AB191,"-")</f>
        <v>0.27598566308243727</v>
      </c>
      <c r="AF191" s="314">
        <v>21715</v>
      </c>
      <c r="AG191" s="40" t="s">
        <v>87</v>
      </c>
      <c r="AH191" s="194">
        <v>2910</v>
      </c>
      <c r="AI191" s="152">
        <f t="shared" ref="AI191" si="1455">IFERROR(AH191/AF191,"-")</f>
        <v>0.13400874971218052</v>
      </c>
    </row>
    <row r="192" spans="2:35" s="30" customFormat="1">
      <c r="B192" s="300"/>
      <c r="C192" s="321"/>
      <c r="D192" s="315"/>
      <c r="E192" s="41" t="s">
        <v>88</v>
      </c>
      <c r="F192" s="53">
        <v>41</v>
      </c>
      <c r="G192" s="142">
        <f t="shared" ref="G192" si="1456">IFERROR(F192/D191,"-")</f>
        <v>0.36283185840707965</v>
      </c>
      <c r="H192" s="315"/>
      <c r="I192" s="41" t="s">
        <v>88</v>
      </c>
      <c r="J192" s="53">
        <v>85</v>
      </c>
      <c r="K192" s="142">
        <f t="shared" ref="K192" si="1457">IFERROR(J192/H191,"-")</f>
        <v>0.37280701754385964</v>
      </c>
      <c r="L192" s="315"/>
      <c r="M192" s="41" t="s">
        <v>88</v>
      </c>
      <c r="N192" s="53">
        <v>1992</v>
      </c>
      <c r="O192" s="142">
        <f t="shared" ref="O192" si="1458">IFERROR(N192/L191,"-")</f>
        <v>0.22488146308421766</v>
      </c>
      <c r="P192" s="315"/>
      <c r="Q192" s="41" t="s">
        <v>88</v>
      </c>
      <c r="R192" s="53">
        <v>1932</v>
      </c>
      <c r="S192" s="153">
        <f t="shared" ref="S192" si="1459">IFERROR(R192/P191,"-")</f>
        <v>0.29681978798586572</v>
      </c>
      <c r="T192" s="315"/>
      <c r="U192" s="41" t="s">
        <v>88</v>
      </c>
      <c r="V192" s="53">
        <v>1202</v>
      </c>
      <c r="W192" s="142">
        <f t="shared" ref="W192" si="1460">IFERROR(V192/T191,"-")</f>
        <v>0.32242489270386265</v>
      </c>
      <c r="X192" s="315"/>
      <c r="Y192" s="41" t="s">
        <v>88</v>
      </c>
      <c r="Z192" s="53">
        <v>562</v>
      </c>
      <c r="AA192" s="142">
        <f t="shared" ref="AA192" si="1461">IFERROR(Z192/X191,"-")</f>
        <v>0.32655432887855895</v>
      </c>
      <c r="AB192" s="315"/>
      <c r="AC192" s="41" t="s">
        <v>88</v>
      </c>
      <c r="AD192" s="53">
        <v>177</v>
      </c>
      <c r="AE192" s="142">
        <f t="shared" ref="AE192" si="1462">IFERROR(AD192/AB191,"-")</f>
        <v>0.31720430107526881</v>
      </c>
      <c r="AF192" s="315"/>
      <c r="AG192" s="41" t="s">
        <v>88</v>
      </c>
      <c r="AH192" s="53">
        <v>5991</v>
      </c>
      <c r="AI192" s="153">
        <f t="shared" ref="AI192" si="1463">IFERROR(AH192/AF191,"-")</f>
        <v>0.27589224038682936</v>
      </c>
    </row>
    <row r="193" spans="2:35" s="30" customFormat="1">
      <c r="B193" s="300"/>
      <c r="C193" s="321"/>
      <c r="D193" s="315"/>
      <c r="E193" s="44" t="s">
        <v>89</v>
      </c>
      <c r="F193" s="53">
        <v>36</v>
      </c>
      <c r="G193" s="142">
        <f t="shared" ref="G193" si="1464">IFERROR(F193/D191,"-")</f>
        <v>0.31858407079646017</v>
      </c>
      <c r="H193" s="315"/>
      <c r="I193" s="44" t="s">
        <v>89</v>
      </c>
      <c r="J193" s="53">
        <v>78</v>
      </c>
      <c r="K193" s="142">
        <f t="shared" ref="K193" si="1465">IFERROR(J193/H191,"-")</f>
        <v>0.34210526315789475</v>
      </c>
      <c r="L193" s="315"/>
      <c r="M193" s="44" t="s">
        <v>89</v>
      </c>
      <c r="N193" s="53">
        <v>2974</v>
      </c>
      <c r="O193" s="142">
        <f t="shared" ref="O193" si="1466">IFERROR(N193/L191,"-")</f>
        <v>0.33574170241589524</v>
      </c>
      <c r="P193" s="315"/>
      <c r="Q193" s="44" t="s">
        <v>89</v>
      </c>
      <c r="R193" s="53">
        <v>2604</v>
      </c>
      <c r="S193" s="153">
        <f t="shared" ref="S193" si="1467">IFERROR(R193/P191,"-")</f>
        <v>0.40006145337225379</v>
      </c>
      <c r="T193" s="315"/>
      <c r="U193" s="44" t="s">
        <v>89</v>
      </c>
      <c r="V193" s="53">
        <v>1500</v>
      </c>
      <c r="W193" s="142">
        <f t="shared" ref="W193" si="1468">IFERROR(V193/T191,"-")</f>
        <v>0.40236051502145925</v>
      </c>
      <c r="X193" s="315"/>
      <c r="Y193" s="44" t="s">
        <v>89</v>
      </c>
      <c r="Z193" s="53">
        <v>625</v>
      </c>
      <c r="AA193" s="142">
        <f t="shared" ref="AA193" si="1469">IFERROR(Z193/X191,"-")</f>
        <v>0.36316095293434048</v>
      </c>
      <c r="AB193" s="315"/>
      <c r="AC193" s="44" t="s">
        <v>89</v>
      </c>
      <c r="AD193" s="53">
        <v>164</v>
      </c>
      <c r="AE193" s="142">
        <f t="shared" ref="AE193" si="1470">IFERROR(AD193/AB191,"-")</f>
        <v>0.29390681003584229</v>
      </c>
      <c r="AF193" s="315"/>
      <c r="AG193" s="44" t="s">
        <v>89</v>
      </c>
      <c r="AH193" s="53">
        <v>7981</v>
      </c>
      <c r="AI193" s="153">
        <f t="shared" ref="AI193" si="1471">IFERROR(AH193/AF191,"-")</f>
        <v>0.36753396269859545</v>
      </c>
    </row>
    <row r="194" spans="2:35" s="30" customFormat="1">
      <c r="B194" s="300"/>
      <c r="C194" s="321"/>
      <c r="D194" s="315"/>
      <c r="E194" s="44" t="s">
        <v>90</v>
      </c>
      <c r="F194" s="53">
        <v>4</v>
      </c>
      <c r="G194" s="142">
        <f t="shared" ref="G194" si="1472">IFERROR(F194/D191,"-")</f>
        <v>3.5398230088495575E-2</v>
      </c>
      <c r="H194" s="315"/>
      <c r="I194" s="44" t="s">
        <v>90</v>
      </c>
      <c r="J194" s="53">
        <v>20</v>
      </c>
      <c r="K194" s="142">
        <f t="shared" ref="K194" si="1473">IFERROR(J194/H191,"-")</f>
        <v>8.771929824561403E-2</v>
      </c>
      <c r="L194" s="315"/>
      <c r="M194" s="44" t="s">
        <v>90</v>
      </c>
      <c r="N194" s="53">
        <v>589</v>
      </c>
      <c r="O194" s="142">
        <f t="shared" ref="O194" si="1474">IFERROR(N194/L191,"-")</f>
        <v>6.6493565138857527E-2</v>
      </c>
      <c r="P194" s="315"/>
      <c r="Q194" s="44" t="s">
        <v>90</v>
      </c>
      <c r="R194" s="53">
        <v>708</v>
      </c>
      <c r="S194" s="153">
        <f t="shared" ref="S194" si="1475">IFERROR(R194/P191,"-")</f>
        <v>0.1087724688892303</v>
      </c>
      <c r="T194" s="315"/>
      <c r="U194" s="44" t="s">
        <v>90</v>
      </c>
      <c r="V194" s="53">
        <v>509</v>
      </c>
      <c r="W194" s="142">
        <f t="shared" ref="W194" si="1476">IFERROR(V194/T191,"-")</f>
        <v>0.13653433476394849</v>
      </c>
      <c r="X194" s="315"/>
      <c r="Y194" s="44" t="s">
        <v>90</v>
      </c>
      <c r="Z194" s="53">
        <v>290</v>
      </c>
      <c r="AA194" s="142">
        <f t="shared" ref="AA194" si="1477">IFERROR(Z194/X191,"-")</f>
        <v>0.168506682161534</v>
      </c>
      <c r="AB194" s="315"/>
      <c r="AC194" s="44" t="s">
        <v>90</v>
      </c>
      <c r="AD194" s="53">
        <v>90</v>
      </c>
      <c r="AE194" s="142">
        <f t="shared" ref="AE194" si="1478">IFERROR(AD194/AB191,"-")</f>
        <v>0.16129032258064516</v>
      </c>
      <c r="AF194" s="315"/>
      <c r="AG194" s="44" t="s">
        <v>90</v>
      </c>
      <c r="AH194" s="53">
        <v>2210</v>
      </c>
      <c r="AI194" s="153">
        <f t="shared" ref="AI194" si="1479">IFERROR(AH194/AF191,"-")</f>
        <v>0.10177296799447387</v>
      </c>
    </row>
    <row r="195" spans="2:35" s="30" customFormat="1">
      <c r="B195" s="300"/>
      <c r="C195" s="321"/>
      <c r="D195" s="315"/>
      <c r="E195" s="45" t="s">
        <v>91</v>
      </c>
      <c r="F195" s="54">
        <v>21</v>
      </c>
      <c r="G195" s="143">
        <f t="shared" ref="G195" si="1480">IFERROR(F195/D191,"-")</f>
        <v>0.18584070796460178</v>
      </c>
      <c r="H195" s="315"/>
      <c r="I195" s="45" t="s">
        <v>91</v>
      </c>
      <c r="J195" s="54">
        <v>75</v>
      </c>
      <c r="K195" s="143">
        <f t="shared" ref="K195" si="1481">IFERROR(J195/H191,"-")</f>
        <v>0.32894736842105265</v>
      </c>
      <c r="L195" s="315"/>
      <c r="M195" s="45" t="s">
        <v>91</v>
      </c>
      <c r="N195" s="54">
        <v>1749</v>
      </c>
      <c r="O195" s="143">
        <f t="shared" ref="O195" si="1482">IFERROR(N195/L191,"-")</f>
        <v>0.19744863400316098</v>
      </c>
      <c r="P195" s="315"/>
      <c r="Q195" s="45" t="s">
        <v>91</v>
      </c>
      <c r="R195" s="54">
        <v>1671</v>
      </c>
      <c r="S195" s="154">
        <f t="shared" ref="S195" si="1483">IFERROR(R195/P191,"-")</f>
        <v>0.25672146259025963</v>
      </c>
      <c r="T195" s="315"/>
      <c r="U195" s="45" t="s">
        <v>91</v>
      </c>
      <c r="V195" s="54">
        <v>1002</v>
      </c>
      <c r="W195" s="143">
        <f t="shared" ref="W195" si="1484">IFERROR(V195/T191,"-")</f>
        <v>0.26877682403433478</v>
      </c>
      <c r="X195" s="315"/>
      <c r="Y195" s="45" t="s">
        <v>91</v>
      </c>
      <c r="Z195" s="54">
        <v>492</v>
      </c>
      <c r="AA195" s="143">
        <f t="shared" ref="AA195" si="1485">IFERROR(Z195/X191,"-")</f>
        <v>0.28588030214991283</v>
      </c>
      <c r="AB195" s="315"/>
      <c r="AC195" s="45" t="s">
        <v>91</v>
      </c>
      <c r="AD195" s="54">
        <v>143</v>
      </c>
      <c r="AE195" s="143">
        <f t="shared" ref="AE195" si="1486">IFERROR(AD195/AB191,"-")</f>
        <v>0.25627240143369173</v>
      </c>
      <c r="AF195" s="315"/>
      <c r="AG195" s="45" t="s">
        <v>91</v>
      </c>
      <c r="AH195" s="54">
        <v>5153</v>
      </c>
      <c r="AI195" s="154">
        <f t="shared" ref="AI195" si="1487">IFERROR(AH195/AF191,"-")</f>
        <v>0.23730140455906057</v>
      </c>
    </row>
    <row r="196" spans="2:35" s="30" customFormat="1" ht="24">
      <c r="B196" s="276"/>
      <c r="C196" s="322"/>
      <c r="D196" s="316"/>
      <c r="E196" s="48" t="s">
        <v>275</v>
      </c>
      <c r="F196" s="55">
        <v>70</v>
      </c>
      <c r="G196" s="144">
        <f t="shared" ref="G196" si="1488">IFERROR(F196/D191,"-")</f>
        <v>0.61946902654867253</v>
      </c>
      <c r="H196" s="316"/>
      <c r="I196" s="48" t="s">
        <v>275</v>
      </c>
      <c r="J196" s="55">
        <v>153</v>
      </c>
      <c r="K196" s="144">
        <f t="shared" ref="K196" si="1489">IFERROR(J196/H191,"-")</f>
        <v>0.67105263157894735</v>
      </c>
      <c r="L196" s="316"/>
      <c r="M196" s="48" t="s">
        <v>275</v>
      </c>
      <c r="N196" s="55">
        <v>5064</v>
      </c>
      <c r="O196" s="144">
        <f t="shared" ref="O196" si="1490">IFERROR(N196/L191,"-")</f>
        <v>0.57168661097313167</v>
      </c>
      <c r="P196" s="316"/>
      <c r="Q196" s="48" t="s">
        <v>275</v>
      </c>
      <c r="R196" s="55">
        <v>4541</v>
      </c>
      <c r="S196" s="144">
        <f t="shared" ref="S196" si="1491">IFERROR(R196/P191,"-")</f>
        <v>0.69764940851129209</v>
      </c>
      <c r="T196" s="316"/>
      <c r="U196" s="48" t="s">
        <v>275</v>
      </c>
      <c r="V196" s="55">
        <v>2733</v>
      </c>
      <c r="W196" s="144">
        <f t="shared" ref="W196" si="1492">IFERROR(V196/T191,"-")</f>
        <v>0.73310085836909866</v>
      </c>
      <c r="X196" s="316"/>
      <c r="Y196" s="48" t="s">
        <v>275</v>
      </c>
      <c r="Z196" s="55">
        <v>1275</v>
      </c>
      <c r="AA196" s="144">
        <f t="shared" ref="AA196" si="1493">IFERROR(Z196/X191,"-")</f>
        <v>0.74084834398605459</v>
      </c>
      <c r="AB196" s="316"/>
      <c r="AC196" s="48" t="s">
        <v>275</v>
      </c>
      <c r="AD196" s="55">
        <v>383</v>
      </c>
      <c r="AE196" s="144">
        <f t="shared" ref="AE196" si="1494">IFERROR(AD196/AB191,"-")</f>
        <v>0.68637992831541217</v>
      </c>
      <c r="AF196" s="316"/>
      <c r="AG196" s="48" t="s">
        <v>275</v>
      </c>
      <c r="AH196" s="55">
        <v>14219</v>
      </c>
      <c r="AI196" s="144">
        <f t="shared" ref="AI196" si="1495">IFERROR(AH196/AF191,"-")</f>
        <v>0.65480082892010127</v>
      </c>
    </row>
    <row r="197" spans="2:35" s="30" customFormat="1">
      <c r="B197" s="275">
        <v>33</v>
      </c>
      <c r="C197" s="320" t="s">
        <v>44</v>
      </c>
      <c r="D197" s="314">
        <v>43</v>
      </c>
      <c r="E197" s="40" t="s">
        <v>87</v>
      </c>
      <c r="F197" s="194">
        <v>1</v>
      </c>
      <c r="G197" s="141">
        <f t="shared" ref="G197" si="1496">IFERROR(F197/D197,"-")</f>
        <v>2.3255813953488372E-2</v>
      </c>
      <c r="H197" s="314">
        <v>74</v>
      </c>
      <c r="I197" s="40" t="s">
        <v>87</v>
      </c>
      <c r="J197" s="194">
        <v>2</v>
      </c>
      <c r="K197" s="141">
        <f t="shared" ref="K197" si="1497">IFERROR(J197/H197,"-")</f>
        <v>2.7027027027027029E-2</v>
      </c>
      <c r="L197" s="314">
        <v>2576</v>
      </c>
      <c r="M197" s="40" t="s">
        <v>87</v>
      </c>
      <c r="N197" s="194">
        <v>153</v>
      </c>
      <c r="O197" s="141">
        <f t="shared" ref="O197" si="1498">IFERROR(N197/L197,"-")</f>
        <v>5.93944099378882E-2</v>
      </c>
      <c r="P197" s="314">
        <v>1598</v>
      </c>
      <c r="Q197" s="40" t="s">
        <v>87</v>
      </c>
      <c r="R197" s="194">
        <v>214</v>
      </c>
      <c r="S197" s="152">
        <f t="shared" ref="S197" si="1499">IFERROR(R197/P197,"-")</f>
        <v>0.13391739674593242</v>
      </c>
      <c r="T197" s="314">
        <v>992</v>
      </c>
      <c r="U197" s="40" t="s">
        <v>87</v>
      </c>
      <c r="V197" s="194">
        <v>208</v>
      </c>
      <c r="W197" s="141">
        <f t="shared" ref="W197" si="1500">IFERROR(V197/T197,"-")</f>
        <v>0.20967741935483872</v>
      </c>
      <c r="X197" s="314">
        <v>484</v>
      </c>
      <c r="Y197" s="40" t="s">
        <v>87</v>
      </c>
      <c r="Z197" s="194">
        <v>122</v>
      </c>
      <c r="AA197" s="141">
        <f t="shared" ref="AA197" si="1501">IFERROR(Z197/X197,"-")</f>
        <v>0.25206611570247933</v>
      </c>
      <c r="AB197" s="314">
        <v>187</v>
      </c>
      <c r="AC197" s="40" t="s">
        <v>87</v>
      </c>
      <c r="AD197" s="194">
        <v>51</v>
      </c>
      <c r="AE197" s="141">
        <f t="shared" ref="AE197" si="1502">IFERROR(AD197/AB197,"-")</f>
        <v>0.27272727272727271</v>
      </c>
      <c r="AF197" s="314">
        <v>5954</v>
      </c>
      <c r="AG197" s="40" t="s">
        <v>87</v>
      </c>
      <c r="AH197" s="194">
        <v>751</v>
      </c>
      <c r="AI197" s="152">
        <f t="shared" ref="AI197" si="1503">IFERROR(AH197/AF197,"-")</f>
        <v>0.12613369163587504</v>
      </c>
    </row>
    <row r="198" spans="2:35" s="30" customFormat="1">
      <c r="B198" s="300"/>
      <c r="C198" s="321"/>
      <c r="D198" s="315"/>
      <c r="E198" s="41" t="s">
        <v>88</v>
      </c>
      <c r="F198" s="53">
        <v>11</v>
      </c>
      <c r="G198" s="142">
        <f t="shared" ref="G198" si="1504">IFERROR(F198/D197,"-")</f>
        <v>0.2558139534883721</v>
      </c>
      <c r="H198" s="315"/>
      <c r="I198" s="41" t="s">
        <v>88</v>
      </c>
      <c r="J198" s="53">
        <v>28</v>
      </c>
      <c r="K198" s="142">
        <f t="shared" ref="K198" si="1505">IFERROR(J198/H197,"-")</f>
        <v>0.3783783783783784</v>
      </c>
      <c r="L198" s="315"/>
      <c r="M198" s="41" t="s">
        <v>88</v>
      </c>
      <c r="N198" s="53">
        <v>612</v>
      </c>
      <c r="O198" s="142">
        <f t="shared" ref="O198" si="1506">IFERROR(N198/L197,"-")</f>
        <v>0.2375776397515528</v>
      </c>
      <c r="P198" s="315"/>
      <c r="Q198" s="41" t="s">
        <v>88</v>
      </c>
      <c r="R198" s="53">
        <v>539</v>
      </c>
      <c r="S198" s="153">
        <f t="shared" ref="S198" si="1507">IFERROR(R198/P197,"-")</f>
        <v>0.33729662077596995</v>
      </c>
      <c r="T198" s="315"/>
      <c r="U198" s="41" t="s">
        <v>88</v>
      </c>
      <c r="V198" s="53">
        <v>346</v>
      </c>
      <c r="W198" s="142">
        <f t="shared" ref="W198" si="1508">IFERROR(V198/T197,"-")</f>
        <v>0.34879032258064518</v>
      </c>
      <c r="X198" s="315"/>
      <c r="Y198" s="41" t="s">
        <v>88</v>
      </c>
      <c r="Z198" s="53">
        <v>168</v>
      </c>
      <c r="AA198" s="142">
        <f t="shared" ref="AA198" si="1509">IFERROR(Z198/X197,"-")</f>
        <v>0.34710743801652894</v>
      </c>
      <c r="AB198" s="315"/>
      <c r="AC198" s="41" t="s">
        <v>88</v>
      </c>
      <c r="AD198" s="53">
        <v>65</v>
      </c>
      <c r="AE198" s="142">
        <f t="shared" ref="AE198" si="1510">IFERROR(AD198/AB197,"-")</f>
        <v>0.34759358288770054</v>
      </c>
      <c r="AF198" s="315"/>
      <c r="AG198" s="41" t="s">
        <v>88</v>
      </c>
      <c r="AH198" s="53">
        <v>1769</v>
      </c>
      <c r="AI198" s="153">
        <f t="shared" ref="AI198" si="1511">IFERROR(AH198/AF197,"-")</f>
        <v>0.29711118575747397</v>
      </c>
    </row>
    <row r="199" spans="2:35" s="30" customFormat="1">
      <c r="B199" s="300"/>
      <c r="C199" s="321"/>
      <c r="D199" s="315"/>
      <c r="E199" s="44" t="s">
        <v>89</v>
      </c>
      <c r="F199" s="53">
        <v>11</v>
      </c>
      <c r="G199" s="142">
        <f t="shared" ref="G199" si="1512">IFERROR(F199/D197,"-")</f>
        <v>0.2558139534883721</v>
      </c>
      <c r="H199" s="315"/>
      <c r="I199" s="44" t="s">
        <v>89</v>
      </c>
      <c r="J199" s="53">
        <v>33</v>
      </c>
      <c r="K199" s="142">
        <f t="shared" ref="K199" si="1513">IFERROR(J199/H197,"-")</f>
        <v>0.44594594594594594</v>
      </c>
      <c r="L199" s="315"/>
      <c r="M199" s="44" t="s">
        <v>89</v>
      </c>
      <c r="N199" s="53">
        <v>944</v>
      </c>
      <c r="O199" s="142">
        <f t="shared" ref="O199" si="1514">IFERROR(N199/L197,"-")</f>
        <v>0.36645962732919257</v>
      </c>
      <c r="P199" s="315"/>
      <c r="Q199" s="44" t="s">
        <v>89</v>
      </c>
      <c r="R199" s="53">
        <v>663</v>
      </c>
      <c r="S199" s="153">
        <f t="shared" ref="S199" si="1515">IFERROR(R199/P197,"-")</f>
        <v>0.41489361702127658</v>
      </c>
      <c r="T199" s="315"/>
      <c r="U199" s="44" t="s">
        <v>89</v>
      </c>
      <c r="V199" s="53">
        <v>430</v>
      </c>
      <c r="W199" s="142">
        <f t="shared" ref="W199" si="1516">IFERROR(V199/T197,"-")</f>
        <v>0.43346774193548387</v>
      </c>
      <c r="X199" s="315"/>
      <c r="Y199" s="44" t="s">
        <v>89</v>
      </c>
      <c r="Z199" s="53">
        <v>168</v>
      </c>
      <c r="AA199" s="142">
        <f t="shared" ref="AA199" si="1517">IFERROR(Z199/X197,"-")</f>
        <v>0.34710743801652894</v>
      </c>
      <c r="AB199" s="315"/>
      <c r="AC199" s="44" t="s">
        <v>89</v>
      </c>
      <c r="AD199" s="53">
        <v>51</v>
      </c>
      <c r="AE199" s="142">
        <f t="shared" ref="AE199" si="1518">IFERROR(AD199/AB197,"-")</f>
        <v>0.27272727272727271</v>
      </c>
      <c r="AF199" s="315"/>
      <c r="AG199" s="44" t="s">
        <v>89</v>
      </c>
      <c r="AH199" s="53">
        <v>2300</v>
      </c>
      <c r="AI199" s="153">
        <f t="shared" ref="AI199" si="1519">IFERROR(AH199/AF197,"-")</f>
        <v>0.38629492777964392</v>
      </c>
    </row>
    <row r="200" spans="2:35" s="30" customFormat="1">
      <c r="B200" s="300"/>
      <c r="C200" s="321"/>
      <c r="D200" s="315"/>
      <c r="E200" s="44" t="s">
        <v>90</v>
      </c>
      <c r="F200" s="53">
        <v>6</v>
      </c>
      <c r="G200" s="142">
        <f t="shared" ref="G200" si="1520">IFERROR(F200/D197,"-")</f>
        <v>0.13953488372093023</v>
      </c>
      <c r="H200" s="315"/>
      <c r="I200" s="44" t="s">
        <v>90</v>
      </c>
      <c r="J200" s="53">
        <v>9</v>
      </c>
      <c r="K200" s="142">
        <f t="shared" ref="K200" si="1521">IFERROR(J200/H197,"-")</f>
        <v>0.12162162162162163</v>
      </c>
      <c r="L200" s="315"/>
      <c r="M200" s="44" t="s">
        <v>90</v>
      </c>
      <c r="N200" s="53">
        <v>154</v>
      </c>
      <c r="O200" s="142">
        <f t="shared" ref="O200" si="1522">IFERROR(N200/L197,"-")</f>
        <v>5.9782608695652176E-2</v>
      </c>
      <c r="P200" s="315"/>
      <c r="Q200" s="44" t="s">
        <v>90</v>
      </c>
      <c r="R200" s="53">
        <v>167</v>
      </c>
      <c r="S200" s="153">
        <f t="shared" ref="S200" si="1523">IFERROR(R200/P197,"-")</f>
        <v>0.10450563204005006</v>
      </c>
      <c r="T200" s="315"/>
      <c r="U200" s="44" t="s">
        <v>90</v>
      </c>
      <c r="V200" s="53">
        <v>167</v>
      </c>
      <c r="W200" s="142">
        <f t="shared" ref="W200" si="1524">IFERROR(V200/T197,"-")</f>
        <v>0.16834677419354838</v>
      </c>
      <c r="X200" s="315"/>
      <c r="Y200" s="44" t="s">
        <v>90</v>
      </c>
      <c r="Z200" s="53">
        <v>80</v>
      </c>
      <c r="AA200" s="142">
        <f t="shared" ref="AA200" si="1525">IFERROR(Z200/X197,"-")</f>
        <v>0.16528925619834711</v>
      </c>
      <c r="AB200" s="315"/>
      <c r="AC200" s="44" t="s">
        <v>90</v>
      </c>
      <c r="AD200" s="53">
        <v>29</v>
      </c>
      <c r="AE200" s="142">
        <f t="shared" ref="AE200" si="1526">IFERROR(AD200/AB197,"-")</f>
        <v>0.15508021390374332</v>
      </c>
      <c r="AF200" s="315"/>
      <c r="AG200" s="44" t="s">
        <v>90</v>
      </c>
      <c r="AH200" s="53">
        <v>612</v>
      </c>
      <c r="AI200" s="153">
        <f t="shared" ref="AI200" si="1527">IFERROR(AH200/AF197,"-")</f>
        <v>0.10278804165267047</v>
      </c>
    </row>
    <row r="201" spans="2:35" s="30" customFormat="1">
      <c r="B201" s="300"/>
      <c r="C201" s="321"/>
      <c r="D201" s="315"/>
      <c r="E201" s="45" t="s">
        <v>91</v>
      </c>
      <c r="F201" s="54">
        <v>8</v>
      </c>
      <c r="G201" s="143">
        <f t="shared" ref="G201" si="1528">IFERROR(F201/D197,"-")</f>
        <v>0.18604651162790697</v>
      </c>
      <c r="H201" s="315"/>
      <c r="I201" s="45" t="s">
        <v>91</v>
      </c>
      <c r="J201" s="54">
        <v>27</v>
      </c>
      <c r="K201" s="143">
        <f t="shared" ref="K201" si="1529">IFERROR(J201/H197,"-")</f>
        <v>0.36486486486486486</v>
      </c>
      <c r="L201" s="315"/>
      <c r="M201" s="45" t="s">
        <v>91</v>
      </c>
      <c r="N201" s="54">
        <v>509</v>
      </c>
      <c r="O201" s="143">
        <f t="shared" ref="O201" si="1530">IFERROR(N201/L197,"-")</f>
        <v>0.19759316770186336</v>
      </c>
      <c r="P201" s="315"/>
      <c r="Q201" s="45" t="s">
        <v>91</v>
      </c>
      <c r="R201" s="54">
        <v>398</v>
      </c>
      <c r="S201" s="154">
        <f t="shared" ref="S201" si="1531">IFERROR(R201/P197,"-")</f>
        <v>0.2490613266583229</v>
      </c>
      <c r="T201" s="315"/>
      <c r="U201" s="45" t="s">
        <v>91</v>
      </c>
      <c r="V201" s="54">
        <v>305</v>
      </c>
      <c r="W201" s="143">
        <f t="shared" ref="W201" si="1532">IFERROR(V201/T197,"-")</f>
        <v>0.30745967741935482</v>
      </c>
      <c r="X201" s="315"/>
      <c r="Y201" s="45" t="s">
        <v>91</v>
      </c>
      <c r="Z201" s="54">
        <v>154</v>
      </c>
      <c r="AA201" s="143">
        <f t="shared" ref="AA201" si="1533">IFERROR(Z201/X197,"-")</f>
        <v>0.31818181818181818</v>
      </c>
      <c r="AB201" s="315"/>
      <c r="AC201" s="45" t="s">
        <v>91</v>
      </c>
      <c r="AD201" s="54">
        <v>50</v>
      </c>
      <c r="AE201" s="143">
        <f t="shared" ref="AE201" si="1534">IFERROR(AD201/AB197,"-")</f>
        <v>0.26737967914438504</v>
      </c>
      <c r="AF201" s="315"/>
      <c r="AG201" s="45" t="s">
        <v>91</v>
      </c>
      <c r="AH201" s="54">
        <v>1451</v>
      </c>
      <c r="AI201" s="154">
        <f t="shared" ref="AI201" si="1535">IFERROR(AH201/AF197,"-")</f>
        <v>0.24370171313402755</v>
      </c>
    </row>
    <row r="202" spans="2:35" s="30" customFormat="1" ht="24">
      <c r="B202" s="276"/>
      <c r="C202" s="322"/>
      <c r="D202" s="316"/>
      <c r="E202" s="48" t="s">
        <v>275</v>
      </c>
      <c r="F202" s="55">
        <v>24</v>
      </c>
      <c r="G202" s="144">
        <f t="shared" ref="G202" si="1536">IFERROR(F202/D197,"-")</f>
        <v>0.55813953488372092</v>
      </c>
      <c r="H202" s="316"/>
      <c r="I202" s="48" t="s">
        <v>275</v>
      </c>
      <c r="J202" s="55">
        <v>59</v>
      </c>
      <c r="K202" s="144">
        <f t="shared" ref="K202" si="1537">IFERROR(J202/H197,"-")</f>
        <v>0.79729729729729726</v>
      </c>
      <c r="L202" s="316"/>
      <c r="M202" s="48" t="s">
        <v>275</v>
      </c>
      <c r="N202" s="55">
        <v>1506</v>
      </c>
      <c r="O202" s="144">
        <f t="shared" ref="O202" si="1538">IFERROR(N202/L197,"-")</f>
        <v>0.58462732919254656</v>
      </c>
      <c r="P202" s="316"/>
      <c r="Q202" s="48" t="s">
        <v>275</v>
      </c>
      <c r="R202" s="55">
        <v>1127</v>
      </c>
      <c r="S202" s="144">
        <f t="shared" ref="S202" si="1539">IFERROR(R202/P197,"-")</f>
        <v>0.70525657071339176</v>
      </c>
      <c r="T202" s="316"/>
      <c r="U202" s="48" t="s">
        <v>275</v>
      </c>
      <c r="V202" s="55">
        <v>741</v>
      </c>
      <c r="W202" s="144">
        <f t="shared" ref="W202" si="1540">IFERROR(V202/T197,"-")</f>
        <v>0.74697580645161288</v>
      </c>
      <c r="X202" s="316"/>
      <c r="Y202" s="48" t="s">
        <v>275</v>
      </c>
      <c r="Z202" s="55">
        <v>350</v>
      </c>
      <c r="AA202" s="144">
        <f t="shared" ref="AA202" si="1541">IFERROR(Z202/X197,"-")</f>
        <v>0.72314049586776863</v>
      </c>
      <c r="AB202" s="316"/>
      <c r="AC202" s="48" t="s">
        <v>275</v>
      </c>
      <c r="AD202" s="55">
        <v>127</v>
      </c>
      <c r="AE202" s="144">
        <f t="shared" ref="AE202" si="1542">IFERROR(AD202/AB197,"-")</f>
        <v>0.67914438502673802</v>
      </c>
      <c r="AF202" s="316"/>
      <c r="AG202" s="48" t="s">
        <v>275</v>
      </c>
      <c r="AH202" s="55">
        <v>3934</v>
      </c>
      <c r="AI202" s="144">
        <f t="shared" ref="AI202" si="1543">IFERROR(AH202/AF197,"-")</f>
        <v>0.6607322808196171</v>
      </c>
    </row>
    <row r="203" spans="2:35" s="30" customFormat="1">
      <c r="B203" s="275">
        <v>34</v>
      </c>
      <c r="C203" s="320" t="s">
        <v>46</v>
      </c>
      <c r="D203" s="314">
        <v>179</v>
      </c>
      <c r="E203" s="40" t="s">
        <v>87</v>
      </c>
      <c r="F203" s="194">
        <v>5</v>
      </c>
      <c r="G203" s="141">
        <f t="shared" ref="G203" si="1544">IFERROR(F203/D203,"-")</f>
        <v>2.7932960893854747E-2</v>
      </c>
      <c r="H203" s="314">
        <v>299</v>
      </c>
      <c r="I203" s="40" t="s">
        <v>87</v>
      </c>
      <c r="J203" s="194">
        <v>18</v>
      </c>
      <c r="K203" s="141">
        <f t="shared" ref="K203" si="1545">IFERROR(J203/H203,"-")</f>
        <v>6.0200668896321072E-2</v>
      </c>
      <c r="L203" s="314">
        <v>11109</v>
      </c>
      <c r="M203" s="40" t="s">
        <v>87</v>
      </c>
      <c r="N203" s="194">
        <v>652</v>
      </c>
      <c r="O203" s="141">
        <f t="shared" ref="O203" si="1546">IFERROR(N203/L203,"-")</f>
        <v>5.8691151318750565E-2</v>
      </c>
      <c r="P203" s="314">
        <v>8174</v>
      </c>
      <c r="Q203" s="40" t="s">
        <v>87</v>
      </c>
      <c r="R203" s="194">
        <v>1134</v>
      </c>
      <c r="S203" s="152">
        <f t="shared" ref="S203" si="1547">IFERROR(R203/P203,"-")</f>
        <v>0.13873256667482262</v>
      </c>
      <c r="T203" s="314">
        <v>5191</v>
      </c>
      <c r="U203" s="40" t="s">
        <v>87</v>
      </c>
      <c r="V203" s="194">
        <v>1108</v>
      </c>
      <c r="W203" s="141">
        <f t="shared" ref="W203" si="1548">IFERROR(V203/T203,"-")</f>
        <v>0.21344634945097285</v>
      </c>
      <c r="X203" s="314">
        <v>2411</v>
      </c>
      <c r="Y203" s="40" t="s">
        <v>87</v>
      </c>
      <c r="Z203" s="194">
        <v>631</v>
      </c>
      <c r="AA203" s="141">
        <f t="shared" ref="AA203" si="1549">IFERROR(Z203/X203,"-")</f>
        <v>0.26171712982165074</v>
      </c>
      <c r="AB203" s="314">
        <v>786</v>
      </c>
      <c r="AC203" s="40" t="s">
        <v>87</v>
      </c>
      <c r="AD203" s="194">
        <v>204</v>
      </c>
      <c r="AE203" s="141">
        <f t="shared" ref="AE203" si="1550">IFERROR(AD203/AB203,"-")</f>
        <v>0.25954198473282442</v>
      </c>
      <c r="AF203" s="314">
        <v>28149</v>
      </c>
      <c r="AG203" s="40" t="s">
        <v>87</v>
      </c>
      <c r="AH203" s="194">
        <v>3752</v>
      </c>
      <c r="AI203" s="152">
        <f t="shared" ref="AI203" si="1551">IFERROR(AH203/AF203,"-")</f>
        <v>0.13329070304451313</v>
      </c>
    </row>
    <row r="204" spans="2:35" s="30" customFormat="1">
      <c r="B204" s="300"/>
      <c r="C204" s="321"/>
      <c r="D204" s="315"/>
      <c r="E204" s="41" t="s">
        <v>88</v>
      </c>
      <c r="F204" s="53">
        <v>56</v>
      </c>
      <c r="G204" s="142">
        <f t="shared" ref="G204" si="1552">IFERROR(F204/D203,"-")</f>
        <v>0.31284916201117319</v>
      </c>
      <c r="H204" s="315"/>
      <c r="I204" s="41" t="s">
        <v>88</v>
      </c>
      <c r="J204" s="53">
        <v>102</v>
      </c>
      <c r="K204" s="142">
        <f t="shared" ref="K204" si="1553">IFERROR(J204/H203,"-")</f>
        <v>0.34113712374581939</v>
      </c>
      <c r="L204" s="315"/>
      <c r="M204" s="41" t="s">
        <v>88</v>
      </c>
      <c r="N204" s="53">
        <v>2334</v>
      </c>
      <c r="O204" s="142">
        <f t="shared" ref="O204" si="1554">IFERROR(N204/L203,"-")</f>
        <v>0.21009991898460709</v>
      </c>
      <c r="P204" s="315"/>
      <c r="Q204" s="41" t="s">
        <v>88</v>
      </c>
      <c r="R204" s="53">
        <v>2246</v>
      </c>
      <c r="S204" s="153">
        <f t="shared" ref="S204" si="1555">IFERROR(R204/P203,"-")</f>
        <v>0.27477367262050406</v>
      </c>
      <c r="T204" s="315"/>
      <c r="U204" s="41" t="s">
        <v>88</v>
      </c>
      <c r="V204" s="53">
        <v>1559</v>
      </c>
      <c r="W204" s="142">
        <f t="shared" ref="W204" si="1556">IFERROR(V204/T203,"-")</f>
        <v>0.30032748988634173</v>
      </c>
      <c r="X204" s="315"/>
      <c r="Y204" s="41" t="s">
        <v>88</v>
      </c>
      <c r="Z204" s="53">
        <v>778</v>
      </c>
      <c r="AA204" s="142">
        <f t="shared" ref="AA204" si="1557">IFERROR(Z204/X203,"-")</f>
        <v>0.32268768145997512</v>
      </c>
      <c r="AB204" s="315"/>
      <c r="AC204" s="41" t="s">
        <v>88</v>
      </c>
      <c r="AD204" s="53">
        <v>212</v>
      </c>
      <c r="AE204" s="142">
        <f t="shared" ref="AE204" si="1558">IFERROR(AD204/AB203,"-")</f>
        <v>0.26972010178117051</v>
      </c>
      <c r="AF204" s="315"/>
      <c r="AG204" s="41" t="s">
        <v>88</v>
      </c>
      <c r="AH204" s="53">
        <v>7287</v>
      </c>
      <c r="AI204" s="153">
        <f t="shared" ref="AI204" si="1559">IFERROR(AH204/AF203,"-")</f>
        <v>0.25887242886070555</v>
      </c>
    </row>
    <row r="205" spans="2:35" s="30" customFormat="1">
      <c r="B205" s="300"/>
      <c r="C205" s="321"/>
      <c r="D205" s="315"/>
      <c r="E205" s="44" t="s">
        <v>89</v>
      </c>
      <c r="F205" s="53">
        <v>60</v>
      </c>
      <c r="G205" s="142">
        <f t="shared" ref="G205" si="1560">IFERROR(F205/D203,"-")</f>
        <v>0.33519553072625696</v>
      </c>
      <c r="H205" s="315"/>
      <c r="I205" s="44" t="s">
        <v>89</v>
      </c>
      <c r="J205" s="53">
        <v>105</v>
      </c>
      <c r="K205" s="142">
        <f t="shared" ref="K205" si="1561">IFERROR(J205/H203,"-")</f>
        <v>0.3511705685618729</v>
      </c>
      <c r="L205" s="315"/>
      <c r="M205" s="44" t="s">
        <v>89</v>
      </c>
      <c r="N205" s="53">
        <v>3764</v>
      </c>
      <c r="O205" s="142">
        <f t="shared" ref="O205" si="1562">IFERROR(N205/L203,"-")</f>
        <v>0.33882437663156001</v>
      </c>
      <c r="P205" s="315"/>
      <c r="Q205" s="44" t="s">
        <v>89</v>
      </c>
      <c r="R205" s="53">
        <v>3260</v>
      </c>
      <c r="S205" s="153">
        <f t="shared" ref="S205" si="1563">IFERROR(R205/P203,"-")</f>
        <v>0.39882554440910201</v>
      </c>
      <c r="T205" s="315"/>
      <c r="U205" s="44" t="s">
        <v>89</v>
      </c>
      <c r="V205" s="53">
        <v>2140</v>
      </c>
      <c r="W205" s="142">
        <f t="shared" ref="W205" si="1564">IFERROR(V205/T203,"-")</f>
        <v>0.41225197457137353</v>
      </c>
      <c r="X205" s="315"/>
      <c r="Y205" s="44" t="s">
        <v>89</v>
      </c>
      <c r="Z205" s="53">
        <v>929</v>
      </c>
      <c r="AA205" s="142">
        <f t="shared" ref="AA205" si="1565">IFERROR(Z205/X203,"-")</f>
        <v>0.38531729572791373</v>
      </c>
      <c r="AB205" s="315"/>
      <c r="AC205" s="44" t="s">
        <v>89</v>
      </c>
      <c r="AD205" s="53">
        <v>246</v>
      </c>
      <c r="AE205" s="142">
        <f t="shared" ref="AE205" si="1566">IFERROR(AD205/AB203,"-")</f>
        <v>0.31297709923664124</v>
      </c>
      <c r="AF205" s="315"/>
      <c r="AG205" s="44" t="s">
        <v>89</v>
      </c>
      <c r="AH205" s="53">
        <v>10504</v>
      </c>
      <c r="AI205" s="153">
        <f t="shared" ref="AI205" si="1567">IFERROR(AH205/AF203,"-")</f>
        <v>0.37315712813954316</v>
      </c>
    </row>
    <row r="206" spans="2:35" s="30" customFormat="1">
      <c r="B206" s="300"/>
      <c r="C206" s="321"/>
      <c r="D206" s="315"/>
      <c r="E206" s="44" t="s">
        <v>90</v>
      </c>
      <c r="F206" s="53">
        <v>13</v>
      </c>
      <c r="G206" s="142">
        <f t="shared" ref="G206" si="1568">IFERROR(F206/D203,"-")</f>
        <v>7.2625698324022353E-2</v>
      </c>
      <c r="H206" s="315"/>
      <c r="I206" s="44" t="s">
        <v>90</v>
      </c>
      <c r="J206" s="53">
        <v>23</v>
      </c>
      <c r="K206" s="142">
        <f t="shared" ref="K206" si="1569">IFERROR(J206/H203,"-")</f>
        <v>7.6923076923076927E-2</v>
      </c>
      <c r="L206" s="315"/>
      <c r="M206" s="44" t="s">
        <v>90</v>
      </c>
      <c r="N206" s="53">
        <v>801</v>
      </c>
      <c r="O206" s="142">
        <f t="shared" ref="O206" si="1570">IFERROR(N206/L203,"-")</f>
        <v>7.2103699702943558E-2</v>
      </c>
      <c r="P206" s="315"/>
      <c r="Q206" s="44" t="s">
        <v>90</v>
      </c>
      <c r="R206" s="53">
        <v>968</v>
      </c>
      <c r="S206" s="153">
        <f t="shared" ref="S206" si="1571">IFERROR(R206/P203,"-")</f>
        <v>0.11842427208221189</v>
      </c>
      <c r="T206" s="315"/>
      <c r="U206" s="44" t="s">
        <v>90</v>
      </c>
      <c r="V206" s="53">
        <v>832</v>
      </c>
      <c r="W206" s="142">
        <f t="shared" ref="W206" si="1572">IFERROR(V206/T203,"-")</f>
        <v>0.16027740319784242</v>
      </c>
      <c r="X206" s="315"/>
      <c r="Y206" s="44" t="s">
        <v>90</v>
      </c>
      <c r="Z206" s="53">
        <v>471</v>
      </c>
      <c r="AA206" s="142">
        <f t="shared" ref="AA206" si="1573">IFERROR(Z206/X203,"-")</f>
        <v>0.19535462463708006</v>
      </c>
      <c r="AB206" s="315"/>
      <c r="AC206" s="44" t="s">
        <v>90</v>
      </c>
      <c r="AD206" s="53">
        <v>145</v>
      </c>
      <c r="AE206" s="142">
        <f t="shared" ref="AE206" si="1574">IFERROR(AD206/AB203,"-")</f>
        <v>0.18447837150127228</v>
      </c>
      <c r="AF206" s="315"/>
      <c r="AG206" s="44" t="s">
        <v>90</v>
      </c>
      <c r="AH206" s="53">
        <v>3253</v>
      </c>
      <c r="AI206" s="153">
        <f t="shared" ref="AI206" si="1575">IFERROR(AH206/AF203,"-")</f>
        <v>0.11556360794344382</v>
      </c>
    </row>
    <row r="207" spans="2:35" s="30" customFormat="1">
      <c r="B207" s="300"/>
      <c r="C207" s="321"/>
      <c r="D207" s="315"/>
      <c r="E207" s="45" t="s">
        <v>91</v>
      </c>
      <c r="F207" s="54">
        <v>58</v>
      </c>
      <c r="G207" s="143">
        <f t="shared" ref="G207" si="1576">IFERROR(F207/D203,"-")</f>
        <v>0.32402234636871508</v>
      </c>
      <c r="H207" s="315"/>
      <c r="I207" s="45" t="s">
        <v>91</v>
      </c>
      <c r="J207" s="54">
        <v>97</v>
      </c>
      <c r="K207" s="143">
        <f t="shared" ref="K207" si="1577">IFERROR(J207/H203,"-")</f>
        <v>0.32441471571906355</v>
      </c>
      <c r="L207" s="315"/>
      <c r="M207" s="45" t="s">
        <v>91</v>
      </c>
      <c r="N207" s="54">
        <v>2579</v>
      </c>
      <c r="O207" s="143">
        <f t="shared" ref="O207" si="1578">IFERROR(N207/L203,"-")</f>
        <v>0.23215410928076335</v>
      </c>
      <c r="P207" s="315"/>
      <c r="Q207" s="45" t="s">
        <v>91</v>
      </c>
      <c r="R207" s="54">
        <v>2308</v>
      </c>
      <c r="S207" s="154">
        <f t="shared" ref="S207" si="1579">IFERROR(R207/P203,"-")</f>
        <v>0.28235869831172011</v>
      </c>
      <c r="T207" s="315"/>
      <c r="U207" s="45" t="s">
        <v>91</v>
      </c>
      <c r="V207" s="54">
        <v>1663</v>
      </c>
      <c r="W207" s="143">
        <f t="shared" ref="W207" si="1580">IFERROR(V207/T203,"-")</f>
        <v>0.32036216528607203</v>
      </c>
      <c r="X207" s="315"/>
      <c r="Y207" s="45" t="s">
        <v>91</v>
      </c>
      <c r="Z207" s="54">
        <v>802</v>
      </c>
      <c r="AA207" s="143">
        <f t="shared" ref="AA207" si="1581">IFERROR(Z207/X203,"-")</f>
        <v>0.33264205723766072</v>
      </c>
      <c r="AB207" s="315"/>
      <c r="AC207" s="45" t="s">
        <v>91</v>
      </c>
      <c r="AD207" s="54">
        <v>244</v>
      </c>
      <c r="AE207" s="143">
        <f t="shared" ref="AE207" si="1582">IFERROR(AD207/AB203,"-")</f>
        <v>0.31043256997455471</v>
      </c>
      <c r="AF207" s="315"/>
      <c r="AG207" s="45" t="s">
        <v>91</v>
      </c>
      <c r="AH207" s="54">
        <v>7751</v>
      </c>
      <c r="AI207" s="154">
        <f t="shared" ref="AI207" si="1583">IFERROR(AH207/AF203,"-")</f>
        <v>0.27535614053785212</v>
      </c>
    </row>
    <row r="208" spans="2:35" s="30" customFormat="1" ht="24">
      <c r="B208" s="276"/>
      <c r="C208" s="322"/>
      <c r="D208" s="316"/>
      <c r="E208" s="48" t="s">
        <v>275</v>
      </c>
      <c r="F208" s="55">
        <v>122</v>
      </c>
      <c r="G208" s="144">
        <f t="shared" ref="G208" si="1584">IFERROR(F208/D203,"-")</f>
        <v>0.68156424581005581</v>
      </c>
      <c r="H208" s="316"/>
      <c r="I208" s="48" t="s">
        <v>275</v>
      </c>
      <c r="J208" s="55">
        <v>210</v>
      </c>
      <c r="K208" s="144">
        <f t="shared" ref="K208" si="1585">IFERROR(J208/H203,"-")</f>
        <v>0.7023411371237458</v>
      </c>
      <c r="L208" s="316"/>
      <c r="M208" s="48" t="s">
        <v>275</v>
      </c>
      <c r="N208" s="55">
        <v>6434</v>
      </c>
      <c r="O208" s="144">
        <f t="shared" ref="O208" si="1586">IFERROR(N208/L203,"-")</f>
        <v>0.57917004230803848</v>
      </c>
      <c r="P208" s="316"/>
      <c r="Q208" s="48" t="s">
        <v>275</v>
      </c>
      <c r="R208" s="55">
        <v>5715</v>
      </c>
      <c r="S208" s="144">
        <f t="shared" ref="S208" si="1587">IFERROR(R208/P203,"-")</f>
        <v>0.6991680939564473</v>
      </c>
      <c r="T208" s="316"/>
      <c r="U208" s="48" t="s">
        <v>275</v>
      </c>
      <c r="V208" s="55">
        <v>3866</v>
      </c>
      <c r="W208" s="144">
        <f t="shared" ref="W208" si="1588">IFERROR(V208/T203,"-")</f>
        <v>0.74475052976305145</v>
      </c>
      <c r="X208" s="316"/>
      <c r="Y208" s="48" t="s">
        <v>275</v>
      </c>
      <c r="Z208" s="55">
        <v>1844</v>
      </c>
      <c r="AA208" s="144">
        <f t="shared" ref="AA208" si="1589">IFERROR(Z208/X203,"-")</f>
        <v>0.76482787225217752</v>
      </c>
      <c r="AB208" s="316"/>
      <c r="AC208" s="48" t="s">
        <v>275</v>
      </c>
      <c r="AD208" s="55">
        <v>547</v>
      </c>
      <c r="AE208" s="144">
        <f t="shared" ref="AE208" si="1590">IFERROR(AD208/AB203,"-")</f>
        <v>0.69592875318066161</v>
      </c>
      <c r="AF208" s="316"/>
      <c r="AG208" s="48" t="s">
        <v>275</v>
      </c>
      <c r="AH208" s="55">
        <v>18738</v>
      </c>
      <c r="AI208" s="144">
        <f t="shared" ref="AI208" si="1591">IFERROR(AH208/AF203,"-")</f>
        <v>0.66567195992752848</v>
      </c>
    </row>
    <row r="209" spans="2:35" s="30" customFormat="1">
      <c r="B209" s="275">
        <v>35</v>
      </c>
      <c r="C209" s="320" t="s">
        <v>3</v>
      </c>
      <c r="D209" s="314">
        <v>32</v>
      </c>
      <c r="E209" s="40" t="s">
        <v>87</v>
      </c>
      <c r="F209" s="194">
        <v>1</v>
      </c>
      <c r="G209" s="141">
        <f t="shared" ref="G209" si="1592">IFERROR(F209/D209,"-")</f>
        <v>3.125E-2</v>
      </c>
      <c r="H209" s="314">
        <v>65</v>
      </c>
      <c r="I209" s="40" t="s">
        <v>87</v>
      </c>
      <c r="J209" s="194">
        <v>4</v>
      </c>
      <c r="K209" s="141">
        <f t="shared" ref="K209" si="1593">IFERROR(J209/H209,"-")</f>
        <v>6.1538461538461542E-2</v>
      </c>
      <c r="L209" s="314">
        <v>22134</v>
      </c>
      <c r="M209" s="40" t="s">
        <v>87</v>
      </c>
      <c r="N209" s="194">
        <v>1321</v>
      </c>
      <c r="O209" s="141">
        <f t="shared" ref="O209" si="1594">IFERROR(N209/L209,"-")</f>
        <v>5.9681937291045449E-2</v>
      </c>
      <c r="P209" s="314">
        <v>16928</v>
      </c>
      <c r="Q209" s="40" t="s">
        <v>87</v>
      </c>
      <c r="R209" s="194">
        <v>2108</v>
      </c>
      <c r="S209" s="152">
        <f t="shared" ref="S209" si="1595">IFERROR(R209/P209,"-")</f>
        <v>0.1245274102079395</v>
      </c>
      <c r="T209" s="314">
        <v>10520</v>
      </c>
      <c r="U209" s="40" t="s">
        <v>87</v>
      </c>
      <c r="V209" s="194">
        <v>2187</v>
      </c>
      <c r="W209" s="141">
        <f t="shared" ref="W209" si="1596">IFERROR(V209/T209,"-")</f>
        <v>0.20788973384030418</v>
      </c>
      <c r="X209" s="314">
        <v>4824</v>
      </c>
      <c r="Y209" s="40" t="s">
        <v>87</v>
      </c>
      <c r="Z209" s="194">
        <v>1284</v>
      </c>
      <c r="AA209" s="141">
        <f t="shared" ref="AA209" si="1597">IFERROR(Z209/X209,"-")</f>
        <v>0.26616915422885573</v>
      </c>
      <c r="AB209" s="314">
        <v>1675</v>
      </c>
      <c r="AC209" s="40" t="s">
        <v>87</v>
      </c>
      <c r="AD209" s="194">
        <v>453</v>
      </c>
      <c r="AE209" s="141">
        <f t="shared" ref="AE209" si="1598">IFERROR(AD209/AB209,"-")</f>
        <v>0.27044776119402986</v>
      </c>
      <c r="AF209" s="314">
        <v>56178</v>
      </c>
      <c r="AG209" s="40" t="s">
        <v>87</v>
      </c>
      <c r="AH209" s="194">
        <v>7358</v>
      </c>
      <c r="AI209" s="152">
        <f t="shared" ref="AI209" si="1599">IFERROR(AH209/AF209,"-")</f>
        <v>0.13097653885862792</v>
      </c>
    </row>
    <row r="210" spans="2:35" s="30" customFormat="1">
      <c r="B210" s="300"/>
      <c r="C210" s="321"/>
      <c r="D210" s="315"/>
      <c r="E210" s="41" t="s">
        <v>88</v>
      </c>
      <c r="F210" s="53">
        <v>7</v>
      </c>
      <c r="G210" s="142">
        <f t="shared" ref="G210" si="1600">IFERROR(F210/D209,"-")</f>
        <v>0.21875</v>
      </c>
      <c r="H210" s="315"/>
      <c r="I210" s="41" t="s">
        <v>88</v>
      </c>
      <c r="J210" s="53">
        <v>18</v>
      </c>
      <c r="K210" s="142">
        <f t="shared" ref="K210" si="1601">IFERROR(J210/H209,"-")</f>
        <v>0.27692307692307694</v>
      </c>
      <c r="L210" s="315"/>
      <c r="M210" s="41" t="s">
        <v>88</v>
      </c>
      <c r="N210" s="53">
        <v>5003</v>
      </c>
      <c r="O210" s="142">
        <f t="shared" ref="O210" si="1602">IFERROR(N210/L209,"-")</f>
        <v>0.22603234842324027</v>
      </c>
      <c r="P210" s="315"/>
      <c r="Q210" s="41" t="s">
        <v>88</v>
      </c>
      <c r="R210" s="53">
        <v>4922</v>
      </c>
      <c r="S210" s="153">
        <f t="shared" ref="S210" si="1603">IFERROR(R210/P209,"-")</f>
        <v>0.29076086956521741</v>
      </c>
      <c r="T210" s="315"/>
      <c r="U210" s="41" t="s">
        <v>88</v>
      </c>
      <c r="V210" s="53">
        <v>3447</v>
      </c>
      <c r="W210" s="142">
        <f t="shared" ref="W210" si="1604">IFERROR(V210/T209,"-")</f>
        <v>0.32766159695817493</v>
      </c>
      <c r="X210" s="315"/>
      <c r="Y210" s="41" t="s">
        <v>88</v>
      </c>
      <c r="Z210" s="53">
        <v>1467</v>
      </c>
      <c r="AA210" s="142">
        <f t="shared" ref="AA210" si="1605">IFERROR(Z210/X209,"-")</f>
        <v>0.30410447761194032</v>
      </c>
      <c r="AB210" s="315"/>
      <c r="AC210" s="41" t="s">
        <v>88</v>
      </c>
      <c r="AD210" s="53">
        <v>476</v>
      </c>
      <c r="AE210" s="142">
        <f t="shared" ref="AE210" si="1606">IFERROR(AD210/AB209,"-")</f>
        <v>0.28417910447761197</v>
      </c>
      <c r="AF210" s="315"/>
      <c r="AG210" s="41" t="s">
        <v>88</v>
      </c>
      <c r="AH210" s="53">
        <v>15340</v>
      </c>
      <c r="AI210" s="153">
        <f t="shared" ref="AI210" si="1607">IFERROR(AH210/AF209,"-")</f>
        <v>0.27306062871586745</v>
      </c>
    </row>
    <row r="211" spans="2:35" s="30" customFormat="1">
      <c r="B211" s="300"/>
      <c r="C211" s="321"/>
      <c r="D211" s="315"/>
      <c r="E211" s="44" t="s">
        <v>89</v>
      </c>
      <c r="F211" s="53">
        <v>6</v>
      </c>
      <c r="G211" s="142">
        <f t="shared" ref="G211" si="1608">IFERROR(F211/D209,"-")</f>
        <v>0.1875</v>
      </c>
      <c r="H211" s="315"/>
      <c r="I211" s="44" t="s">
        <v>89</v>
      </c>
      <c r="J211" s="53">
        <v>28</v>
      </c>
      <c r="K211" s="142">
        <f t="shared" ref="K211" si="1609">IFERROR(J211/H209,"-")</f>
        <v>0.43076923076923079</v>
      </c>
      <c r="L211" s="315"/>
      <c r="M211" s="44" t="s">
        <v>89</v>
      </c>
      <c r="N211" s="53">
        <v>7718</v>
      </c>
      <c r="O211" s="142">
        <f t="shared" ref="O211" si="1610">IFERROR(N211/L209,"-")</f>
        <v>0.34869431643625193</v>
      </c>
      <c r="P211" s="315"/>
      <c r="Q211" s="44" t="s">
        <v>89</v>
      </c>
      <c r="R211" s="53">
        <v>6826</v>
      </c>
      <c r="S211" s="153">
        <f t="shared" ref="S211" si="1611">IFERROR(R211/P209,"-")</f>
        <v>0.40323724007561434</v>
      </c>
      <c r="T211" s="315"/>
      <c r="U211" s="44" t="s">
        <v>89</v>
      </c>
      <c r="V211" s="53">
        <v>4333</v>
      </c>
      <c r="W211" s="142">
        <f t="shared" ref="W211" si="1612">IFERROR(V211/T209,"-")</f>
        <v>0.41188212927756657</v>
      </c>
      <c r="X211" s="315"/>
      <c r="Y211" s="44" t="s">
        <v>89</v>
      </c>
      <c r="Z211" s="53">
        <v>1621</v>
      </c>
      <c r="AA211" s="142">
        <f t="shared" ref="AA211" si="1613">IFERROR(Z211/X209,"-")</f>
        <v>0.33602819237147596</v>
      </c>
      <c r="AB211" s="315"/>
      <c r="AC211" s="44" t="s">
        <v>89</v>
      </c>
      <c r="AD211" s="53">
        <v>453</v>
      </c>
      <c r="AE211" s="142">
        <f t="shared" ref="AE211" si="1614">IFERROR(AD211/AB209,"-")</f>
        <v>0.27044776119402986</v>
      </c>
      <c r="AF211" s="315"/>
      <c r="AG211" s="44" t="s">
        <v>89</v>
      </c>
      <c r="AH211" s="53">
        <v>20985</v>
      </c>
      <c r="AI211" s="153">
        <f t="shared" ref="AI211" si="1615">IFERROR(AH211/AF209,"-")</f>
        <v>0.37354480401580692</v>
      </c>
    </row>
    <row r="212" spans="2:35" s="30" customFormat="1">
      <c r="B212" s="300"/>
      <c r="C212" s="321"/>
      <c r="D212" s="315"/>
      <c r="E212" s="44" t="s">
        <v>90</v>
      </c>
      <c r="F212" s="53">
        <v>2</v>
      </c>
      <c r="G212" s="142">
        <f t="shared" ref="G212" si="1616">IFERROR(F212/D209,"-")</f>
        <v>6.25E-2</v>
      </c>
      <c r="H212" s="315"/>
      <c r="I212" s="44" t="s">
        <v>90</v>
      </c>
      <c r="J212" s="53">
        <v>6</v>
      </c>
      <c r="K212" s="142">
        <f t="shared" ref="K212" si="1617">IFERROR(J212/H209,"-")</f>
        <v>9.2307692307692313E-2</v>
      </c>
      <c r="L212" s="315"/>
      <c r="M212" s="44" t="s">
        <v>90</v>
      </c>
      <c r="N212" s="53">
        <v>1540</v>
      </c>
      <c r="O212" s="142">
        <f t="shared" ref="O212" si="1618">IFERROR(N212/L209,"-")</f>
        <v>6.957621758380772E-2</v>
      </c>
      <c r="P212" s="315"/>
      <c r="Q212" s="44" t="s">
        <v>90</v>
      </c>
      <c r="R212" s="53">
        <v>1886</v>
      </c>
      <c r="S212" s="153">
        <f t="shared" ref="S212" si="1619">IFERROR(R212/P209,"-")</f>
        <v>0.11141304347826086</v>
      </c>
      <c r="T212" s="315"/>
      <c r="U212" s="44" t="s">
        <v>90</v>
      </c>
      <c r="V212" s="53">
        <v>1629</v>
      </c>
      <c r="W212" s="142">
        <f t="shared" ref="W212" si="1620">IFERROR(V212/T209,"-")</f>
        <v>0.15484790874524715</v>
      </c>
      <c r="X212" s="315"/>
      <c r="Y212" s="44" t="s">
        <v>90</v>
      </c>
      <c r="Z212" s="53">
        <v>814</v>
      </c>
      <c r="AA212" s="142">
        <f t="shared" ref="AA212" si="1621">IFERROR(Z212/X209,"-")</f>
        <v>0.16873963515754561</v>
      </c>
      <c r="AB212" s="315"/>
      <c r="AC212" s="44" t="s">
        <v>90</v>
      </c>
      <c r="AD212" s="53">
        <v>314</v>
      </c>
      <c r="AE212" s="142">
        <f t="shared" ref="AE212" si="1622">IFERROR(AD212/AB209,"-")</f>
        <v>0.18746268656716417</v>
      </c>
      <c r="AF212" s="315"/>
      <c r="AG212" s="44" t="s">
        <v>90</v>
      </c>
      <c r="AH212" s="53">
        <v>6191</v>
      </c>
      <c r="AI212" s="153">
        <f t="shared" ref="AI212" si="1623">IFERROR(AH212/AF209,"-")</f>
        <v>0.11020328242372458</v>
      </c>
    </row>
    <row r="213" spans="2:35" s="30" customFormat="1">
      <c r="B213" s="300"/>
      <c r="C213" s="321"/>
      <c r="D213" s="315"/>
      <c r="E213" s="45" t="s">
        <v>91</v>
      </c>
      <c r="F213" s="54">
        <v>7</v>
      </c>
      <c r="G213" s="143">
        <f t="shared" ref="G213" si="1624">IFERROR(F213/D209,"-")</f>
        <v>0.21875</v>
      </c>
      <c r="H213" s="315"/>
      <c r="I213" s="45" t="s">
        <v>91</v>
      </c>
      <c r="J213" s="54">
        <v>14</v>
      </c>
      <c r="K213" s="143">
        <f t="shared" ref="K213" si="1625">IFERROR(J213/H209,"-")</f>
        <v>0.2153846153846154</v>
      </c>
      <c r="L213" s="315"/>
      <c r="M213" s="45" t="s">
        <v>91</v>
      </c>
      <c r="N213" s="54">
        <v>4274</v>
      </c>
      <c r="O213" s="143">
        <f t="shared" ref="O213" si="1626">IFERROR(N213/L209,"-")</f>
        <v>0.19309659347610011</v>
      </c>
      <c r="P213" s="315"/>
      <c r="Q213" s="45" t="s">
        <v>91</v>
      </c>
      <c r="R213" s="54">
        <v>4081</v>
      </c>
      <c r="S213" s="154">
        <f t="shared" ref="S213" si="1627">IFERROR(R213/P209,"-")</f>
        <v>0.24107986767485823</v>
      </c>
      <c r="T213" s="315"/>
      <c r="U213" s="45" t="s">
        <v>91</v>
      </c>
      <c r="V213" s="54">
        <v>2930</v>
      </c>
      <c r="W213" s="143">
        <f t="shared" ref="W213" si="1628">IFERROR(V213/T209,"-")</f>
        <v>0.27851711026615972</v>
      </c>
      <c r="X213" s="315"/>
      <c r="Y213" s="45" t="s">
        <v>91</v>
      </c>
      <c r="Z213" s="54">
        <v>1340</v>
      </c>
      <c r="AA213" s="143">
        <f t="shared" ref="AA213" si="1629">IFERROR(Z213/X209,"-")</f>
        <v>0.27777777777777779</v>
      </c>
      <c r="AB213" s="315"/>
      <c r="AC213" s="45" t="s">
        <v>91</v>
      </c>
      <c r="AD213" s="54">
        <v>490</v>
      </c>
      <c r="AE213" s="143">
        <f t="shared" ref="AE213" si="1630">IFERROR(AD213/AB209,"-")</f>
        <v>0.29253731343283584</v>
      </c>
      <c r="AF213" s="315"/>
      <c r="AG213" s="45" t="s">
        <v>91</v>
      </c>
      <c r="AH213" s="54">
        <v>13136</v>
      </c>
      <c r="AI213" s="154">
        <f t="shared" ref="AI213" si="1631">IFERROR(AH213/AF209,"-")</f>
        <v>0.23382818897077148</v>
      </c>
    </row>
    <row r="214" spans="2:35" s="30" customFormat="1" ht="24">
      <c r="B214" s="276"/>
      <c r="C214" s="322"/>
      <c r="D214" s="316"/>
      <c r="E214" s="48" t="s">
        <v>275</v>
      </c>
      <c r="F214" s="55">
        <v>17</v>
      </c>
      <c r="G214" s="144">
        <f t="shared" ref="G214" si="1632">IFERROR(F214/D209,"-")</f>
        <v>0.53125</v>
      </c>
      <c r="H214" s="316"/>
      <c r="I214" s="48" t="s">
        <v>275</v>
      </c>
      <c r="J214" s="55">
        <v>47</v>
      </c>
      <c r="K214" s="144">
        <f t="shared" ref="K214" si="1633">IFERROR(J214/H209,"-")</f>
        <v>0.72307692307692306</v>
      </c>
      <c r="L214" s="316"/>
      <c r="M214" s="48" t="s">
        <v>275</v>
      </c>
      <c r="N214" s="55">
        <v>12793</v>
      </c>
      <c r="O214" s="144">
        <f t="shared" ref="O214" si="1634">IFERROR(N214/L209,"-")</f>
        <v>0.57797957892834551</v>
      </c>
      <c r="P214" s="316"/>
      <c r="Q214" s="48" t="s">
        <v>275</v>
      </c>
      <c r="R214" s="55">
        <v>11507</v>
      </c>
      <c r="S214" s="144">
        <f t="shared" ref="S214" si="1635">IFERROR(R214/P209,"-")</f>
        <v>0.6797613421550095</v>
      </c>
      <c r="T214" s="316"/>
      <c r="U214" s="48" t="s">
        <v>275</v>
      </c>
      <c r="V214" s="55">
        <v>7747</v>
      </c>
      <c r="W214" s="144">
        <f t="shared" ref="W214" si="1636">IFERROR(V214/T209,"-")</f>
        <v>0.73640684410646384</v>
      </c>
      <c r="X214" s="316"/>
      <c r="Y214" s="48" t="s">
        <v>275</v>
      </c>
      <c r="Z214" s="55">
        <v>3490</v>
      </c>
      <c r="AA214" s="144">
        <f t="shared" ref="AA214" si="1637">IFERROR(Z214/X209,"-")</f>
        <v>0.7234660033167496</v>
      </c>
      <c r="AB214" s="316"/>
      <c r="AC214" s="48" t="s">
        <v>275</v>
      </c>
      <c r="AD214" s="55">
        <v>1156</v>
      </c>
      <c r="AE214" s="144">
        <f t="shared" ref="AE214" si="1638">IFERROR(AD214/AB209,"-")</f>
        <v>0.69014925373134328</v>
      </c>
      <c r="AF214" s="316"/>
      <c r="AG214" s="48" t="s">
        <v>275</v>
      </c>
      <c r="AH214" s="55">
        <v>36757</v>
      </c>
      <c r="AI214" s="144">
        <f t="shared" ref="AI214" si="1639">IFERROR(AH214/AF209,"-")</f>
        <v>0.65429527573071311</v>
      </c>
    </row>
    <row r="215" spans="2:35" s="30" customFormat="1">
      <c r="B215" s="275">
        <v>36</v>
      </c>
      <c r="C215" s="320" t="s">
        <v>4</v>
      </c>
      <c r="D215" s="314">
        <v>38</v>
      </c>
      <c r="E215" s="40" t="s">
        <v>87</v>
      </c>
      <c r="F215" s="194">
        <v>2</v>
      </c>
      <c r="G215" s="141">
        <f t="shared" ref="G215" si="1640">IFERROR(F215/D215,"-")</f>
        <v>5.2631578947368418E-2</v>
      </c>
      <c r="H215" s="314">
        <v>45</v>
      </c>
      <c r="I215" s="40" t="s">
        <v>87</v>
      </c>
      <c r="J215" s="194">
        <v>3</v>
      </c>
      <c r="K215" s="141">
        <f t="shared" ref="K215" si="1641">IFERROR(J215/H215,"-")</f>
        <v>6.6666666666666666E-2</v>
      </c>
      <c r="L215" s="314">
        <v>5870</v>
      </c>
      <c r="M215" s="40" t="s">
        <v>87</v>
      </c>
      <c r="N215" s="194">
        <v>641</v>
      </c>
      <c r="O215" s="141">
        <f t="shared" ref="O215" si="1642">IFERROR(N215/L215,"-")</f>
        <v>0.10919931856899488</v>
      </c>
      <c r="P215" s="314">
        <v>4539</v>
      </c>
      <c r="Q215" s="40" t="s">
        <v>87</v>
      </c>
      <c r="R215" s="194">
        <v>884</v>
      </c>
      <c r="S215" s="152">
        <f t="shared" ref="S215" si="1643">IFERROR(R215/P215,"-")</f>
        <v>0.19475655430711611</v>
      </c>
      <c r="T215" s="314">
        <v>3012</v>
      </c>
      <c r="U215" s="40" t="s">
        <v>87</v>
      </c>
      <c r="V215" s="194">
        <v>792</v>
      </c>
      <c r="W215" s="141">
        <f t="shared" ref="W215" si="1644">IFERROR(V215/T215,"-")</f>
        <v>0.26294820717131473</v>
      </c>
      <c r="X215" s="314">
        <v>1527</v>
      </c>
      <c r="Y215" s="40" t="s">
        <v>87</v>
      </c>
      <c r="Z215" s="194">
        <v>515</v>
      </c>
      <c r="AA215" s="141">
        <f t="shared" ref="AA215" si="1645">IFERROR(Z215/X215,"-")</f>
        <v>0.33726260641781269</v>
      </c>
      <c r="AB215" s="314">
        <v>587</v>
      </c>
      <c r="AC215" s="40" t="s">
        <v>87</v>
      </c>
      <c r="AD215" s="194">
        <v>198</v>
      </c>
      <c r="AE215" s="141">
        <f t="shared" ref="AE215" si="1646">IFERROR(AD215/AB215,"-")</f>
        <v>0.33730834752981259</v>
      </c>
      <c r="AF215" s="314">
        <v>15618</v>
      </c>
      <c r="AG215" s="40" t="s">
        <v>87</v>
      </c>
      <c r="AH215" s="194">
        <v>3035</v>
      </c>
      <c r="AI215" s="152">
        <f t="shared" ref="AI215" si="1647">IFERROR(AH215/AF215,"-")</f>
        <v>0.19432705852221796</v>
      </c>
    </row>
    <row r="216" spans="2:35" s="30" customFormat="1">
      <c r="B216" s="300"/>
      <c r="C216" s="321"/>
      <c r="D216" s="315"/>
      <c r="E216" s="41" t="s">
        <v>88</v>
      </c>
      <c r="F216" s="53">
        <v>12</v>
      </c>
      <c r="G216" s="142">
        <f t="shared" ref="G216" si="1648">IFERROR(F216/D215,"-")</f>
        <v>0.31578947368421051</v>
      </c>
      <c r="H216" s="315"/>
      <c r="I216" s="41" t="s">
        <v>88</v>
      </c>
      <c r="J216" s="53">
        <v>15</v>
      </c>
      <c r="K216" s="142">
        <f t="shared" ref="K216" si="1649">IFERROR(J216/H215,"-")</f>
        <v>0.33333333333333331</v>
      </c>
      <c r="L216" s="315"/>
      <c r="M216" s="41" t="s">
        <v>88</v>
      </c>
      <c r="N216" s="53">
        <v>1478</v>
      </c>
      <c r="O216" s="142">
        <f t="shared" ref="O216" si="1650">IFERROR(N216/L215,"-")</f>
        <v>0.25178875638841569</v>
      </c>
      <c r="P216" s="315"/>
      <c r="Q216" s="41" t="s">
        <v>88</v>
      </c>
      <c r="R216" s="53">
        <v>1441</v>
      </c>
      <c r="S216" s="153">
        <f t="shared" ref="S216" si="1651">IFERROR(R216/P215,"-")</f>
        <v>0.31747080854813836</v>
      </c>
      <c r="T216" s="315"/>
      <c r="U216" s="41" t="s">
        <v>88</v>
      </c>
      <c r="V216" s="53">
        <v>1025</v>
      </c>
      <c r="W216" s="142">
        <f t="shared" ref="W216" si="1652">IFERROR(V216/T215,"-")</f>
        <v>0.34030544488711817</v>
      </c>
      <c r="X216" s="315"/>
      <c r="Y216" s="41" t="s">
        <v>88</v>
      </c>
      <c r="Z216" s="53">
        <v>487</v>
      </c>
      <c r="AA216" s="142">
        <f t="shared" ref="AA216" si="1653">IFERROR(Z216/X215,"-")</f>
        <v>0.3189259986902423</v>
      </c>
      <c r="AB216" s="315"/>
      <c r="AC216" s="41" t="s">
        <v>88</v>
      </c>
      <c r="AD216" s="53">
        <v>160</v>
      </c>
      <c r="AE216" s="142">
        <f t="shared" ref="AE216" si="1654">IFERROR(AD216/AB215,"-")</f>
        <v>0.27257240204429301</v>
      </c>
      <c r="AF216" s="315"/>
      <c r="AG216" s="41" t="s">
        <v>88</v>
      </c>
      <c r="AH216" s="53">
        <v>4618</v>
      </c>
      <c r="AI216" s="153">
        <f t="shared" ref="AI216" si="1655">IFERROR(AH216/AF215,"-")</f>
        <v>0.29568446664105519</v>
      </c>
    </row>
    <row r="217" spans="2:35" s="30" customFormat="1">
      <c r="B217" s="300"/>
      <c r="C217" s="321"/>
      <c r="D217" s="315"/>
      <c r="E217" s="44" t="s">
        <v>89</v>
      </c>
      <c r="F217" s="53">
        <v>10</v>
      </c>
      <c r="G217" s="142">
        <f t="shared" ref="G217" si="1656">IFERROR(F217/D215,"-")</f>
        <v>0.26315789473684209</v>
      </c>
      <c r="H217" s="315"/>
      <c r="I217" s="44" t="s">
        <v>89</v>
      </c>
      <c r="J217" s="53">
        <v>12</v>
      </c>
      <c r="K217" s="142">
        <f t="shared" ref="K217" si="1657">IFERROR(J217/H215,"-")</f>
        <v>0.26666666666666666</v>
      </c>
      <c r="L217" s="315"/>
      <c r="M217" s="44" t="s">
        <v>89</v>
      </c>
      <c r="N217" s="53">
        <v>1954</v>
      </c>
      <c r="O217" s="142">
        <f t="shared" ref="O217" si="1658">IFERROR(N217/L215,"-")</f>
        <v>0.33287904599659285</v>
      </c>
      <c r="P217" s="315"/>
      <c r="Q217" s="44" t="s">
        <v>89</v>
      </c>
      <c r="R217" s="53">
        <v>1802</v>
      </c>
      <c r="S217" s="153">
        <f t="shared" ref="S217" si="1659">IFERROR(R217/P215,"-")</f>
        <v>0.39700374531835209</v>
      </c>
      <c r="T217" s="315"/>
      <c r="U217" s="44" t="s">
        <v>89</v>
      </c>
      <c r="V217" s="53">
        <v>1206</v>
      </c>
      <c r="W217" s="142">
        <f t="shared" ref="W217" si="1660">IFERROR(V217/T215,"-")</f>
        <v>0.40039840637450197</v>
      </c>
      <c r="X217" s="315"/>
      <c r="Y217" s="44" t="s">
        <v>89</v>
      </c>
      <c r="Z217" s="53">
        <v>556</v>
      </c>
      <c r="AA217" s="142">
        <f t="shared" ref="AA217" si="1661">IFERROR(Z217/X215,"-")</f>
        <v>0.36411263916175507</v>
      </c>
      <c r="AB217" s="315"/>
      <c r="AC217" s="44" t="s">
        <v>89</v>
      </c>
      <c r="AD217" s="53">
        <v>159</v>
      </c>
      <c r="AE217" s="142">
        <f t="shared" ref="AE217" si="1662">IFERROR(AD217/AB215,"-")</f>
        <v>0.27086882453151617</v>
      </c>
      <c r="AF217" s="315"/>
      <c r="AG217" s="44" t="s">
        <v>89</v>
      </c>
      <c r="AH217" s="53">
        <v>5699</v>
      </c>
      <c r="AI217" s="153">
        <f t="shared" ref="AI217" si="1663">IFERROR(AH217/AF215,"-")</f>
        <v>0.3648994749647842</v>
      </c>
    </row>
    <row r="218" spans="2:35" s="30" customFormat="1">
      <c r="B218" s="300"/>
      <c r="C218" s="321"/>
      <c r="D218" s="315"/>
      <c r="E218" s="44" t="s">
        <v>90</v>
      </c>
      <c r="F218" s="53">
        <v>0</v>
      </c>
      <c r="G218" s="142">
        <f t="shared" ref="G218" si="1664">IFERROR(F218/D215,"-")</f>
        <v>0</v>
      </c>
      <c r="H218" s="315"/>
      <c r="I218" s="44" t="s">
        <v>90</v>
      </c>
      <c r="J218" s="53">
        <v>9</v>
      </c>
      <c r="K218" s="142">
        <f t="shared" ref="K218" si="1665">IFERROR(J218/H215,"-")</f>
        <v>0.2</v>
      </c>
      <c r="L218" s="315"/>
      <c r="M218" s="44" t="s">
        <v>90</v>
      </c>
      <c r="N218" s="53">
        <v>459</v>
      </c>
      <c r="O218" s="142">
        <f t="shared" ref="O218" si="1666">IFERROR(N218/L215,"-")</f>
        <v>7.8194207836456558E-2</v>
      </c>
      <c r="P218" s="315"/>
      <c r="Q218" s="44" t="s">
        <v>90</v>
      </c>
      <c r="R218" s="53">
        <v>533</v>
      </c>
      <c r="S218" s="153">
        <f t="shared" ref="S218" si="1667">IFERROR(R218/P215,"-")</f>
        <v>0.11742674597929059</v>
      </c>
      <c r="T218" s="315"/>
      <c r="U218" s="44" t="s">
        <v>90</v>
      </c>
      <c r="V218" s="53">
        <v>507</v>
      </c>
      <c r="W218" s="142">
        <f t="shared" ref="W218" si="1668">IFERROR(V218/T215,"-")</f>
        <v>0.16832669322709162</v>
      </c>
      <c r="X218" s="315"/>
      <c r="Y218" s="44" t="s">
        <v>90</v>
      </c>
      <c r="Z218" s="53">
        <v>318</v>
      </c>
      <c r="AA218" s="142">
        <f t="shared" ref="AA218" si="1669">IFERROR(Z218/X215,"-")</f>
        <v>0.20825147347740669</v>
      </c>
      <c r="AB218" s="315"/>
      <c r="AC218" s="44" t="s">
        <v>90</v>
      </c>
      <c r="AD218" s="53">
        <v>121</v>
      </c>
      <c r="AE218" s="142">
        <f t="shared" ref="AE218" si="1670">IFERROR(AD218/AB215,"-")</f>
        <v>0.20613287904599659</v>
      </c>
      <c r="AF218" s="315"/>
      <c r="AG218" s="44" t="s">
        <v>90</v>
      </c>
      <c r="AH218" s="53">
        <v>1947</v>
      </c>
      <c r="AI218" s="153">
        <f t="shared" ref="AI218" si="1671">IFERROR(AH218/AF215,"-")</f>
        <v>0.12466384940453323</v>
      </c>
    </row>
    <row r="219" spans="2:35" s="30" customFormat="1">
      <c r="B219" s="300"/>
      <c r="C219" s="321"/>
      <c r="D219" s="315"/>
      <c r="E219" s="45" t="s">
        <v>91</v>
      </c>
      <c r="F219" s="54">
        <v>10</v>
      </c>
      <c r="G219" s="143">
        <f t="shared" ref="G219" si="1672">IFERROR(F219/D215,"-")</f>
        <v>0.26315789473684209</v>
      </c>
      <c r="H219" s="315"/>
      <c r="I219" s="45" t="s">
        <v>91</v>
      </c>
      <c r="J219" s="54">
        <v>14</v>
      </c>
      <c r="K219" s="143">
        <f t="shared" ref="K219" si="1673">IFERROR(J219/H215,"-")</f>
        <v>0.31111111111111112</v>
      </c>
      <c r="L219" s="315"/>
      <c r="M219" s="45" t="s">
        <v>91</v>
      </c>
      <c r="N219" s="54">
        <v>1157</v>
      </c>
      <c r="O219" s="143">
        <f t="shared" ref="O219" si="1674">IFERROR(N219/L215,"-")</f>
        <v>0.19710391822827938</v>
      </c>
      <c r="P219" s="315"/>
      <c r="Q219" s="45" t="s">
        <v>91</v>
      </c>
      <c r="R219" s="54">
        <v>1201</v>
      </c>
      <c r="S219" s="154">
        <f t="shared" ref="S219" si="1675">IFERROR(R219/P215,"-")</f>
        <v>0.26459572593082176</v>
      </c>
      <c r="T219" s="315"/>
      <c r="U219" s="45" t="s">
        <v>91</v>
      </c>
      <c r="V219" s="54">
        <v>874</v>
      </c>
      <c r="W219" s="143">
        <f t="shared" ref="W219" si="1676">IFERROR(V219/T215,"-")</f>
        <v>0.29017264276228422</v>
      </c>
      <c r="X219" s="315"/>
      <c r="Y219" s="45" t="s">
        <v>91</v>
      </c>
      <c r="Z219" s="54">
        <v>462</v>
      </c>
      <c r="AA219" s="143">
        <f t="shared" ref="AA219" si="1677">IFERROR(Z219/X215,"-")</f>
        <v>0.30255402750491162</v>
      </c>
      <c r="AB219" s="315"/>
      <c r="AC219" s="45" t="s">
        <v>91</v>
      </c>
      <c r="AD219" s="54">
        <v>181</v>
      </c>
      <c r="AE219" s="143">
        <f t="shared" ref="AE219" si="1678">IFERROR(AD219/AB215,"-")</f>
        <v>0.30834752981260649</v>
      </c>
      <c r="AF219" s="315"/>
      <c r="AG219" s="45" t="s">
        <v>91</v>
      </c>
      <c r="AH219" s="54">
        <v>3899</v>
      </c>
      <c r="AI219" s="154">
        <f t="shared" ref="AI219" si="1679">IFERROR(AH219/AF215,"-")</f>
        <v>0.24964784223332054</v>
      </c>
    </row>
    <row r="220" spans="2:35" s="30" customFormat="1" ht="24">
      <c r="B220" s="276"/>
      <c r="C220" s="322"/>
      <c r="D220" s="316"/>
      <c r="E220" s="48" t="s">
        <v>275</v>
      </c>
      <c r="F220" s="55">
        <v>23</v>
      </c>
      <c r="G220" s="144">
        <f t="shared" ref="G220" si="1680">IFERROR(F220/D215,"-")</f>
        <v>0.60526315789473684</v>
      </c>
      <c r="H220" s="316"/>
      <c r="I220" s="48" t="s">
        <v>275</v>
      </c>
      <c r="J220" s="55">
        <v>30</v>
      </c>
      <c r="K220" s="144">
        <f t="shared" ref="K220" si="1681">IFERROR(J220/H215,"-")</f>
        <v>0.66666666666666663</v>
      </c>
      <c r="L220" s="316"/>
      <c r="M220" s="48" t="s">
        <v>275</v>
      </c>
      <c r="N220" s="55">
        <v>3473</v>
      </c>
      <c r="O220" s="144">
        <f t="shared" ref="O220" si="1682">IFERROR(N220/L215,"-")</f>
        <v>0.59165247018739353</v>
      </c>
      <c r="P220" s="316"/>
      <c r="Q220" s="48" t="s">
        <v>275</v>
      </c>
      <c r="R220" s="55">
        <v>3199</v>
      </c>
      <c r="S220" s="144">
        <f t="shared" ref="S220" si="1683">IFERROR(R220/P215,"-")</f>
        <v>0.7047807887199824</v>
      </c>
      <c r="T220" s="316"/>
      <c r="U220" s="48" t="s">
        <v>275</v>
      </c>
      <c r="V220" s="55">
        <v>2281</v>
      </c>
      <c r="W220" s="144">
        <f t="shared" ref="W220" si="1684">IFERROR(V220/T215,"-")</f>
        <v>0.75730411686586985</v>
      </c>
      <c r="X220" s="316"/>
      <c r="Y220" s="48" t="s">
        <v>275</v>
      </c>
      <c r="Z220" s="55">
        <v>1194</v>
      </c>
      <c r="AA220" s="144">
        <f t="shared" ref="AA220" si="1685">IFERROR(Z220/X215,"-")</f>
        <v>0.78192534381139489</v>
      </c>
      <c r="AB220" s="316"/>
      <c r="AC220" s="48" t="s">
        <v>275</v>
      </c>
      <c r="AD220" s="55">
        <v>431</v>
      </c>
      <c r="AE220" s="144">
        <f t="shared" ref="AE220" si="1686">IFERROR(AD220/AB215,"-")</f>
        <v>0.73424190800681433</v>
      </c>
      <c r="AF220" s="316"/>
      <c r="AG220" s="48" t="s">
        <v>275</v>
      </c>
      <c r="AH220" s="55">
        <v>10631</v>
      </c>
      <c r="AI220" s="144">
        <f t="shared" ref="AI220" si="1687">IFERROR(AH220/AF215,"-")</f>
        <v>0.68068894864899476</v>
      </c>
    </row>
    <row r="221" spans="2:35" s="30" customFormat="1">
      <c r="B221" s="275">
        <v>37</v>
      </c>
      <c r="C221" s="320" t="s">
        <v>5</v>
      </c>
      <c r="D221" s="314">
        <v>48</v>
      </c>
      <c r="E221" s="40" t="s">
        <v>87</v>
      </c>
      <c r="F221" s="194">
        <v>4</v>
      </c>
      <c r="G221" s="141">
        <f t="shared" ref="G221" si="1688">IFERROR(F221/D221,"-")</f>
        <v>8.3333333333333329E-2</v>
      </c>
      <c r="H221" s="314">
        <v>150</v>
      </c>
      <c r="I221" s="40" t="s">
        <v>87</v>
      </c>
      <c r="J221" s="194">
        <v>10</v>
      </c>
      <c r="K221" s="141">
        <f t="shared" ref="K221" si="1689">IFERROR(J221/H221,"-")</f>
        <v>6.6666666666666666E-2</v>
      </c>
      <c r="L221" s="314">
        <v>18455</v>
      </c>
      <c r="M221" s="40" t="s">
        <v>87</v>
      </c>
      <c r="N221" s="194">
        <v>1122</v>
      </c>
      <c r="O221" s="141">
        <f t="shared" ref="O221" si="1690">IFERROR(N221/L221,"-")</f>
        <v>6.0796532105120565E-2</v>
      </c>
      <c r="P221" s="314">
        <v>13947</v>
      </c>
      <c r="Q221" s="40" t="s">
        <v>87</v>
      </c>
      <c r="R221" s="194">
        <v>1869</v>
      </c>
      <c r="S221" s="152">
        <f t="shared" ref="S221" si="1691">IFERROR(R221/P221,"-")</f>
        <v>0.13400731340073135</v>
      </c>
      <c r="T221" s="314">
        <v>8865</v>
      </c>
      <c r="U221" s="40" t="s">
        <v>87</v>
      </c>
      <c r="V221" s="194">
        <v>1991</v>
      </c>
      <c r="W221" s="141">
        <f t="shared" ref="W221" si="1692">IFERROR(V221/T221,"-")</f>
        <v>0.22459108855047941</v>
      </c>
      <c r="X221" s="314">
        <v>3997</v>
      </c>
      <c r="Y221" s="40" t="s">
        <v>87</v>
      </c>
      <c r="Z221" s="194">
        <v>1183</v>
      </c>
      <c r="AA221" s="141">
        <f t="shared" ref="AA221" si="1693">IFERROR(Z221/X221,"-")</f>
        <v>0.29597197898423816</v>
      </c>
      <c r="AB221" s="314">
        <v>1501</v>
      </c>
      <c r="AC221" s="40" t="s">
        <v>87</v>
      </c>
      <c r="AD221" s="194">
        <v>437</v>
      </c>
      <c r="AE221" s="141">
        <f t="shared" ref="AE221" si="1694">IFERROR(AD221/AB221,"-")</f>
        <v>0.29113924050632911</v>
      </c>
      <c r="AF221" s="314">
        <v>46963</v>
      </c>
      <c r="AG221" s="40" t="s">
        <v>87</v>
      </c>
      <c r="AH221" s="194">
        <v>6616</v>
      </c>
      <c r="AI221" s="152">
        <f t="shared" ref="AI221" si="1695">IFERROR(AH221/AF221,"-")</f>
        <v>0.1408768605072078</v>
      </c>
    </row>
    <row r="222" spans="2:35" s="30" customFormat="1">
      <c r="B222" s="300"/>
      <c r="C222" s="321"/>
      <c r="D222" s="315"/>
      <c r="E222" s="41" t="s">
        <v>88</v>
      </c>
      <c r="F222" s="53">
        <v>12</v>
      </c>
      <c r="G222" s="142">
        <f t="shared" ref="G222" si="1696">IFERROR(F222/D221,"-")</f>
        <v>0.25</v>
      </c>
      <c r="H222" s="315"/>
      <c r="I222" s="41" t="s">
        <v>88</v>
      </c>
      <c r="J222" s="53">
        <v>46</v>
      </c>
      <c r="K222" s="142">
        <f t="shared" ref="K222" si="1697">IFERROR(J222/H221,"-")</f>
        <v>0.30666666666666664</v>
      </c>
      <c r="L222" s="315"/>
      <c r="M222" s="41" t="s">
        <v>88</v>
      </c>
      <c r="N222" s="53">
        <v>4242</v>
      </c>
      <c r="O222" s="142">
        <f t="shared" ref="O222" si="1698">IFERROR(N222/L221,"-")</f>
        <v>0.22985640747764832</v>
      </c>
      <c r="P222" s="315"/>
      <c r="Q222" s="41" t="s">
        <v>88</v>
      </c>
      <c r="R222" s="53">
        <v>4341</v>
      </c>
      <c r="S222" s="153">
        <f t="shared" ref="S222" si="1699">IFERROR(R222/P221,"-")</f>
        <v>0.31124973112497312</v>
      </c>
      <c r="T222" s="315"/>
      <c r="U222" s="41" t="s">
        <v>88</v>
      </c>
      <c r="V222" s="53">
        <v>3021</v>
      </c>
      <c r="W222" s="142">
        <f t="shared" ref="W222" si="1700">IFERROR(V222/T221,"-")</f>
        <v>0.34077834179357019</v>
      </c>
      <c r="X222" s="315"/>
      <c r="Y222" s="41" t="s">
        <v>88</v>
      </c>
      <c r="Z222" s="53">
        <v>1317</v>
      </c>
      <c r="AA222" s="142">
        <f t="shared" ref="AA222" si="1701">IFERROR(Z222/X221,"-")</f>
        <v>0.32949712284213162</v>
      </c>
      <c r="AB222" s="315"/>
      <c r="AC222" s="41" t="s">
        <v>88</v>
      </c>
      <c r="AD222" s="53">
        <v>440</v>
      </c>
      <c r="AE222" s="142">
        <f t="shared" ref="AE222" si="1702">IFERROR(AD222/AB221,"-")</f>
        <v>0.29313790806129247</v>
      </c>
      <c r="AF222" s="315"/>
      <c r="AG222" s="41" t="s">
        <v>88</v>
      </c>
      <c r="AH222" s="53">
        <v>13419</v>
      </c>
      <c r="AI222" s="153">
        <f t="shared" ref="AI222" si="1703">IFERROR(AH222/AF221,"-")</f>
        <v>0.28573557907288716</v>
      </c>
    </row>
    <row r="223" spans="2:35" s="30" customFormat="1">
      <c r="B223" s="300"/>
      <c r="C223" s="321"/>
      <c r="D223" s="315"/>
      <c r="E223" s="44" t="s">
        <v>89</v>
      </c>
      <c r="F223" s="53">
        <v>9</v>
      </c>
      <c r="G223" s="142">
        <f t="shared" ref="G223" si="1704">IFERROR(F223/D221,"-")</f>
        <v>0.1875</v>
      </c>
      <c r="H223" s="315"/>
      <c r="I223" s="44" t="s">
        <v>89</v>
      </c>
      <c r="J223" s="53">
        <v>54</v>
      </c>
      <c r="K223" s="142">
        <f t="shared" ref="K223" si="1705">IFERROR(J223/H221,"-")</f>
        <v>0.36</v>
      </c>
      <c r="L223" s="315"/>
      <c r="M223" s="44" t="s">
        <v>89</v>
      </c>
      <c r="N223" s="53">
        <v>6566</v>
      </c>
      <c r="O223" s="142">
        <f t="shared" ref="O223" si="1706">IFERROR(N223/L221,"-")</f>
        <v>0.35578434028718503</v>
      </c>
      <c r="P223" s="315"/>
      <c r="Q223" s="44" t="s">
        <v>89</v>
      </c>
      <c r="R223" s="53">
        <v>5861</v>
      </c>
      <c r="S223" s="153">
        <f t="shared" ref="S223" si="1707">IFERROR(R223/P221,"-")</f>
        <v>0.42023374202337421</v>
      </c>
      <c r="T223" s="315"/>
      <c r="U223" s="44" t="s">
        <v>89</v>
      </c>
      <c r="V223" s="53">
        <v>3894</v>
      </c>
      <c r="W223" s="142">
        <f t="shared" ref="W223" si="1708">IFERROR(V223/T221,"-")</f>
        <v>0.43925549915397633</v>
      </c>
      <c r="X223" s="315"/>
      <c r="Y223" s="44" t="s">
        <v>89</v>
      </c>
      <c r="Z223" s="53">
        <v>1508</v>
      </c>
      <c r="AA223" s="142">
        <f t="shared" ref="AA223" si="1709">IFERROR(Z223/X221,"-")</f>
        <v>0.37728296222166624</v>
      </c>
      <c r="AB223" s="315"/>
      <c r="AC223" s="44" t="s">
        <v>89</v>
      </c>
      <c r="AD223" s="53">
        <v>457</v>
      </c>
      <c r="AE223" s="142">
        <f t="shared" ref="AE223" si="1710">IFERROR(AD223/AB221,"-")</f>
        <v>0.30446369087275149</v>
      </c>
      <c r="AF223" s="315"/>
      <c r="AG223" s="44" t="s">
        <v>89</v>
      </c>
      <c r="AH223" s="53">
        <v>18349</v>
      </c>
      <c r="AI223" s="153">
        <f t="shared" ref="AI223" si="1711">IFERROR(AH223/AF221,"-")</f>
        <v>0.39071183697804657</v>
      </c>
    </row>
    <row r="224" spans="2:35" s="30" customFormat="1">
      <c r="B224" s="300"/>
      <c r="C224" s="321"/>
      <c r="D224" s="315"/>
      <c r="E224" s="44" t="s">
        <v>90</v>
      </c>
      <c r="F224" s="53">
        <v>1</v>
      </c>
      <c r="G224" s="142">
        <f t="shared" ref="G224" si="1712">IFERROR(F224/D221,"-")</f>
        <v>2.0833333333333332E-2</v>
      </c>
      <c r="H224" s="315"/>
      <c r="I224" s="44" t="s">
        <v>90</v>
      </c>
      <c r="J224" s="53">
        <v>16</v>
      </c>
      <c r="K224" s="142">
        <f t="shared" ref="K224" si="1713">IFERROR(J224/H221,"-")</f>
        <v>0.10666666666666667</v>
      </c>
      <c r="L224" s="315"/>
      <c r="M224" s="44" t="s">
        <v>90</v>
      </c>
      <c r="N224" s="53">
        <v>1404</v>
      </c>
      <c r="O224" s="142">
        <f t="shared" ref="O224" si="1714">IFERROR(N224/L221,"-")</f>
        <v>7.6076943917637502E-2</v>
      </c>
      <c r="P224" s="315"/>
      <c r="Q224" s="44" t="s">
        <v>90</v>
      </c>
      <c r="R224" s="53">
        <v>1829</v>
      </c>
      <c r="S224" s="153">
        <f t="shared" ref="S224" si="1715">IFERROR(R224/P221,"-")</f>
        <v>0.13113931311393132</v>
      </c>
      <c r="T224" s="315"/>
      <c r="U224" s="44" t="s">
        <v>90</v>
      </c>
      <c r="V224" s="53">
        <v>1538</v>
      </c>
      <c r="W224" s="142">
        <f t="shared" ref="W224" si="1716">IFERROR(V224/T221,"-")</f>
        <v>0.17349125775521715</v>
      </c>
      <c r="X224" s="315"/>
      <c r="Y224" s="44" t="s">
        <v>90</v>
      </c>
      <c r="Z224" s="53">
        <v>843</v>
      </c>
      <c r="AA224" s="142">
        <f t="shared" ref="AA224" si="1717">IFERROR(Z224/X221,"-")</f>
        <v>0.21090818113585189</v>
      </c>
      <c r="AB224" s="315"/>
      <c r="AC224" s="44" t="s">
        <v>90</v>
      </c>
      <c r="AD224" s="53">
        <v>304</v>
      </c>
      <c r="AE224" s="142">
        <f t="shared" ref="AE224" si="1718">IFERROR(AD224/AB221,"-")</f>
        <v>0.20253164556962025</v>
      </c>
      <c r="AF224" s="315"/>
      <c r="AG224" s="44" t="s">
        <v>90</v>
      </c>
      <c r="AH224" s="53">
        <v>5935</v>
      </c>
      <c r="AI224" s="153">
        <f t="shared" ref="AI224" si="1719">IFERROR(AH224/AF221,"-")</f>
        <v>0.12637608329961886</v>
      </c>
    </row>
    <row r="225" spans="2:35" s="30" customFormat="1">
      <c r="B225" s="300"/>
      <c r="C225" s="321"/>
      <c r="D225" s="315"/>
      <c r="E225" s="45" t="s">
        <v>91</v>
      </c>
      <c r="F225" s="54">
        <v>10</v>
      </c>
      <c r="G225" s="143">
        <f t="shared" ref="G225" si="1720">IFERROR(F225/D221,"-")</f>
        <v>0.20833333333333334</v>
      </c>
      <c r="H225" s="315"/>
      <c r="I225" s="45" t="s">
        <v>91</v>
      </c>
      <c r="J225" s="54">
        <v>42</v>
      </c>
      <c r="K225" s="143">
        <f t="shared" ref="K225" si="1721">IFERROR(J225/H221,"-")</f>
        <v>0.28000000000000003</v>
      </c>
      <c r="L225" s="315"/>
      <c r="M225" s="45" t="s">
        <v>91</v>
      </c>
      <c r="N225" s="54">
        <v>3774</v>
      </c>
      <c r="O225" s="143">
        <f t="shared" ref="O225" si="1722">IFERROR(N225/L221,"-")</f>
        <v>0.20449742617176916</v>
      </c>
      <c r="P225" s="315"/>
      <c r="Q225" s="45" t="s">
        <v>91</v>
      </c>
      <c r="R225" s="54">
        <v>3737</v>
      </c>
      <c r="S225" s="154">
        <f t="shared" ref="S225" si="1723">IFERROR(R225/P221,"-")</f>
        <v>0.26794292679429266</v>
      </c>
      <c r="T225" s="315"/>
      <c r="U225" s="45" t="s">
        <v>91</v>
      </c>
      <c r="V225" s="54">
        <v>2644</v>
      </c>
      <c r="W225" s="143">
        <f t="shared" ref="W225" si="1724">IFERROR(V225/T221,"-")</f>
        <v>0.29825155104342921</v>
      </c>
      <c r="X225" s="315"/>
      <c r="Y225" s="45" t="s">
        <v>91</v>
      </c>
      <c r="Z225" s="54">
        <v>1242</v>
      </c>
      <c r="AA225" s="143">
        <f t="shared" ref="AA225" si="1725">IFERROR(Z225/X221,"-")</f>
        <v>0.31073304978734051</v>
      </c>
      <c r="AB225" s="315"/>
      <c r="AC225" s="45" t="s">
        <v>91</v>
      </c>
      <c r="AD225" s="54">
        <v>428</v>
      </c>
      <c r="AE225" s="143">
        <f t="shared" ref="AE225" si="1726">IFERROR(AD225/AB221,"-")</f>
        <v>0.28514323784143902</v>
      </c>
      <c r="AF225" s="315"/>
      <c r="AG225" s="45" t="s">
        <v>91</v>
      </c>
      <c r="AH225" s="54">
        <v>11877</v>
      </c>
      <c r="AI225" s="154">
        <f t="shared" ref="AI225" si="1727">IFERROR(AH225/AF221,"-")</f>
        <v>0.25290122010944788</v>
      </c>
    </row>
    <row r="226" spans="2:35" s="30" customFormat="1" ht="24">
      <c r="B226" s="276"/>
      <c r="C226" s="322"/>
      <c r="D226" s="316"/>
      <c r="E226" s="48" t="s">
        <v>275</v>
      </c>
      <c r="F226" s="55">
        <v>23</v>
      </c>
      <c r="G226" s="144">
        <f t="shared" ref="G226" si="1728">IFERROR(F226/D221,"-")</f>
        <v>0.47916666666666669</v>
      </c>
      <c r="H226" s="316"/>
      <c r="I226" s="48" t="s">
        <v>275</v>
      </c>
      <c r="J226" s="55">
        <v>105</v>
      </c>
      <c r="K226" s="144">
        <f t="shared" ref="K226" si="1729">IFERROR(J226/H221,"-")</f>
        <v>0.7</v>
      </c>
      <c r="L226" s="316"/>
      <c r="M226" s="48" t="s">
        <v>275</v>
      </c>
      <c r="N226" s="55">
        <v>10883</v>
      </c>
      <c r="O226" s="144">
        <f t="shared" ref="O226" si="1730">IFERROR(N226/L221,"-")</f>
        <v>0.58970468707667301</v>
      </c>
      <c r="P226" s="316"/>
      <c r="Q226" s="48" t="s">
        <v>275</v>
      </c>
      <c r="R226" s="55">
        <v>9987</v>
      </c>
      <c r="S226" s="144">
        <f t="shared" ref="S226" si="1731">IFERROR(R226/P221,"-")</f>
        <v>0.71606797160679714</v>
      </c>
      <c r="T226" s="316"/>
      <c r="U226" s="48" t="s">
        <v>275</v>
      </c>
      <c r="V226" s="55">
        <v>6837</v>
      </c>
      <c r="W226" s="144">
        <f t="shared" ref="W226" si="1732">IFERROR(V226/T221,"-")</f>
        <v>0.77123519458544842</v>
      </c>
      <c r="X226" s="316"/>
      <c r="Y226" s="48" t="s">
        <v>275</v>
      </c>
      <c r="Z226" s="55">
        <v>3126</v>
      </c>
      <c r="AA226" s="144">
        <f t="shared" ref="AA226" si="1733">IFERROR(Z226/X221,"-")</f>
        <v>0.78208656492369277</v>
      </c>
      <c r="AB226" s="316"/>
      <c r="AC226" s="48" t="s">
        <v>275</v>
      </c>
      <c r="AD226" s="55">
        <v>1113</v>
      </c>
      <c r="AE226" s="144">
        <f t="shared" ref="AE226" si="1734">IFERROR(AD226/AB221,"-")</f>
        <v>0.74150566289140574</v>
      </c>
      <c r="AF226" s="316"/>
      <c r="AG226" s="48" t="s">
        <v>275</v>
      </c>
      <c r="AH226" s="55">
        <v>32074</v>
      </c>
      <c r="AI226" s="144">
        <f t="shared" ref="AI226" si="1735">IFERROR(AH226/AF221,"-")</f>
        <v>0.68296318378297804</v>
      </c>
    </row>
    <row r="227" spans="2:35" s="30" customFormat="1">
      <c r="B227" s="275">
        <v>38</v>
      </c>
      <c r="C227" s="320" t="s">
        <v>47</v>
      </c>
      <c r="D227" s="314">
        <v>29</v>
      </c>
      <c r="E227" s="40" t="s">
        <v>87</v>
      </c>
      <c r="F227" s="194">
        <v>2</v>
      </c>
      <c r="G227" s="141">
        <f t="shared" ref="G227" si="1736">IFERROR(F227/D227,"-")</f>
        <v>6.8965517241379309E-2</v>
      </c>
      <c r="H227" s="314">
        <v>63</v>
      </c>
      <c r="I227" s="40" t="s">
        <v>87</v>
      </c>
      <c r="J227" s="194">
        <v>3</v>
      </c>
      <c r="K227" s="141">
        <f t="shared" ref="K227" si="1737">IFERROR(J227/H227,"-")</f>
        <v>4.7619047619047616E-2</v>
      </c>
      <c r="L227" s="314">
        <v>4035</v>
      </c>
      <c r="M227" s="40" t="s">
        <v>87</v>
      </c>
      <c r="N227" s="194">
        <v>293</v>
      </c>
      <c r="O227" s="141">
        <f t="shared" ref="O227" si="1738">IFERROR(N227/L227,"-")</f>
        <v>7.2614622057001241E-2</v>
      </c>
      <c r="P227" s="314">
        <v>2947</v>
      </c>
      <c r="Q227" s="40" t="s">
        <v>87</v>
      </c>
      <c r="R227" s="194">
        <v>477</v>
      </c>
      <c r="S227" s="152">
        <f t="shared" ref="S227" si="1739">IFERROR(R227/P227,"-")</f>
        <v>0.16185951815405497</v>
      </c>
      <c r="T227" s="314">
        <v>1867</v>
      </c>
      <c r="U227" s="40" t="s">
        <v>87</v>
      </c>
      <c r="V227" s="194">
        <v>427</v>
      </c>
      <c r="W227" s="141">
        <f t="shared" ref="W227" si="1740">IFERROR(V227/T227,"-")</f>
        <v>0.22870915907873593</v>
      </c>
      <c r="X227" s="314">
        <v>815</v>
      </c>
      <c r="Y227" s="40" t="s">
        <v>87</v>
      </c>
      <c r="Z227" s="194">
        <v>231</v>
      </c>
      <c r="AA227" s="141">
        <f t="shared" ref="AA227" si="1741">IFERROR(Z227/X227,"-")</f>
        <v>0.28343558282208586</v>
      </c>
      <c r="AB227" s="314">
        <v>299</v>
      </c>
      <c r="AC227" s="40" t="s">
        <v>87</v>
      </c>
      <c r="AD227" s="194">
        <v>84</v>
      </c>
      <c r="AE227" s="141">
        <f t="shared" ref="AE227" si="1742">IFERROR(AD227/AB227,"-")</f>
        <v>0.28093645484949831</v>
      </c>
      <c r="AF227" s="314">
        <v>10055</v>
      </c>
      <c r="AG227" s="40" t="s">
        <v>87</v>
      </c>
      <c r="AH227" s="194">
        <v>1517</v>
      </c>
      <c r="AI227" s="152">
        <f t="shared" ref="AI227" si="1743">IFERROR(AH227/AF227,"-")</f>
        <v>0.15087021382396817</v>
      </c>
    </row>
    <row r="228" spans="2:35" s="30" customFormat="1">
      <c r="B228" s="300"/>
      <c r="C228" s="321"/>
      <c r="D228" s="315"/>
      <c r="E228" s="41" t="s">
        <v>88</v>
      </c>
      <c r="F228" s="53">
        <v>8</v>
      </c>
      <c r="G228" s="142">
        <f t="shared" ref="G228" si="1744">IFERROR(F228/D227,"-")</f>
        <v>0.27586206896551724</v>
      </c>
      <c r="H228" s="315"/>
      <c r="I228" s="41" t="s">
        <v>88</v>
      </c>
      <c r="J228" s="53">
        <v>32</v>
      </c>
      <c r="K228" s="142">
        <f t="shared" ref="K228" si="1745">IFERROR(J228/H227,"-")</f>
        <v>0.50793650793650791</v>
      </c>
      <c r="L228" s="315"/>
      <c r="M228" s="41" t="s">
        <v>88</v>
      </c>
      <c r="N228" s="53">
        <v>1144</v>
      </c>
      <c r="O228" s="142">
        <f t="shared" ref="O228" si="1746">IFERROR(N228/L227,"-")</f>
        <v>0.28351920693928129</v>
      </c>
      <c r="P228" s="315"/>
      <c r="Q228" s="41" t="s">
        <v>88</v>
      </c>
      <c r="R228" s="53">
        <v>1073</v>
      </c>
      <c r="S228" s="153">
        <f t="shared" ref="S228" si="1747">IFERROR(R228/P227,"-")</f>
        <v>0.36409908381404821</v>
      </c>
      <c r="T228" s="315"/>
      <c r="U228" s="41" t="s">
        <v>88</v>
      </c>
      <c r="V228" s="53">
        <v>711</v>
      </c>
      <c r="W228" s="142">
        <f t="shared" ref="W228" si="1748">IFERROR(V228/T227,"-")</f>
        <v>0.38082485270487415</v>
      </c>
      <c r="X228" s="315"/>
      <c r="Y228" s="41" t="s">
        <v>88</v>
      </c>
      <c r="Z228" s="53">
        <v>299</v>
      </c>
      <c r="AA228" s="142">
        <f t="shared" ref="AA228" si="1749">IFERROR(Z228/X227,"-")</f>
        <v>0.36687116564417177</v>
      </c>
      <c r="AB228" s="315"/>
      <c r="AC228" s="41" t="s">
        <v>88</v>
      </c>
      <c r="AD228" s="53">
        <v>110</v>
      </c>
      <c r="AE228" s="142">
        <f t="shared" ref="AE228" si="1750">IFERROR(AD228/AB227,"-")</f>
        <v>0.36789297658862874</v>
      </c>
      <c r="AF228" s="315"/>
      <c r="AG228" s="41" t="s">
        <v>88</v>
      </c>
      <c r="AH228" s="53">
        <v>3377</v>
      </c>
      <c r="AI228" s="153">
        <f t="shared" ref="AI228" si="1751">IFERROR(AH228/AF227,"-")</f>
        <v>0.33585280954748881</v>
      </c>
    </row>
    <row r="229" spans="2:35" s="30" customFormat="1">
      <c r="B229" s="300"/>
      <c r="C229" s="321"/>
      <c r="D229" s="315"/>
      <c r="E229" s="44" t="s">
        <v>89</v>
      </c>
      <c r="F229" s="53">
        <v>8</v>
      </c>
      <c r="G229" s="142">
        <f t="shared" ref="G229" si="1752">IFERROR(F229/D227,"-")</f>
        <v>0.27586206896551724</v>
      </c>
      <c r="H229" s="315"/>
      <c r="I229" s="44" t="s">
        <v>89</v>
      </c>
      <c r="J229" s="53">
        <v>27</v>
      </c>
      <c r="K229" s="142">
        <f t="shared" ref="K229" si="1753">IFERROR(J229/H227,"-")</f>
        <v>0.42857142857142855</v>
      </c>
      <c r="L229" s="315"/>
      <c r="M229" s="44" t="s">
        <v>89</v>
      </c>
      <c r="N229" s="53">
        <v>1463</v>
      </c>
      <c r="O229" s="142">
        <f t="shared" ref="O229" si="1754">IFERROR(N229/L227,"-")</f>
        <v>0.36257744733581165</v>
      </c>
      <c r="P229" s="315"/>
      <c r="Q229" s="44" t="s">
        <v>89</v>
      </c>
      <c r="R229" s="53">
        <v>1292</v>
      </c>
      <c r="S229" s="153">
        <f t="shared" ref="S229" si="1755">IFERROR(R229/P227,"-")</f>
        <v>0.43841194435018666</v>
      </c>
      <c r="T229" s="315"/>
      <c r="U229" s="44" t="s">
        <v>89</v>
      </c>
      <c r="V229" s="53">
        <v>856</v>
      </c>
      <c r="W229" s="142">
        <f t="shared" ref="W229" si="1756">IFERROR(V229/T227,"-")</f>
        <v>0.45848955543652919</v>
      </c>
      <c r="X229" s="315"/>
      <c r="Y229" s="44" t="s">
        <v>89</v>
      </c>
      <c r="Z229" s="53">
        <v>311</v>
      </c>
      <c r="AA229" s="142">
        <f t="shared" ref="AA229" si="1757">IFERROR(Z229/X227,"-")</f>
        <v>0.38159509202453989</v>
      </c>
      <c r="AB229" s="315"/>
      <c r="AC229" s="44" t="s">
        <v>89</v>
      </c>
      <c r="AD229" s="53">
        <v>82</v>
      </c>
      <c r="AE229" s="142">
        <f t="shared" ref="AE229" si="1758">IFERROR(AD229/AB227,"-")</f>
        <v>0.27424749163879597</v>
      </c>
      <c r="AF229" s="315"/>
      <c r="AG229" s="44" t="s">
        <v>89</v>
      </c>
      <c r="AH229" s="53">
        <v>4039</v>
      </c>
      <c r="AI229" s="153">
        <f t="shared" ref="AI229" si="1759">IFERROR(AH229/AF227,"-")</f>
        <v>0.40169070114370958</v>
      </c>
    </row>
    <row r="230" spans="2:35" s="30" customFormat="1">
      <c r="B230" s="300"/>
      <c r="C230" s="321"/>
      <c r="D230" s="315"/>
      <c r="E230" s="44" t="s">
        <v>90</v>
      </c>
      <c r="F230" s="53">
        <v>2</v>
      </c>
      <c r="G230" s="142">
        <f t="shared" ref="G230" si="1760">IFERROR(F230/D227,"-")</f>
        <v>6.8965517241379309E-2</v>
      </c>
      <c r="H230" s="315"/>
      <c r="I230" s="44" t="s">
        <v>90</v>
      </c>
      <c r="J230" s="53">
        <v>4</v>
      </c>
      <c r="K230" s="142">
        <f t="shared" ref="K230" si="1761">IFERROR(J230/H227,"-")</f>
        <v>6.3492063492063489E-2</v>
      </c>
      <c r="L230" s="315"/>
      <c r="M230" s="44" t="s">
        <v>90</v>
      </c>
      <c r="N230" s="53">
        <v>370</v>
      </c>
      <c r="O230" s="142">
        <f t="shared" ref="O230" si="1762">IFERROR(N230/L227,"-")</f>
        <v>9.169764560099132E-2</v>
      </c>
      <c r="P230" s="315"/>
      <c r="Q230" s="44" t="s">
        <v>90</v>
      </c>
      <c r="R230" s="53">
        <v>410</v>
      </c>
      <c r="S230" s="153">
        <f t="shared" ref="S230" si="1763">IFERROR(R230/P227,"-")</f>
        <v>0.13912453342382083</v>
      </c>
      <c r="T230" s="315"/>
      <c r="U230" s="44" t="s">
        <v>90</v>
      </c>
      <c r="V230" s="53">
        <v>347</v>
      </c>
      <c r="W230" s="142">
        <f t="shared" ref="W230" si="1764">IFERROR(V230/T227,"-")</f>
        <v>0.18585966791644348</v>
      </c>
      <c r="X230" s="315"/>
      <c r="Y230" s="44" t="s">
        <v>90</v>
      </c>
      <c r="Z230" s="53">
        <v>165</v>
      </c>
      <c r="AA230" s="142">
        <f t="shared" ref="AA230" si="1765">IFERROR(Z230/X227,"-")</f>
        <v>0.20245398773006135</v>
      </c>
      <c r="AB230" s="315"/>
      <c r="AC230" s="44" t="s">
        <v>90</v>
      </c>
      <c r="AD230" s="53">
        <v>50</v>
      </c>
      <c r="AE230" s="142">
        <f t="shared" ref="AE230" si="1766">IFERROR(AD230/AB227,"-")</f>
        <v>0.16722408026755853</v>
      </c>
      <c r="AF230" s="315"/>
      <c r="AG230" s="44" t="s">
        <v>90</v>
      </c>
      <c r="AH230" s="53">
        <v>1348</v>
      </c>
      <c r="AI230" s="153">
        <f t="shared" ref="AI230" si="1767">IFERROR(AH230/AF227,"-")</f>
        <v>0.13406265539532572</v>
      </c>
    </row>
    <row r="231" spans="2:35" s="30" customFormat="1">
      <c r="B231" s="300"/>
      <c r="C231" s="321"/>
      <c r="D231" s="315"/>
      <c r="E231" s="45" t="s">
        <v>91</v>
      </c>
      <c r="F231" s="54">
        <v>5</v>
      </c>
      <c r="G231" s="143">
        <f t="shared" ref="G231" si="1768">IFERROR(F231/D227,"-")</f>
        <v>0.17241379310344829</v>
      </c>
      <c r="H231" s="315"/>
      <c r="I231" s="45" t="s">
        <v>91</v>
      </c>
      <c r="J231" s="54">
        <v>16</v>
      </c>
      <c r="K231" s="143">
        <f t="shared" ref="K231" si="1769">IFERROR(J231/H227,"-")</f>
        <v>0.25396825396825395</v>
      </c>
      <c r="L231" s="315"/>
      <c r="M231" s="45" t="s">
        <v>91</v>
      </c>
      <c r="N231" s="54">
        <v>865</v>
      </c>
      <c r="O231" s="143">
        <f t="shared" ref="O231" si="1770">IFERROR(N231/L227,"-")</f>
        <v>0.21437422552664187</v>
      </c>
      <c r="P231" s="315"/>
      <c r="Q231" s="45" t="s">
        <v>91</v>
      </c>
      <c r="R231" s="54">
        <v>794</v>
      </c>
      <c r="S231" s="154">
        <f t="shared" ref="S231" si="1771">IFERROR(R231/P227,"-")</f>
        <v>0.26942653545978962</v>
      </c>
      <c r="T231" s="315"/>
      <c r="U231" s="45" t="s">
        <v>91</v>
      </c>
      <c r="V231" s="54">
        <v>598</v>
      </c>
      <c r="W231" s="143">
        <f t="shared" ref="W231" si="1772">IFERROR(V231/T227,"-")</f>
        <v>0.32029994643813603</v>
      </c>
      <c r="X231" s="315"/>
      <c r="Y231" s="45" t="s">
        <v>91</v>
      </c>
      <c r="Z231" s="54">
        <v>265</v>
      </c>
      <c r="AA231" s="143">
        <f t="shared" ref="AA231" si="1773">IFERROR(Z231/X227,"-")</f>
        <v>0.32515337423312884</v>
      </c>
      <c r="AB231" s="315"/>
      <c r="AC231" s="45" t="s">
        <v>91</v>
      </c>
      <c r="AD231" s="54">
        <v>84</v>
      </c>
      <c r="AE231" s="143">
        <f t="shared" ref="AE231" si="1774">IFERROR(AD231/AB227,"-")</f>
        <v>0.28093645484949831</v>
      </c>
      <c r="AF231" s="315"/>
      <c r="AG231" s="45" t="s">
        <v>91</v>
      </c>
      <c r="AH231" s="54">
        <v>2627</v>
      </c>
      <c r="AI231" s="154">
        <f t="shared" ref="AI231" si="1775">IFERROR(AH231/AF227,"-")</f>
        <v>0.26126305320735954</v>
      </c>
    </row>
    <row r="232" spans="2:35" s="30" customFormat="1" ht="24">
      <c r="B232" s="276"/>
      <c r="C232" s="322"/>
      <c r="D232" s="316"/>
      <c r="E232" s="48" t="s">
        <v>275</v>
      </c>
      <c r="F232" s="55">
        <v>18</v>
      </c>
      <c r="G232" s="144">
        <f t="shared" ref="G232" si="1776">IFERROR(F232/D227,"-")</f>
        <v>0.62068965517241381</v>
      </c>
      <c r="H232" s="316"/>
      <c r="I232" s="48" t="s">
        <v>275</v>
      </c>
      <c r="J232" s="55">
        <v>50</v>
      </c>
      <c r="K232" s="144">
        <f t="shared" ref="K232" si="1777">IFERROR(J232/H227,"-")</f>
        <v>0.79365079365079361</v>
      </c>
      <c r="L232" s="316"/>
      <c r="M232" s="48" t="s">
        <v>275</v>
      </c>
      <c r="N232" s="55">
        <v>2524</v>
      </c>
      <c r="O232" s="144">
        <f t="shared" ref="O232" si="1778">IFERROR(N232/L227,"-")</f>
        <v>0.62552664188351925</v>
      </c>
      <c r="P232" s="316"/>
      <c r="Q232" s="48" t="s">
        <v>275</v>
      </c>
      <c r="R232" s="55">
        <v>2174</v>
      </c>
      <c r="S232" s="144">
        <f t="shared" ref="S232" si="1779">IFERROR(R232/P227,"-")</f>
        <v>0.73769935527655239</v>
      </c>
      <c r="T232" s="316"/>
      <c r="U232" s="48" t="s">
        <v>275</v>
      </c>
      <c r="V232" s="55">
        <v>1490</v>
      </c>
      <c r="W232" s="144">
        <f t="shared" ref="W232" si="1780">IFERROR(V232/T227,"-")</f>
        <v>0.79807177289769682</v>
      </c>
      <c r="X232" s="316"/>
      <c r="Y232" s="48" t="s">
        <v>275</v>
      </c>
      <c r="Z232" s="55">
        <v>634</v>
      </c>
      <c r="AA232" s="144">
        <f t="shared" ref="AA232" si="1781">IFERROR(Z232/X227,"-")</f>
        <v>0.7779141104294478</v>
      </c>
      <c r="AB232" s="316"/>
      <c r="AC232" s="48" t="s">
        <v>275</v>
      </c>
      <c r="AD232" s="55">
        <v>219</v>
      </c>
      <c r="AE232" s="144">
        <f t="shared" ref="AE232" si="1782">IFERROR(AD232/AB227,"-")</f>
        <v>0.73244147157190631</v>
      </c>
      <c r="AF232" s="316"/>
      <c r="AG232" s="48" t="s">
        <v>275</v>
      </c>
      <c r="AH232" s="55">
        <v>7109</v>
      </c>
      <c r="AI232" s="144">
        <f t="shared" ref="AI232" si="1783">IFERROR(AH232/AF227,"-")</f>
        <v>0.70701143709597214</v>
      </c>
    </row>
    <row r="233" spans="2:35" s="30" customFormat="1">
      <c r="B233" s="275">
        <v>39</v>
      </c>
      <c r="C233" s="320" t="s">
        <v>10</v>
      </c>
      <c r="D233" s="314">
        <v>104</v>
      </c>
      <c r="E233" s="40" t="s">
        <v>87</v>
      </c>
      <c r="F233" s="194">
        <v>3</v>
      </c>
      <c r="G233" s="141">
        <f t="shared" ref="G233" si="1784">IFERROR(F233/D233,"-")</f>
        <v>2.8846153846153848E-2</v>
      </c>
      <c r="H233" s="314">
        <v>147</v>
      </c>
      <c r="I233" s="40" t="s">
        <v>87</v>
      </c>
      <c r="J233" s="194">
        <v>8</v>
      </c>
      <c r="K233" s="141">
        <f t="shared" ref="K233" si="1785">IFERROR(J233/H233,"-")</f>
        <v>5.4421768707482991E-2</v>
      </c>
      <c r="L233" s="314">
        <v>23627</v>
      </c>
      <c r="M233" s="40" t="s">
        <v>87</v>
      </c>
      <c r="N233" s="194">
        <v>1396</v>
      </c>
      <c r="O233" s="141">
        <f t="shared" ref="O233" si="1786">IFERROR(N233/L233,"-")</f>
        <v>5.9084945189825197E-2</v>
      </c>
      <c r="P233" s="314">
        <v>16139</v>
      </c>
      <c r="Q233" s="40" t="s">
        <v>87</v>
      </c>
      <c r="R233" s="194">
        <v>2130</v>
      </c>
      <c r="S233" s="152">
        <f t="shared" ref="S233" si="1787">IFERROR(R233/P233,"-")</f>
        <v>0.13197843732573269</v>
      </c>
      <c r="T233" s="314">
        <v>9717</v>
      </c>
      <c r="U233" s="40" t="s">
        <v>87</v>
      </c>
      <c r="V233" s="194">
        <v>2263</v>
      </c>
      <c r="W233" s="141">
        <f t="shared" ref="W233" si="1788">IFERROR(V233/T233,"-")</f>
        <v>0.23289080992075745</v>
      </c>
      <c r="X233" s="314">
        <v>4351</v>
      </c>
      <c r="Y233" s="40" t="s">
        <v>87</v>
      </c>
      <c r="Z233" s="194">
        <v>1360</v>
      </c>
      <c r="AA233" s="141">
        <f t="shared" ref="AA233" si="1789">IFERROR(Z233/X233,"-")</f>
        <v>0.31257182256952426</v>
      </c>
      <c r="AB233" s="314">
        <v>1495</v>
      </c>
      <c r="AC233" s="40" t="s">
        <v>87</v>
      </c>
      <c r="AD233" s="194">
        <v>546</v>
      </c>
      <c r="AE233" s="141">
        <f t="shared" ref="AE233" si="1790">IFERROR(AD233/AB233,"-")</f>
        <v>0.36521739130434783</v>
      </c>
      <c r="AF233" s="314">
        <v>55580</v>
      </c>
      <c r="AG233" s="40" t="s">
        <v>87</v>
      </c>
      <c r="AH233" s="194">
        <v>7706</v>
      </c>
      <c r="AI233" s="152">
        <f t="shared" ref="AI233" si="1791">IFERROR(AH233/AF233,"-")</f>
        <v>0.13864699532205829</v>
      </c>
    </row>
    <row r="234" spans="2:35" s="30" customFormat="1">
      <c r="B234" s="300"/>
      <c r="C234" s="321"/>
      <c r="D234" s="315"/>
      <c r="E234" s="41" t="s">
        <v>88</v>
      </c>
      <c r="F234" s="53">
        <v>50</v>
      </c>
      <c r="G234" s="142">
        <f t="shared" ref="G234" si="1792">IFERROR(F234/D233,"-")</f>
        <v>0.48076923076923078</v>
      </c>
      <c r="H234" s="315"/>
      <c r="I234" s="41" t="s">
        <v>88</v>
      </c>
      <c r="J234" s="53">
        <v>51</v>
      </c>
      <c r="K234" s="142">
        <f t="shared" ref="K234" si="1793">IFERROR(J234/H233,"-")</f>
        <v>0.34693877551020408</v>
      </c>
      <c r="L234" s="315"/>
      <c r="M234" s="41" t="s">
        <v>88</v>
      </c>
      <c r="N234" s="53">
        <v>5821</v>
      </c>
      <c r="O234" s="142">
        <f t="shared" ref="O234" si="1794">IFERROR(N234/L233,"-")</f>
        <v>0.24637067761459347</v>
      </c>
      <c r="P234" s="315"/>
      <c r="Q234" s="41" t="s">
        <v>88</v>
      </c>
      <c r="R234" s="53">
        <v>5375</v>
      </c>
      <c r="S234" s="153">
        <f t="shared" ref="S234" si="1795">IFERROR(R234/P233,"-")</f>
        <v>0.33304417869756492</v>
      </c>
      <c r="T234" s="315"/>
      <c r="U234" s="41" t="s">
        <v>88</v>
      </c>
      <c r="V234" s="53">
        <v>3533</v>
      </c>
      <c r="W234" s="142">
        <f t="shared" ref="W234" si="1796">IFERROR(V234/T233,"-")</f>
        <v>0.36358958526294122</v>
      </c>
      <c r="X234" s="315"/>
      <c r="Y234" s="41" t="s">
        <v>88</v>
      </c>
      <c r="Z234" s="53">
        <v>1580</v>
      </c>
      <c r="AA234" s="142">
        <f t="shared" ref="AA234" si="1797">IFERROR(Z234/X233,"-")</f>
        <v>0.36313491151459437</v>
      </c>
      <c r="AB234" s="315"/>
      <c r="AC234" s="41" t="s">
        <v>88</v>
      </c>
      <c r="AD234" s="53">
        <v>505</v>
      </c>
      <c r="AE234" s="142">
        <f t="shared" ref="AE234" si="1798">IFERROR(AD234/AB233,"-")</f>
        <v>0.33779264214046822</v>
      </c>
      <c r="AF234" s="315"/>
      <c r="AG234" s="41" t="s">
        <v>88</v>
      </c>
      <c r="AH234" s="53">
        <v>16915</v>
      </c>
      <c r="AI234" s="153">
        <f t="shared" ref="AI234" si="1799">IFERROR(AH234/AF233,"-")</f>
        <v>0.30433609211946744</v>
      </c>
    </row>
    <row r="235" spans="2:35" s="30" customFormat="1">
      <c r="B235" s="300"/>
      <c r="C235" s="321"/>
      <c r="D235" s="315"/>
      <c r="E235" s="44" t="s">
        <v>89</v>
      </c>
      <c r="F235" s="53">
        <v>35</v>
      </c>
      <c r="G235" s="142">
        <f t="shared" ref="G235" si="1800">IFERROR(F235/D233,"-")</f>
        <v>0.33653846153846156</v>
      </c>
      <c r="H235" s="315"/>
      <c r="I235" s="44" t="s">
        <v>89</v>
      </c>
      <c r="J235" s="53">
        <v>58</v>
      </c>
      <c r="K235" s="142">
        <f t="shared" ref="K235" si="1801">IFERROR(J235/H233,"-")</f>
        <v>0.39455782312925169</v>
      </c>
      <c r="L235" s="315"/>
      <c r="M235" s="44" t="s">
        <v>89</v>
      </c>
      <c r="N235" s="53">
        <v>8120</v>
      </c>
      <c r="O235" s="142">
        <f t="shared" ref="O235" si="1802">IFERROR(N235/L233,"-")</f>
        <v>0.34367460955686291</v>
      </c>
      <c r="P235" s="315"/>
      <c r="Q235" s="44" t="s">
        <v>89</v>
      </c>
      <c r="R235" s="53">
        <v>6792</v>
      </c>
      <c r="S235" s="153">
        <f t="shared" ref="S235" si="1803">IFERROR(R235/P233,"-")</f>
        <v>0.4208439184583927</v>
      </c>
      <c r="T235" s="315"/>
      <c r="U235" s="44" t="s">
        <v>89</v>
      </c>
      <c r="V235" s="53">
        <v>4260</v>
      </c>
      <c r="W235" s="142">
        <f t="shared" ref="W235" si="1804">IFERROR(V235/T233,"-")</f>
        <v>0.43840691571472679</v>
      </c>
      <c r="X235" s="315"/>
      <c r="Y235" s="44" t="s">
        <v>89</v>
      </c>
      <c r="Z235" s="53">
        <v>1671</v>
      </c>
      <c r="AA235" s="142">
        <f t="shared" ref="AA235" si="1805">IFERROR(Z235/X233,"-")</f>
        <v>0.38404964376005518</v>
      </c>
      <c r="AB235" s="315"/>
      <c r="AC235" s="44" t="s">
        <v>89</v>
      </c>
      <c r="AD235" s="53">
        <v>491</v>
      </c>
      <c r="AE235" s="142">
        <f t="shared" ref="AE235" si="1806">IFERROR(AD235/AB233,"-")</f>
        <v>0.32842809364548498</v>
      </c>
      <c r="AF235" s="315"/>
      <c r="AG235" s="44" t="s">
        <v>89</v>
      </c>
      <c r="AH235" s="53">
        <v>21427</v>
      </c>
      <c r="AI235" s="153">
        <f t="shared" ref="AI235" si="1807">IFERROR(AH235/AF233,"-")</f>
        <v>0.38551637279596979</v>
      </c>
    </row>
    <row r="236" spans="2:35" s="30" customFormat="1">
      <c r="B236" s="300"/>
      <c r="C236" s="321"/>
      <c r="D236" s="315"/>
      <c r="E236" s="44" t="s">
        <v>90</v>
      </c>
      <c r="F236" s="53">
        <v>10</v>
      </c>
      <c r="G236" s="142">
        <f t="shared" ref="G236" si="1808">IFERROR(F236/D233,"-")</f>
        <v>9.6153846153846159E-2</v>
      </c>
      <c r="H236" s="315"/>
      <c r="I236" s="44" t="s">
        <v>90</v>
      </c>
      <c r="J236" s="53">
        <v>12</v>
      </c>
      <c r="K236" s="142">
        <f t="shared" ref="K236" si="1809">IFERROR(J236/H233,"-")</f>
        <v>8.1632653061224483E-2</v>
      </c>
      <c r="L236" s="315"/>
      <c r="M236" s="44" t="s">
        <v>90</v>
      </c>
      <c r="N236" s="53">
        <v>1804</v>
      </c>
      <c r="O236" s="142">
        <f t="shared" ref="O236" si="1810">IFERROR(N236/L233,"-")</f>
        <v>7.6353324586278415E-2</v>
      </c>
      <c r="P236" s="315"/>
      <c r="Q236" s="44" t="s">
        <v>90</v>
      </c>
      <c r="R236" s="53">
        <v>1994</v>
      </c>
      <c r="S236" s="153">
        <f t="shared" ref="S236" si="1811">IFERROR(R236/P233,"-")</f>
        <v>0.12355164508333849</v>
      </c>
      <c r="T236" s="315"/>
      <c r="U236" s="44" t="s">
        <v>90</v>
      </c>
      <c r="V236" s="53">
        <v>1680</v>
      </c>
      <c r="W236" s="142">
        <f t="shared" ref="W236" si="1812">IFERROR(V236/T233,"-")</f>
        <v>0.17289286816918803</v>
      </c>
      <c r="X236" s="315"/>
      <c r="Y236" s="44" t="s">
        <v>90</v>
      </c>
      <c r="Z236" s="53">
        <v>889</v>
      </c>
      <c r="AA236" s="142">
        <f t="shared" ref="AA236" si="1813">IFERROR(Z236/X233,"-")</f>
        <v>0.20432084578257872</v>
      </c>
      <c r="AB236" s="315"/>
      <c r="AC236" s="44" t="s">
        <v>90</v>
      </c>
      <c r="AD236" s="53">
        <v>345</v>
      </c>
      <c r="AE236" s="142">
        <f t="shared" ref="AE236" si="1814">IFERROR(AD236/AB233,"-")</f>
        <v>0.23076923076923078</v>
      </c>
      <c r="AF236" s="315"/>
      <c r="AG236" s="44" t="s">
        <v>90</v>
      </c>
      <c r="AH236" s="53">
        <v>6734</v>
      </c>
      <c r="AI236" s="153">
        <f t="shared" ref="AI236" si="1815">IFERROR(AH236/AF233,"-")</f>
        <v>0.12115869017632241</v>
      </c>
    </row>
    <row r="237" spans="2:35" s="30" customFormat="1">
      <c r="B237" s="300"/>
      <c r="C237" s="321"/>
      <c r="D237" s="315"/>
      <c r="E237" s="45" t="s">
        <v>91</v>
      </c>
      <c r="F237" s="54">
        <v>33</v>
      </c>
      <c r="G237" s="143">
        <f t="shared" ref="G237" si="1816">IFERROR(F237/D233,"-")</f>
        <v>0.31730769230769229</v>
      </c>
      <c r="H237" s="315"/>
      <c r="I237" s="45" t="s">
        <v>91</v>
      </c>
      <c r="J237" s="54">
        <v>31</v>
      </c>
      <c r="K237" s="143">
        <f t="shared" ref="K237" si="1817">IFERROR(J237/H233,"-")</f>
        <v>0.21088435374149661</v>
      </c>
      <c r="L237" s="315"/>
      <c r="M237" s="45" t="s">
        <v>91</v>
      </c>
      <c r="N237" s="54">
        <v>5118</v>
      </c>
      <c r="O237" s="143">
        <f t="shared" ref="O237" si="1818">IFERROR(N237/L233,"-")</f>
        <v>0.2166165827231557</v>
      </c>
      <c r="P237" s="315"/>
      <c r="Q237" s="45" t="s">
        <v>91</v>
      </c>
      <c r="R237" s="54">
        <v>4524</v>
      </c>
      <c r="S237" s="154">
        <f t="shared" ref="S237" si="1819">IFERROR(R237/P233,"-")</f>
        <v>0.2803147654749365</v>
      </c>
      <c r="T237" s="315"/>
      <c r="U237" s="45" t="s">
        <v>91</v>
      </c>
      <c r="V237" s="54">
        <v>3079</v>
      </c>
      <c r="W237" s="143">
        <f t="shared" ref="W237" si="1820">IFERROR(V237/T233,"-")</f>
        <v>0.31686734588864873</v>
      </c>
      <c r="X237" s="315"/>
      <c r="Y237" s="45" t="s">
        <v>91</v>
      </c>
      <c r="Z237" s="54">
        <v>1459</v>
      </c>
      <c r="AA237" s="143">
        <f t="shared" ref="AA237" si="1821">IFERROR(Z237/X233,"-")</f>
        <v>0.3353252125948058</v>
      </c>
      <c r="AB237" s="315"/>
      <c r="AC237" s="45" t="s">
        <v>91</v>
      </c>
      <c r="AD237" s="54">
        <v>482</v>
      </c>
      <c r="AE237" s="143">
        <f t="shared" ref="AE237" si="1822">IFERROR(AD237/AB233,"-")</f>
        <v>0.32240802675585284</v>
      </c>
      <c r="AF237" s="315"/>
      <c r="AG237" s="45" t="s">
        <v>91</v>
      </c>
      <c r="AH237" s="54">
        <v>14726</v>
      </c>
      <c r="AI237" s="154">
        <f t="shared" ref="AI237" si="1823">IFERROR(AH237/AF233,"-")</f>
        <v>0.26495142137459515</v>
      </c>
    </row>
    <row r="238" spans="2:35" s="30" customFormat="1" ht="24">
      <c r="B238" s="276"/>
      <c r="C238" s="322"/>
      <c r="D238" s="316"/>
      <c r="E238" s="48" t="s">
        <v>275</v>
      </c>
      <c r="F238" s="55">
        <v>78</v>
      </c>
      <c r="G238" s="144">
        <f t="shared" ref="G238" si="1824">IFERROR(F238/D233,"-")</f>
        <v>0.75</v>
      </c>
      <c r="H238" s="316"/>
      <c r="I238" s="48" t="s">
        <v>275</v>
      </c>
      <c r="J238" s="55">
        <v>103</v>
      </c>
      <c r="K238" s="144">
        <f t="shared" ref="K238" si="1825">IFERROR(J238/H233,"-")</f>
        <v>0.70068027210884354</v>
      </c>
      <c r="L238" s="316"/>
      <c r="M238" s="48" t="s">
        <v>275</v>
      </c>
      <c r="N238" s="55">
        <v>13852</v>
      </c>
      <c r="O238" s="144">
        <f t="shared" ref="O238" si="1826">IFERROR(N238/L233,"-")</f>
        <v>0.58627841029330852</v>
      </c>
      <c r="P238" s="316"/>
      <c r="Q238" s="48" t="s">
        <v>275</v>
      </c>
      <c r="R238" s="55">
        <v>11592</v>
      </c>
      <c r="S238" s="144">
        <f t="shared" ref="S238" si="1827">IFERROR(R238/P233,"-")</f>
        <v>0.71826011524877631</v>
      </c>
      <c r="T238" s="316"/>
      <c r="U238" s="48" t="s">
        <v>275</v>
      </c>
      <c r="V238" s="55">
        <v>7586</v>
      </c>
      <c r="W238" s="144">
        <f t="shared" ref="W238" si="1828">IFERROR(V238/T233,"-")</f>
        <v>0.78069362972110734</v>
      </c>
      <c r="X238" s="316"/>
      <c r="Y238" s="48" t="s">
        <v>275</v>
      </c>
      <c r="Z238" s="55">
        <v>3433</v>
      </c>
      <c r="AA238" s="144">
        <f t="shared" ref="AA238" si="1829">IFERROR(Z238/X233,"-")</f>
        <v>0.78901401976557117</v>
      </c>
      <c r="AB238" s="316"/>
      <c r="AC238" s="48" t="s">
        <v>275</v>
      </c>
      <c r="AD238" s="55">
        <v>1152</v>
      </c>
      <c r="AE238" s="144">
        <f t="shared" ref="AE238" si="1830">IFERROR(AD238/AB233,"-")</f>
        <v>0.77056856187290967</v>
      </c>
      <c r="AF238" s="316"/>
      <c r="AG238" s="48" t="s">
        <v>275</v>
      </c>
      <c r="AH238" s="55">
        <v>37796</v>
      </c>
      <c r="AI238" s="144">
        <f t="shared" ref="AI238" si="1831">IFERROR(AH238/AF233,"-")</f>
        <v>0.68002878733357319</v>
      </c>
    </row>
    <row r="239" spans="2:35" s="30" customFormat="1">
      <c r="B239" s="275">
        <v>40</v>
      </c>
      <c r="C239" s="320" t="s">
        <v>48</v>
      </c>
      <c r="D239" s="314">
        <v>114</v>
      </c>
      <c r="E239" s="40" t="s">
        <v>87</v>
      </c>
      <c r="F239" s="194">
        <v>8</v>
      </c>
      <c r="G239" s="141">
        <f t="shared" ref="G239" si="1832">IFERROR(F239/D239,"-")</f>
        <v>7.0175438596491224E-2</v>
      </c>
      <c r="H239" s="314">
        <v>170</v>
      </c>
      <c r="I239" s="40" t="s">
        <v>87</v>
      </c>
      <c r="J239" s="194">
        <v>20</v>
      </c>
      <c r="K239" s="141">
        <f t="shared" ref="K239" si="1833">IFERROR(J239/H239,"-")</f>
        <v>0.11764705882352941</v>
      </c>
      <c r="L239" s="314">
        <v>4890</v>
      </c>
      <c r="M239" s="40" t="s">
        <v>87</v>
      </c>
      <c r="N239" s="194">
        <v>319</v>
      </c>
      <c r="O239" s="141">
        <f t="shared" ref="O239" si="1834">IFERROR(N239/L239,"-")</f>
        <v>6.5235173824130882E-2</v>
      </c>
      <c r="P239" s="314">
        <v>3567</v>
      </c>
      <c r="Q239" s="40" t="s">
        <v>87</v>
      </c>
      <c r="R239" s="194">
        <v>482</v>
      </c>
      <c r="S239" s="152">
        <f t="shared" ref="S239" si="1835">IFERROR(R239/P239,"-")</f>
        <v>0.13512755817213346</v>
      </c>
      <c r="T239" s="314">
        <v>2236</v>
      </c>
      <c r="U239" s="40" t="s">
        <v>87</v>
      </c>
      <c r="V239" s="194">
        <v>467</v>
      </c>
      <c r="W239" s="141">
        <f t="shared" ref="W239" si="1836">IFERROR(V239/T239,"-")</f>
        <v>0.20885509838998212</v>
      </c>
      <c r="X239" s="314">
        <v>1015</v>
      </c>
      <c r="Y239" s="40" t="s">
        <v>87</v>
      </c>
      <c r="Z239" s="194">
        <v>250</v>
      </c>
      <c r="AA239" s="141">
        <f t="shared" ref="AA239" si="1837">IFERROR(Z239/X239,"-")</f>
        <v>0.24630541871921183</v>
      </c>
      <c r="AB239" s="314">
        <v>353</v>
      </c>
      <c r="AC239" s="40" t="s">
        <v>87</v>
      </c>
      <c r="AD239" s="194">
        <v>91</v>
      </c>
      <c r="AE239" s="141">
        <f t="shared" ref="AE239" si="1838">IFERROR(AD239/AB239,"-")</f>
        <v>0.25779036827195467</v>
      </c>
      <c r="AF239" s="314">
        <v>12345</v>
      </c>
      <c r="AG239" s="40" t="s">
        <v>87</v>
      </c>
      <c r="AH239" s="194">
        <v>1637</v>
      </c>
      <c r="AI239" s="152">
        <f t="shared" ref="AI239" si="1839">IFERROR(AH239/AF239,"-")</f>
        <v>0.13260429323612799</v>
      </c>
    </row>
    <row r="240" spans="2:35" s="30" customFormat="1">
      <c r="B240" s="300"/>
      <c r="C240" s="321"/>
      <c r="D240" s="315"/>
      <c r="E240" s="41" t="s">
        <v>88</v>
      </c>
      <c r="F240" s="53">
        <v>33</v>
      </c>
      <c r="G240" s="142">
        <f t="shared" ref="G240" si="1840">IFERROR(F240/D239,"-")</f>
        <v>0.28947368421052633</v>
      </c>
      <c r="H240" s="315"/>
      <c r="I240" s="41" t="s">
        <v>88</v>
      </c>
      <c r="J240" s="53">
        <v>57</v>
      </c>
      <c r="K240" s="142">
        <f t="shared" ref="K240" si="1841">IFERROR(J240/H239,"-")</f>
        <v>0.3352941176470588</v>
      </c>
      <c r="L240" s="315"/>
      <c r="M240" s="41" t="s">
        <v>88</v>
      </c>
      <c r="N240" s="53">
        <v>1101</v>
      </c>
      <c r="O240" s="142">
        <f t="shared" ref="O240" si="1842">IFERROR(N240/L239,"-")</f>
        <v>0.22515337423312884</v>
      </c>
      <c r="P240" s="315"/>
      <c r="Q240" s="41" t="s">
        <v>88</v>
      </c>
      <c r="R240" s="53">
        <v>1132</v>
      </c>
      <c r="S240" s="153">
        <f t="shared" ref="S240" si="1843">IFERROR(R240/P239,"-")</f>
        <v>0.31735351836276982</v>
      </c>
      <c r="T240" s="315"/>
      <c r="U240" s="41" t="s">
        <v>88</v>
      </c>
      <c r="V240" s="53">
        <v>702</v>
      </c>
      <c r="W240" s="142">
        <f t="shared" ref="W240" si="1844">IFERROR(V240/T239,"-")</f>
        <v>0.31395348837209303</v>
      </c>
      <c r="X240" s="315"/>
      <c r="Y240" s="41" t="s">
        <v>88</v>
      </c>
      <c r="Z240" s="53">
        <v>314</v>
      </c>
      <c r="AA240" s="142">
        <f t="shared" ref="AA240" si="1845">IFERROR(Z240/X239,"-")</f>
        <v>0.30935960591133005</v>
      </c>
      <c r="AB240" s="315"/>
      <c r="AC240" s="41" t="s">
        <v>88</v>
      </c>
      <c r="AD240" s="53">
        <v>106</v>
      </c>
      <c r="AE240" s="142">
        <f t="shared" ref="AE240" si="1846">IFERROR(AD240/AB239,"-")</f>
        <v>0.3002832861189802</v>
      </c>
      <c r="AF240" s="315"/>
      <c r="AG240" s="41" t="s">
        <v>88</v>
      </c>
      <c r="AH240" s="53">
        <v>3445</v>
      </c>
      <c r="AI240" s="153">
        <f t="shared" ref="AI240" si="1847">IFERROR(AH240/AF239,"-")</f>
        <v>0.27906034831915755</v>
      </c>
    </row>
    <row r="241" spans="2:35" s="30" customFormat="1">
      <c r="B241" s="300"/>
      <c r="C241" s="321"/>
      <c r="D241" s="315"/>
      <c r="E241" s="44" t="s">
        <v>89</v>
      </c>
      <c r="F241" s="53">
        <v>34</v>
      </c>
      <c r="G241" s="142">
        <f t="shared" ref="G241" si="1848">IFERROR(F241/D239,"-")</f>
        <v>0.2982456140350877</v>
      </c>
      <c r="H241" s="315"/>
      <c r="I241" s="44" t="s">
        <v>89</v>
      </c>
      <c r="J241" s="53">
        <v>68</v>
      </c>
      <c r="K241" s="142">
        <f t="shared" ref="K241" si="1849">IFERROR(J241/H239,"-")</f>
        <v>0.4</v>
      </c>
      <c r="L241" s="315"/>
      <c r="M241" s="44" t="s">
        <v>89</v>
      </c>
      <c r="N241" s="53">
        <v>1652</v>
      </c>
      <c r="O241" s="142">
        <f t="shared" ref="O241" si="1850">IFERROR(N241/L239,"-")</f>
        <v>0.33783231083844578</v>
      </c>
      <c r="P241" s="315"/>
      <c r="Q241" s="44" t="s">
        <v>89</v>
      </c>
      <c r="R241" s="53">
        <v>1472</v>
      </c>
      <c r="S241" s="153">
        <f t="shared" ref="S241" si="1851">IFERROR(R241/P239,"-")</f>
        <v>0.41267171292402577</v>
      </c>
      <c r="T241" s="315"/>
      <c r="U241" s="44" t="s">
        <v>89</v>
      </c>
      <c r="V241" s="53">
        <v>904</v>
      </c>
      <c r="W241" s="142">
        <f t="shared" ref="W241" si="1852">IFERROR(V241/T239,"-")</f>
        <v>0.40429338103756707</v>
      </c>
      <c r="X241" s="315"/>
      <c r="Y241" s="44" t="s">
        <v>89</v>
      </c>
      <c r="Z241" s="53">
        <v>354</v>
      </c>
      <c r="AA241" s="142">
        <f t="shared" ref="AA241" si="1853">IFERROR(Z241/X239,"-")</f>
        <v>0.34876847290640395</v>
      </c>
      <c r="AB241" s="315"/>
      <c r="AC241" s="44" t="s">
        <v>89</v>
      </c>
      <c r="AD241" s="53">
        <v>98</v>
      </c>
      <c r="AE241" s="142">
        <f t="shared" ref="AE241" si="1854">IFERROR(AD241/AB239,"-")</f>
        <v>0.27762039660056659</v>
      </c>
      <c r="AF241" s="315"/>
      <c r="AG241" s="44" t="s">
        <v>89</v>
      </c>
      <c r="AH241" s="53">
        <v>4582</v>
      </c>
      <c r="AI241" s="153">
        <f t="shared" ref="AI241" si="1855">IFERROR(AH241/AF239,"-")</f>
        <v>0.37116241393276628</v>
      </c>
    </row>
    <row r="242" spans="2:35" s="30" customFormat="1">
      <c r="B242" s="300"/>
      <c r="C242" s="321"/>
      <c r="D242" s="315"/>
      <c r="E242" s="44" t="s">
        <v>90</v>
      </c>
      <c r="F242" s="53">
        <v>4</v>
      </c>
      <c r="G242" s="142">
        <f t="shared" ref="G242" si="1856">IFERROR(F242/D239,"-")</f>
        <v>3.5087719298245612E-2</v>
      </c>
      <c r="H242" s="315"/>
      <c r="I242" s="44" t="s">
        <v>90</v>
      </c>
      <c r="J242" s="53">
        <v>21</v>
      </c>
      <c r="K242" s="142">
        <f t="shared" ref="K242" si="1857">IFERROR(J242/H239,"-")</f>
        <v>0.12352941176470589</v>
      </c>
      <c r="L242" s="315"/>
      <c r="M242" s="44" t="s">
        <v>90</v>
      </c>
      <c r="N242" s="53">
        <v>328</v>
      </c>
      <c r="O242" s="142">
        <f t="shared" ref="O242" si="1858">IFERROR(N242/L239,"-")</f>
        <v>6.7075664621676898E-2</v>
      </c>
      <c r="P242" s="315"/>
      <c r="Q242" s="44" t="s">
        <v>90</v>
      </c>
      <c r="R242" s="53">
        <v>432</v>
      </c>
      <c r="S242" s="153">
        <f t="shared" ref="S242" si="1859">IFERROR(R242/P239,"-")</f>
        <v>0.12111017661900757</v>
      </c>
      <c r="T242" s="315"/>
      <c r="U242" s="44" t="s">
        <v>90</v>
      </c>
      <c r="V242" s="53">
        <v>373</v>
      </c>
      <c r="W242" s="142">
        <f t="shared" ref="W242" si="1860">IFERROR(V242/T239,"-")</f>
        <v>0.16681574239713776</v>
      </c>
      <c r="X242" s="315"/>
      <c r="Y242" s="44" t="s">
        <v>90</v>
      </c>
      <c r="Z242" s="53">
        <v>163</v>
      </c>
      <c r="AA242" s="142">
        <f t="shared" ref="AA242" si="1861">IFERROR(Z242/X239,"-")</f>
        <v>0.16059113300492611</v>
      </c>
      <c r="AB242" s="315"/>
      <c r="AC242" s="44" t="s">
        <v>90</v>
      </c>
      <c r="AD242" s="53">
        <v>63</v>
      </c>
      <c r="AE242" s="142">
        <f t="shared" ref="AE242" si="1862">IFERROR(AD242/AB239,"-")</f>
        <v>0.17847025495750707</v>
      </c>
      <c r="AF242" s="315"/>
      <c r="AG242" s="44" t="s">
        <v>90</v>
      </c>
      <c r="AH242" s="53">
        <v>1384</v>
      </c>
      <c r="AI242" s="153">
        <f t="shared" ref="AI242" si="1863">IFERROR(AH242/AF239,"-")</f>
        <v>0.11211016605913325</v>
      </c>
    </row>
    <row r="243" spans="2:35" s="30" customFormat="1">
      <c r="B243" s="300"/>
      <c r="C243" s="321"/>
      <c r="D243" s="315"/>
      <c r="E243" s="45" t="s">
        <v>91</v>
      </c>
      <c r="F243" s="54">
        <v>27</v>
      </c>
      <c r="G243" s="143">
        <f t="shared" ref="G243" si="1864">IFERROR(F243/D239,"-")</f>
        <v>0.23684210526315788</v>
      </c>
      <c r="H243" s="315"/>
      <c r="I243" s="45" t="s">
        <v>91</v>
      </c>
      <c r="J243" s="54">
        <v>62</v>
      </c>
      <c r="K243" s="143">
        <f t="shared" ref="K243" si="1865">IFERROR(J243/H239,"-")</f>
        <v>0.36470588235294116</v>
      </c>
      <c r="L243" s="315"/>
      <c r="M243" s="45" t="s">
        <v>91</v>
      </c>
      <c r="N243" s="54">
        <v>1100</v>
      </c>
      <c r="O243" s="143">
        <f t="shared" ref="O243" si="1866">IFERROR(N243/L239,"-")</f>
        <v>0.22494887525562371</v>
      </c>
      <c r="P243" s="315"/>
      <c r="Q243" s="45" t="s">
        <v>91</v>
      </c>
      <c r="R243" s="54">
        <v>984</v>
      </c>
      <c r="S243" s="154">
        <f t="shared" ref="S243" si="1867">IFERROR(R243/P239,"-")</f>
        <v>0.27586206896551724</v>
      </c>
      <c r="T243" s="315"/>
      <c r="U243" s="45" t="s">
        <v>91</v>
      </c>
      <c r="V243" s="54">
        <v>636</v>
      </c>
      <c r="W243" s="143">
        <f t="shared" ref="W243" si="1868">IFERROR(V243/T239,"-")</f>
        <v>0.2844364937388193</v>
      </c>
      <c r="X243" s="315"/>
      <c r="Y243" s="45" t="s">
        <v>91</v>
      </c>
      <c r="Z243" s="54">
        <v>306</v>
      </c>
      <c r="AA243" s="143">
        <f t="shared" ref="AA243" si="1869">IFERROR(Z243/X239,"-")</f>
        <v>0.30147783251231525</v>
      </c>
      <c r="AB243" s="315"/>
      <c r="AC243" s="45" t="s">
        <v>91</v>
      </c>
      <c r="AD243" s="54">
        <v>80</v>
      </c>
      <c r="AE243" s="143">
        <f t="shared" ref="AE243" si="1870">IFERROR(AD243/AB239,"-")</f>
        <v>0.22662889518413598</v>
      </c>
      <c r="AF243" s="315"/>
      <c r="AG243" s="45" t="s">
        <v>91</v>
      </c>
      <c r="AH243" s="54">
        <v>3195</v>
      </c>
      <c r="AI243" s="154">
        <f t="shared" ref="AI243" si="1871">IFERROR(AH243/AF239,"-")</f>
        <v>0.25880923450789795</v>
      </c>
    </row>
    <row r="244" spans="2:35" s="30" customFormat="1" ht="24">
      <c r="B244" s="276"/>
      <c r="C244" s="322"/>
      <c r="D244" s="316"/>
      <c r="E244" s="48" t="s">
        <v>275</v>
      </c>
      <c r="F244" s="55">
        <v>70</v>
      </c>
      <c r="G244" s="144">
        <f t="shared" ref="G244" si="1872">IFERROR(F244/D239,"-")</f>
        <v>0.61403508771929827</v>
      </c>
      <c r="H244" s="316"/>
      <c r="I244" s="48" t="s">
        <v>275</v>
      </c>
      <c r="J244" s="55">
        <v>130</v>
      </c>
      <c r="K244" s="144">
        <f t="shared" ref="K244" si="1873">IFERROR(J244/H239,"-")</f>
        <v>0.76470588235294112</v>
      </c>
      <c r="L244" s="316"/>
      <c r="M244" s="48" t="s">
        <v>275</v>
      </c>
      <c r="N244" s="55">
        <v>2874</v>
      </c>
      <c r="O244" s="144">
        <f t="shared" ref="O244" si="1874">IFERROR(N244/L239,"-")</f>
        <v>0.5877300613496933</v>
      </c>
      <c r="P244" s="316"/>
      <c r="Q244" s="48" t="s">
        <v>275</v>
      </c>
      <c r="R244" s="55">
        <v>2546</v>
      </c>
      <c r="S244" s="144">
        <f t="shared" ref="S244" si="1875">IFERROR(R244/P239,"-")</f>
        <v>0.71376506868516965</v>
      </c>
      <c r="T244" s="316"/>
      <c r="U244" s="48" t="s">
        <v>275</v>
      </c>
      <c r="V244" s="55">
        <v>1657</v>
      </c>
      <c r="W244" s="144">
        <f t="shared" ref="W244" si="1876">IFERROR(V244/T239,"-")</f>
        <v>0.74105545617173529</v>
      </c>
      <c r="X244" s="316"/>
      <c r="Y244" s="48" t="s">
        <v>275</v>
      </c>
      <c r="Z244" s="55">
        <v>736</v>
      </c>
      <c r="AA244" s="144">
        <f t="shared" ref="AA244" si="1877">IFERROR(Z244/X239,"-")</f>
        <v>0.72512315270935956</v>
      </c>
      <c r="AB244" s="316"/>
      <c r="AC244" s="48" t="s">
        <v>275</v>
      </c>
      <c r="AD244" s="55">
        <v>233</v>
      </c>
      <c r="AE244" s="144">
        <f t="shared" ref="AE244" si="1878">IFERROR(AD244/AB239,"-")</f>
        <v>0.66005665722379603</v>
      </c>
      <c r="AF244" s="316"/>
      <c r="AG244" s="48" t="s">
        <v>275</v>
      </c>
      <c r="AH244" s="55">
        <v>8246</v>
      </c>
      <c r="AI244" s="144">
        <f t="shared" ref="AI244" si="1879">IFERROR(AH244/AF239,"-")</f>
        <v>0.66796273795058725</v>
      </c>
    </row>
    <row r="245" spans="2:35" s="30" customFormat="1">
      <c r="B245" s="275">
        <v>41</v>
      </c>
      <c r="C245" s="320" t="s">
        <v>15</v>
      </c>
      <c r="D245" s="314">
        <v>49</v>
      </c>
      <c r="E245" s="40" t="s">
        <v>87</v>
      </c>
      <c r="F245" s="194">
        <v>2</v>
      </c>
      <c r="G245" s="141">
        <f t="shared" ref="G245" si="1880">IFERROR(F245/D245,"-")</f>
        <v>4.0816326530612242E-2</v>
      </c>
      <c r="H245" s="314">
        <v>158</v>
      </c>
      <c r="I245" s="40" t="s">
        <v>87</v>
      </c>
      <c r="J245" s="194">
        <v>7</v>
      </c>
      <c r="K245" s="141">
        <f t="shared" ref="K245" si="1881">IFERROR(J245/H245,"-")</f>
        <v>4.4303797468354431E-2</v>
      </c>
      <c r="L245" s="314">
        <v>9560</v>
      </c>
      <c r="M245" s="40" t="s">
        <v>87</v>
      </c>
      <c r="N245" s="194">
        <v>668</v>
      </c>
      <c r="O245" s="141">
        <f t="shared" ref="O245" si="1882">IFERROR(N245/L245,"-")</f>
        <v>6.9874476987447698E-2</v>
      </c>
      <c r="P245" s="314">
        <v>6832</v>
      </c>
      <c r="Q245" s="40" t="s">
        <v>87</v>
      </c>
      <c r="R245" s="194">
        <v>914</v>
      </c>
      <c r="S245" s="152">
        <f t="shared" ref="S245" si="1883">IFERROR(R245/P245,"-")</f>
        <v>0.13378220140515223</v>
      </c>
      <c r="T245" s="314">
        <v>3838</v>
      </c>
      <c r="U245" s="40" t="s">
        <v>87</v>
      </c>
      <c r="V245" s="194">
        <v>847</v>
      </c>
      <c r="W245" s="141">
        <f t="shared" ref="W245" si="1884">IFERROR(V245/T245,"-")</f>
        <v>0.22068785825951015</v>
      </c>
      <c r="X245" s="314">
        <v>1673</v>
      </c>
      <c r="Y245" s="40" t="s">
        <v>87</v>
      </c>
      <c r="Z245" s="194">
        <v>440</v>
      </c>
      <c r="AA245" s="141">
        <f t="shared" ref="AA245" si="1885">IFERROR(Z245/X245,"-")</f>
        <v>0.26300059772863121</v>
      </c>
      <c r="AB245" s="314">
        <v>560</v>
      </c>
      <c r="AC245" s="40" t="s">
        <v>87</v>
      </c>
      <c r="AD245" s="194">
        <v>142</v>
      </c>
      <c r="AE245" s="141">
        <f t="shared" ref="AE245" si="1886">IFERROR(AD245/AB245,"-")</f>
        <v>0.25357142857142856</v>
      </c>
      <c r="AF245" s="314">
        <v>22670</v>
      </c>
      <c r="AG245" s="40" t="s">
        <v>87</v>
      </c>
      <c r="AH245" s="194">
        <v>3020</v>
      </c>
      <c r="AI245" s="152">
        <f t="shared" ref="AI245" si="1887">IFERROR(AH245/AF245,"-")</f>
        <v>0.13321570357300397</v>
      </c>
    </row>
    <row r="246" spans="2:35" s="30" customFormat="1">
      <c r="B246" s="300"/>
      <c r="C246" s="321"/>
      <c r="D246" s="315"/>
      <c r="E246" s="41" t="s">
        <v>88</v>
      </c>
      <c r="F246" s="53">
        <v>16</v>
      </c>
      <c r="G246" s="142">
        <f t="shared" ref="G246" si="1888">IFERROR(F246/D245,"-")</f>
        <v>0.32653061224489793</v>
      </c>
      <c r="H246" s="315"/>
      <c r="I246" s="41" t="s">
        <v>88</v>
      </c>
      <c r="J246" s="53">
        <v>61</v>
      </c>
      <c r="K246" s="142">
        <f t="shared" ref="K246" si="1889">IFERROR(J246/H245,"-")</f>
        <v>0.38607594936708861</v>
      </c>
      <c r="L246" s="315"/>
      <c r="M246" s="41" t="s">
        <v>88</v>
      </c>
      <c r="N246" s="53">
        <v>2267</v>
      </c>
      <c r="O246" s="142">
        <f t="shared" ref="O246" si="1890">IFERROR(N246/L245,"-")</f>
        <v>0.23713389121338913</v>
      </c>
      <c r="P246" s="315"/>
      <c r="Q246" s="41" t="s">
        <v>88</v>
      </c>
      <c r="R246" s="53">
        <v>2087</v>
      </c>
      <c r="S246" s="153">
        <f t="shared" ref="S246" si="1891">IFERROR(R246/P245,"-")</f>
        <v>0.30547423887587821</v>
      </c>
      <c r="T246" s="315"/>
      <c r="U246" s="41" t="s">
        <v>88</v>
      </c>
      <c r="V246" s="53">
        <v>1291</v>
      </c>
      <c r="W246" s="142">
        <f t="shared" ref="W246" si="1892">IFERROR(V246/T245,"-")</f>
        <v>0.33637311099531003</v>
      </c>
      <c r="X246" s="315"/>
      <c r="Y246" s="41" t="s">
        <v>88</v>
      </c>
      <c r="Z246" s="53">
        <v>542</v>
      </c>
      <c r="AA246" s="142">
        <f t="shared" ref="AA246" si="1893">IFERROR(Z246/X245,"-")</f>
        <v>0.32396891811117751</v>
      </c>
      <c r="AB246" s="315"/>
      <c r="AC246" s="41" t="s">
        <v>88</v>
      </c>
      <c r="AD246" s="53">
        <v>188</v>
      </c>
      <c r="AE246" s="142">
        <f t="shared" ref="AE246" si="1894">IFERROR(AD246/AB245,"-")</f>
        <v>0.33571428571428569</v>
      </c>
      <c r="AF246" s="315"/>
      <c r="AG246" s="41" t="s">
        <v>88</v>
      </c>
      <c r="AH246" s="53">
        <v>6452</v>
      </c>
      <c r="AI246" s="153">
        <f t="shared" ref="AI246" si="1895">IFERROR(AH246/AF245,"-")</f>
        <v>0.28460520511689458</v>
      </c>
    </row>
    <row r="247" spans="2:35" s="30" customFormat="1">
      <c r="B247" s="300"/>
      <c r="C247" s="321"/>
      <c r="D247" s="315"/>
      <c r="E247" s="44" t="s">
        <v>89</v>
      </c>
      <c r="F247" s="53">
        <v>12</v>
      </c>
      <c r="G247" s="142">
        <f t="shared" ref="G247" si="1896">IFERROR(F247/D245,"-")</f>
        <v>0.24489795918367346</v>
      </c>
      <c r="H247" s="315"/>
      <c r="I247" s="44" t="s">
        <v>89</v>
      </c>
      <c r="J247" s="53">
        <v>57</v>
      </c>
      <c r="K247" s="142">
        <f t="shared" ref="K247" si="1897">IFERROR(J247/H245,"-")</f>
        <v>0.36075949367088606</v>
      </c>
      <c r="L247" s="315"/>
      <c r="M247" s="44" t="s">
        <v>89</v>
      </c>
      <c r="N247" s="53">
        <v>3648</v>
      </c>
      <c r="O247" s="142">
        <f t="shared" ref="O247" si="1898">IFERROR(N247/L245,"-")</f>
        <v>0.38158995815899582</v>
      </c>
      <c r="P247" s="315"/>
      <c r="Q247" s="44" t="s">
        <v>89</v>
      </c>
      <c r="R247" s="53">
        <v>2952</v>
      </c>
      <c r="S247" s="153">
        <f t="shared" ref="S247" si="1899">IFERROR(R247/P245,"-")</f>
        <v>0.43208430913348944</v>
      </c>
      <c r="T247" s="315"/>
      <c r="U247" s="44" t="s">
        <v>89</v>
      </c>
      <c r="V247" s="53">
        <v>1682</v>
      </c>
      <c r="W247" s="142">
        <f t="shared" ref="W247" si="1900">IFERROR(V247/T245,"-")</f>
        <v>0.43824908806670143</v>
      </c>
      <c r="X247" s="315"/>
      <c r="Y247" s="44" t="s">
        <v>89</v>
      </c>
      <c r="Z247" s="53">
        <v>663</v>
      </c>
      <c r="AA247" s="142">
        <f t="shared" ref="AA247" si="1901">IFERROR(Z247/X245,"-")</f>
        <v>0.39629408248655112</v>
      </c>
      <c r="AB247" s="315"/>
      <c r="AC247" s="44" t="s">
        <v>89</v>
      </c>
      <c r="AD247" s="53">
        <v>165</v>
      </c>
      <c r="AE247" s="142">
        <f t="shared" ref="AE247" si="1902">IFERROR(AD247/AB245,"-")</f>
        <v>0.29464285714285715</v>
      </c>
      <c r="AF247" s="315"/>
      <c r="AG247" s="44" t="s">
        <v>89</v>
      </c>
      <c r="AH247" s="53">
        <v>9179</v>
      </c>
      <c r="AI247" s="153">
        <f t="shared" ref="AI247" si="1903">IFERROR(AH247/AF245,"-")</f>
        <v>0.40489633877370973</v>
      </c>
    </row>
    <row r="248" spans="2:35" s="30" customFormat="1">
      <c r="B248" s="300"/>
      <c r="C248" s="321"/>
      <c r="D248" s="315"/>
      <c r="E248" s="44" t="s">
        <v>90</v>
      </c>
      <c r="F248" s="53">
        <v>3</v>
      </c>
      <c r="G248" s="142">
        <f t="shared" ref="G248" si="1904">IFERROR(F248/D245,"-")</f>
        <v>6.1224489795918366E-2</v>
      </c>
      <c r="H248" s="315"/>
      <c r="I248" s="44" t="s">
        <v>90</v>
      </c>
      <c r="J248" s="53">
        <v>18</v>
      </c>
      <c r="K248" s="142">
        <f t="shared" ref="K248" si="1905">IFERROR(J248/H245,"-")</f>
        <v>0.11392405063291139</v>
      </c>
      <c r="L248" s="315"/>
      <c r="M248" s="44" t="s">
        <v>90</v>
      </c>
      <c r="N248" s="53">
        <v>787</v>
      </c>
      <c r="O248" s="142">
        <f t="shared" ref="O248" si="1906">IFERROR(N248/L245,"-")</f>
        <v>8.2322175732217576E-2</v>
      </c>
      <c r="P248" s="315"/>
      <c r="Q248" s="44" t="s">
        <v>90</v>
      </c>
      <c r="R248" s="53">
        <v>883</v>
      </c>
      <c r="S248" s="153">
        <f t="shared" ref="S248" si="1907">IFERROR(R248/P245,"-")</f>
        <v>0.1292447306791569</v>
      </c>
      <c r="T248" s="315"/>
      <c r="U248" s="44" t="s">
        <v>90</v>
      </c>
      <c r="V248" s="53">
        <v>662</v>
      </c>
      <c r="W248" s="142">
        <f t="shared" ref="W248" si="1908">IFERROR(V248/T245,"-")</f>
        <v>0.17248566961959355</v>
      </c>
      <c r="X248" s="315"/>
      <c r="Y248" s="44" t="s">
        <v>90</v>
      </c>
      <c r="Z248" s="53">
        <v>338</v>
      </c>
      <c r="AA248" s="142">
        <f t="shared" ref="AA248" si="1909">IFERROR(Z248/X245,"-")</f>
        <v>0.20203227734608487</v>
      </c>
      <c r="AB248" s="315"/>
      <c r="AC248" s="44" t="s">
        <v>90</v>
      </c>
      <c r="AD248" s="53">
        <v>115</v>
      </c>
      <c r="AE248" s="142">
        <f t="shared" ref="AE248" si="1910">IFERROR(AD248/AB245,"-")</f>
        <v>0.20535714285714285</v>
      </c>
      <c r="AF248" s="315"/>
      <c r="AG248" s="44" t="s">
        <v>90</v>
      </c>
      <c r="AH248" s="53">
        <v>2806</v>
      </c>
      <c r="AI248" s="153">
        <f t="shared" ref="AI248" si="1911">IFERROR(AH248/AF245,"-")</f>
        <v>0.12377591530657256</v>
      </c>
    </row>
    <row r="249" spans="2:35" s="30" customFormat="1">
      <c r="B249" s="300"/>
      <c r="C249" s="321"/>
      <c r="D249" s="315"/>
      <c r="E249" s="45" t="s">
        <v>91</v>
      </c>
      <c r="F249" s="54">
        <v>9</v>
      </c>
      <c r="G249" s="143">
        <f t="shared" ref="G249" si="1912">IFERROR(F249/D245,"-")</f>
        <v>0.18367346938775511</v>
      </c>
      <c r="H249" s="315"/>
      <c r="I249" s="45" t="s">
        <v>91</v>
      </c>
      <c r="J249" s="54">
        <v>43</v>
      </c>
      <c r="K249" s="143">
        <f t="shared" ref="K249" si="1913">IFERROR(J249/H245,"-")</f>
        <v>0.27215189873417722</v>
      </c>
      <c r="L249" s="315"/>
      <c r="M249" s="45" t="s">
        <v>91</v>
      </c>
      <c r="N249" s="54">
        <v>2136</v>
      </c>
      <c r="O249" s="143">
        <f t="shared" ref="O249" si="1914">IFERROR(N249/L245,"-")</f>
        <v>0.22343096234309623</v>
      </c>
      <c r="P249" s="315"/>
      <c r="Q249" s="45" t="s">
        <v>91</v>
      </c>
      <c r="R249" s="54">
        <v>1828</v>
      </c>
      <c r="S249" s="154">
        <f t="shared" ref="S249" si="1915">IFERROR(R249/P245,"-")</f>
        <v>0.26756440281030447</v>
      </c>
      <c r="T249" s="315"/>
      <c r="U249" s="45" t="s">
        <v>91</v>
      </c>
      <c r="V249" s="54">
        <v>1102</v>
      </c>
      <c r="W249" s="143">
        <f t="shared" ref="W249" si="1916">IFERROR(V249/T245,"-")</f>
        <v>0.28712871287128711</v>
      </c>
      <c r="X249" s="315"/>
      <c r="Y249" s="45" t="s">
        <v>91</v>
      </c>
      <c r="Z249" s="54">
        <v>454</v>
      </c>
      <c r="AA249" s="143">
        <f t="shared" ref="AA249" si="1917">IFERROR(Z249/X245,"-")</f>
        <v>0.27136879856545126</v>
      </c>
      <c r="AB249" s="315"/>
      <c r="AC249" s="45" t="s">
        <v>91</v>
      </c>
      <c r="AD249" s="54">
        <v>147</v>
      </c>
      <c r="AE249" s="143">
        <f t="shared" ref="AE249" si="1918">IFERROR(AD249/AB245,"-")</f>
        <v>0.26250000000000001</v>
      </c>
      <c r="AF249" s="315"/>
      <c r="AG249" s="45" t="s">
        <v>91</v>
      </c>
      <c r="AH249" s="54">
        <v>5719</v>
      </c>
      <c r="AI249" s="154">
        <f t="shared" ref="AI249" si="1919">IFERROR(AH249/AF245,"-")</f>
        <v>0.25227172474636084</v>
      </c>
    </row>
    <row r="250" spans="2:35" s="30" customFormat="1" ht="24">
      <c r="B250" s="276"/>
      <c r="C250" s="322"/>
      <c r="D250" s="316"/>
      <c r="E250" s="48" t="s">
        <v>275</v>
      </c>
      <c r="F250" s="55">
        <v>26</v>
      </c>
      <c r="G250" s="144">
        <f t="shared" ref="G250" si="1920">IFERROR(F250/D245,"-")</f>
        <v>0.53061224489795922</v>
      </c>
      <c r="H250" s="316"/>
      <c r="I250" s="48" t="s">
        <v>275</v>
      </c>
      <c r="J250" s="55">
        <v>111</v>
      </c>
      <c r="K250" s="144">
        <f t="shared" ref="K250" si="1921">IFERROR(J250/H245,"-")</f>
        <v>0.70253164556962022</v>
      </c>
      <c r="L250" s="316"/>
      <c r="M250" s="48" t="s">
        <v>275</v>
      </c>
      <c r="N250" s="55">
        <v>5797</v>
      </c>
      <c r="O250" s="144">
        <f t="shared" ref="O250" si="1922">IFERROR(N250/L245,"-")</f>
        <v>0.60638075313807527</v>
      </c>
      <c r="P250" s="316"/>
      <c r="Q250" s="48" t="s">
        <v>275</v>
      </c>
      <c r="R250" s="55">
        <v>4839</v>
      </c>
      <c r="S250" s="144">
        <f t="shared" ref="S250" si="1923">IFERROR(R250/P245,"-")</f>
        <v>0.70828454332552693</v>
      </c>
      <c r="T250" s="316"/>
      <c r="U250" s="48" t="s">
        <v>275</v>
      </c>
      <c r="V250" s="55">
        <v>2859</v>
      </c>
      <c r="W250" s="144">
        <f t="shared" ref="W250" si="1924">IFERROR(V250/T245,"-")</f>
        <v>0.74491922876498173</v>
      </c>
      <c r="X250" s="316"/>
      <c r="Y250" s="48" t="s">
        <v>275</v>
      </c>
      <c r="Z250" s="55">
        <v>1242</v>
      </c>
      <c r="AA250" s="144">
        <f t="shared" ref="AA250" si="1925">IFERROR(Z250/X245,"-")</f>
        <v>0.74237895995218173</v>
      </c>
      <c r="AB250" s="316"/>
      <c r="AC250" s="48" t="s">
        <v>275</v>
      </c>
      <c r="AD250" s="55">
        <v>396</v>
      </c>
      <c r="AE250" s="144">
        <f t="shared" ref="AE250" si="1926">IFERROR(AD250/AB245,"-")</f>
        <v>0.70714285714285718</v>
      </c>
      <c r="AF250" s="316"/>
      <c r="AG250" s="48" t="s">
        <v>275</v>
      </c>
      <c r="AH250" s="55">
        <v>15270</v>
      </c>
      <c r="AI250" s="144">
        <f t="shared" ref="AI250" si="1927">IFERROR(AH250/AF245,"-")</f>
        <v>0.67357741508601676</v>
      </c>
    </row>
    <row r="251" spans="2:35" s="30" customFormat="1">
      <c r="B251" s="275">
        <v>42</v>
      </c>
      <c r="C251" s="320" t="s">
        <v>16</v>
      </c>
      <c r="D251" s="314">
        <v>243</v>
      </c>
      <c r="E251" s="40" t="s">
        <v>87</v>
      </c>
      <c r="F251" s="194">
        <v>23</v>
      </c>
      <c r="G251" s="141">
        <f t="shared" ref="G251" si="1928">IFERROR(F251/D251,"-")</f>
        <v>9.4650205761316872E-2</v>
      </c>
      <c r="H251" s="314">
        <v>383</v>
      </c>
      <c r="I251" s="40" t="s">
        <v>87</v>
      </c>
      <c r="J251" s="194">
        <v>28</v>
      </c>
      <c r="K251" s="141">
        <f t="shared" ref="K251" si="1929">IFERROR(J251/H251,"-")</f>
        <v>7.3107049608355096E-2</v>
      </c>
      <c r="L251" s="314">
        <v>24610</v>
      </c>
      <c r="M251" s="40" t="s">
        <v>87</v>
      </c>
      <c r="N251" s="194">
        <v>1557</v>
      </c>
      <c r="O251" s="141">
        <f t="shared" ref="O251" si="1930">IFERROR(N251/L251,"-")</f>
        <v>6.326696464851686E-2</v>
      </c>
      <c r="P251" s="314">
        <v>16152</v>
      </c>
      <c r="Q251" s="40" t="s">
        <v>87</v>
      </c>
      <c r="R251" s="194">
        <v>2318</v>
      </c>
      <c r="S251" s="152">
        <f t="shared" ref="S251" si="1931">IFERROR(R251/P251,"-")</f>
        <v>0.14351163942545814</v>
      </c>
      <c r="T251" s="314">
        <v>9565</v>
      </c>
      <c r="U251" s="40" t="s">
        <v>87</v>
      </c>
      <c r="V251" s="194">
        <v>2174</v>
      </c>
      <c r="W251" s="141">
        <f t="shared" ref="W251" si="1932">IFERROR(V251/T251,"-")</f>
        <v>0.22728698379508624</v>
      </c>
      <c r="X251" s="314">
        <v>4554</v>
      </c>
      <c r="Y251" s="40" t="s">
        <v>87</v>
      </c>
      <c r="Z251" s="194">
        <v>1382</v>
      </c>
      <c r="AA251" s="141">
        <f t="shared" ref="AA251" si="1933">IFERROR(Z251/X251,"-")</f>
        <v>0.30346947738252084</v>
      </c>
      <c r="AB251" s="314">
        <v>1509</v>
      </c>
      <c r="AC251" s="40" t="s">
        <v>87</v>
      </c>
      <c r="AD251" s="194">
        <v>443</v>
      </c>
      <c r="AE251" s="141">
        <f t="shared" ref="AE251" si="1934">IFERROR(AD251/AB251,"-")</f>
        <v>0.29357190192180249</v>
      </c>
      <c r="AF251" s="314">
        <v>57016</v>
      </c>
      <c r="AG251" s="40" t="s">
        <v>87</v>
      </c>
      <c r="AH251" s="194">
        <v>7925</v>
      </c>
      <c r="AI251" s="152">
        <f t="shared" ref="AI251" si="1935">IFERROR(AH251/AF251,"-")</f>
        <v>0.13899607127823768</v>
      </c>
    </row>
    <row r="252" spans="2:35" s="30" customFormat="1">
      <c r="B252" s="300"/>
      <c r="C252" s="321"/>
      <c r="D252" s="315"/>
      <c r="E252" s="41" t="s">
        <v>88</v>
      </c>
      <c r="F252" s="53">
        <v>67</v>
      </c>
      <c r="G252" s="142">
        <f t="shared" ref="G252" si="1936">IFERROR(F252/D251,"-")</f>
        <v>0.27572016460905352</v>
      </c>
      <c r="H252" s="315"/>
      <c r="I252" s="41" t="s">
        <v>88</v>
      </c>
      <c r="J252" s="53">
        <v>153</v>
      </c>
      <c r="K252" s="142">
        <f t="shared" ref="K252" si="1937">IFERROR(J252/H251,"-")</f>
        <v>0.39947780678851175</v>
      </c>
      <c r="L252" s="315"/>
      <c r="M252" s="41" t="s">
        <v>88</v>
      </c>
      <c r="N252" s="53">
        <v>5484</v>
      </c>
      <c r="O252" s="142">
        <f t="shared" ref="O252" si="1938">IFERROR(N252/L251,"-")</f>
        <v>0.22283624542868752</v>
      </c>
      <c r="P252" s="315"/>
      <c r="Q252" s="41" t="s">
        <v>88</v>
      </c>
      <c r="R252" s="53">
        <v>4860</v>
      </c>
      <c r="S252" s="153">
        <f t="shared" ref="S252" si="1939">IFERROR(R252/P251,"-")</f>
        <v>0.30089153046062406</v>
      </c>
      <c r="T252" s="315"/>
      <c r="U252" s="41" t="s">
        <v>88</v>
      </c>
      <c r="V252" s="53">
        <v>3228</v>
      </c>
      <c r="W252" s="142">
        <f t="shared" ref="W252" si="1940">IFERROR(V252/T251,"-")</f>
        <v>0.33748039728175638</v>
      </c>
      <c r="X252" s="315"/>
      <c r="Y252" s="41" t="s">
        <v>88</v>
      </c>
      <c r="Z252" s="53">
        <v>1598</v>
      </c>
      <c r="AA252" s="142">
        <f t="shared" ref="AA252" si="1941">IFERROR(Z252/X251,"-")</f>
        <v>0.35090030742204653</v>
      </c>
      <c r="AB252" s="315"/>
      <c r="AC252" s="41" t="s">
        <v>88</v>
      </c>
      <c r="AD252" s="53">
        <v>465</v>
      </c>
      <c r="AE252" s="142">
        <f t="shared" ref="AE252" si="1942">IFERROR(AD252/AB251,"-")</f>
        <v>0.30815109343936381</v>
      </c>
      <c r="AF252" s="315"/>
      <c r="AG252" s="41" t="s">
        <v>88</v>
      </c>
      <c r="AH252" s="53">
        <v>15855</v>
      </c>
      <c r="AI252" s="153">
        <f t="shared" ref="AI252" si="1943">IFERROR(AH252/AF251,"-")</f>
        <v>0.27807983723866986</v>
      </c>
    </row>
    <row r="253" spans="2:35" s="30" customFormat="1">
      <c r="B253" s="300"/>
      <c r="C253" s="321"/>
      <c r="D253" s="315"/>
      <c r="E253" s="44" t="s">
        <v>89</v>
      </c>
      <c r="F253" s="53">
        <v>69</v>
      </c>
      <c r="G253" s="142">
        <f t="shared" ref="G253" si="1944">IFERROR(F253/D251,"-")</f>
        <v>0.2839506172839506</v>
      </c>
      <c r="H253" s="315"/>
      <c r="I253" s="44" t="s">
        <v>89</v>
      </c>
      <c r="J253" s="53">
        <v>145</v>
      </c>
      <c r="K253" s="142">
        <f t="shared" ref="K253" si="1945">IFERROR(J253/H251,"-")</f>
        <v>0.37859007832898173</v>
      </c>
      <c r="L253" s="315"/>
      <c r="M253" s="44" t="s">
        <v>89</v>
      </c>
      <c r="N253" s="53">
        <v>8199</v>
      </c>
      <c r="O253" s="142">
        <f t="shared" ref="O253" si="1946">IFERROR(N253/L251,"-")</f>
        <v>0.33315725314912636</v>
      </c>
      <c r="P253" s="315"/>
      <c r="Q253" s="44" t="s">
        <v>89</v>
      </c>
      <c r="R253" s="53">
        <v>6537</v>
      </c>
      <c r="S253" s="153">
        <f t="shared" ref="S253" si="1947">IFERROR(R253/P251,"-")</f>
        <v>0.40471768202080238</v>
      </c>
      <c r="T253" s="315"/>
      <c r="U253" s="44" t="s">
        <v>89</v>
      </c>
      <c r="V253" s="53">
        <v>4082</v>
      </c>
      <c r="W253" s="142">
        <f t="shared" ref="W253" si="1948">IFERROR(V253/T251,"-")</f>
        <v>0.4267642446419237</v>
      </c>
      <c r="X253" s="315"/>
      <c r="Y253" s="44" t="s">
        <v>89</v>
      </c>
      <c r="Z253" s="53">
        <v>1777</v>
      </c>
      <c r="AA253" s="142">
        <f t="shared" ref="AA253" si="1949">IFERROR(Z253/X251,"-")</f>
        <v>0.3902064119455424</v>
      </c>
      <c r="AB253" s="315"/>
      <c r="AC253" s="44" t="s">
        <v>89</v>
      </c>
      <c r="AD253" s="53">
        <v>490</v>
      </c>
      <c r="AE253" s="142">
        <f t="shared" ref="AE253" si="1950">IFERROR(AD253/AB251,"-")</f>
        <v>0.32471835652750164</v>
      </c>
      <c r="AF253" s="315"/>
      <c r="AG253" s="44" t="s">
        <v>89</v>
      </c>
      <c r="AH253" s="53">
        <v>21299</v>
      </c>
      <c r="AI253" s="153">
        <f t="shared" ref="AI253" si="1951">IFERROR(AH253/AF251,"-")</f>
        <v>0.37356180721201065</v>
      </c>
    </row>
    <row r="254" spans="2:35" s="30" customFormat="1">
      <c r="B254" s="300"/>
      <c r="C254" s="321"/>
      <c r="D254" s="315"/>
      <c r="E254" s="44" t="s">
        <v>90</v>
      </c>
      <c r="F254" s="53">
        <v>13</v>
      </c>
      <c r="G254" s="142">
        <f t="shared" ref="G254" si="1952">IFERROR(F254/D251,"-")</f>
        <v>5.3497942386831275E-2</v>
      </c>
      <c r="H254" s="315"/>
      <c r="I254" s="44" t="s">
        <v>90</v>
      </c>
      <c r="J254" s="53">
        <v>39</v>
      </c>
      <c r="K254" s="142">
        <f t="shared" ref="K254" si="1953">IFERROR(J254/H251,"-")</f>
        <v>0.10182767624020887</v>
      </c>
      <c r="L254" s="315"/>
      <c r="M254" s="44" t="s">
        <v>90</v>
      </c>
      <c r="N254" s="53">
        <v>1836</v>
      </c>
      <c r="O254" s="142">
        <f t="shared" ref="O254" si="1954">IFERROR(N254/L251,"-")</f>
        <v>7.4603819585534331E-2</v>
      </c>
      <c r="P254" s="315"/>
      <c r="Q254" s="44" t="s">
        <v>90</v>
      </c>
      <c r="R254" s="53">
        <v>2046</v>
      </c>
      <c r="S254" s="153">
        <f t="shared" ref="S254" si="1955">IFERROR(R254/P251,"-")</f>
        <v>0.12667161961367013</v>
      </c>
      <c r="T254" s="315"/>
      <c r="U254" s="44" t="s">
        <v>90</v>
      </c>
      <c r="V254" s="53">
        <v>1692</v>
      </c>
      <c r="W254" s="142">
        <f t="shared" ref="W254" si="1956">IFERROR(V254/T251,"-")</f>
        <v>0.17689492943021431</v>
      </c>
      <c r="X254" s="315"/>
      <c r="Y254" s="44" t="s">
        <v>90</v>
      </c>
      <c r="Z254" s="53">
        <v>1022</v>
      </c>
      <c r="AA254" s="142">
        <f t="shared" ref="AA254" si="1957">IFERROR(Z254/X251,"-")</f>
        <v>0.22441809398331136</v>
      </c>
      <c r="AB254" s="315"/>
      <c r="AC254" s="44" t="s">
        <v>90</v>
      </c>
      <c r="AD254" s="53">
        <v>356</v>
      </c>
      <c r="AE254" s="142">
        <f t="shared" ref="AE254" si="1958">IFERROR(AD254/AB251,"-")</f>
        <v>0.23591782637508282</v>
      </c>
      <c r="AF254" s="315"/>
      <c r="AG254" s="44" t="s">
        <v>90</v>
      </c>
      <c r="AH254" s="53">
        <v>7004</v>
      </c>
      <c r="AI254" s="153">
        <f t="shared" ref="AI254" si="1959">IFERROR(AH254/AF251,"-")</f>
        <v>0.122842710818016</v>
      </c>
    </row>
    <row r="255" spans="2:35" s="30" customFormat="1">
      <c r="B255" s="300"/>
      <c r="C255" s="321"/>
      <c r="D255" s="315"/>
      <c r="E255" s="45" t="s">
        <v>91</v>
      </c>
      <c r="F255" s="54">
        <v>59</v>
      </c>
      <c r="G255" s="143">
        <f t="shared" ref="G255" si="1960">IFERROR(F255/D251,"-")</f>
        <v>0.24279835390946503</v>
      </c>
      <c r="H255" s="315"/>
      <c r="I255" s="45" t="s">
        <v>91</v>
      </c>
      <c r="J255" s="54">
        <v>122</v>
      </c>
      <c r="K255" s="143">
        <f t="shared" ref="K255" si="1961">IFERROR(J255/H251,"-")</f>
        <v>0.31853785900783288</v>
      </c>
      <c r="L255" s="315"/>
      <c r="M255" s="45" t="s">
        <v>91</v>
      </c>
      <c r="N255" s="54">
        <v>5432</v>
      </c>
      <c r="O255" s="143">
        <f t="shared" ref="O255" si="1962">IFERROR(N255/L251,"-")</f>
        <v>0.22072328321820398</v>
      </c>
      <c r="P255" s="315"/>
      <c r="Q255" s="45" t="s">
        <v>91</v>
      </c>
      <c r="R255" s="54">
        <v>4455</v>
      </c>
      <c r="S255" s="154">
        <f t="shared" ref="S255" si="1963">IFERROR(R255/P251,"-")</f>
        <v>0.27581723625557208</v>
      </c>
      <c r="T255" s="315"/>
      <c r="U255" s="45" t="s">
        <v>91</v>
      </c>
      <c r="V255" s="54">
        <v>2940</v>
      </c>
      <c r="W255" s="143">
        <f t="shared" ref="W255" si="1964">IFERROR(V255/T251,"-")</f>
        <v>0.30737062205959226</v>
      </c>
      <c r="X255" s="315"/>
      <c r="Y255" s="45" t="s">
        <v>91</v>
      </c>
      <c r="Z255" s="54">
        <v>1506</v>
      </c>
      <c r="AA255" s="143">
        <f t="shared" ref="AA255" si="1965">IFERROR(Z255/X251,"-")</f>
        <v>0.33069828722002637</v>
      </c>
      <c r="AB255" s="315"/>
      <c r="AC255" s="45" t="s">
        <v>91</v>
      </c>
      <c r="AD255" s="54">
        <v>452</v>
      </c>
      <c r="AE255" s="143">
        <f t="shared" ref="AE255" si="1966">IFERROR(AD255/AB251,"-")</f>
        <v>0.29953611663353213</v>
      </c>
      <c r="AF255" s="315"/>
      <c r="AG255" s="45" t="s">
        <v>91</v>
      </c>
      <c r="AH255" s="54">
        <v>14966</v>
      </c>
      <c r="AI255" s="154">
        <f t="shared" ref="AI255" si="1967">IFERROR(AH255/AF251,"-")</f>
        <v>0.26248772274449278</v>
      </c>
    </row>
    <row r="256" spans="2:35" s="30" customFormat="1" ht="24">
      <c r="B256" s="276"/>
      <c r="C256" s="322"/>
      <c r="D256" s="316"/>
      <c r="E256" s="48" t="s">
        <v>275</v>
      </c>
      <c r="F256" s="55">
        <v>154</v>
      </c>
      <c r="G256" s="144">
        <f t="shared" ref="G256" si="1968">IFERROR(F256/D251,"-")</f>
        <v>0.63374485596707819</v>
      </c>
      <c r="H256" s="316"/>
      <c r="I256" s="48" t="s">
        <v>275</v>
      </c>
      <c r="J256" s="55">
        <v>274</v>
      </c>
      <c r="K256" s="144">
        <f t="shared" ref="K256" si="1969">IFERROR(J256/H251,"-")</f>
        <v>0.71540469973890342</v>
      </c>
      <c r="L256" s="316"/>
      <c r="M256" s="48" t="s">
        <v>275</v>
      </c>
      <c r="N256" s="55">
        <v>14195</v>
      </c>
      <c r="O256" s="144">
        <f t="shared" ref="O256" si="1970">IFERROR(N256/L251,"-")</f>
        <v>0.57679804957334413</v>
      </c>
      <c r="P256" s="316"/>
      <c r="Q256" s="48" t="s">
        <v>275</v>
      </c>
      <c r="R256" s="55">
        <v>11338</v>
      </c>
      <c r="S256" s="144">
        <f t="shared" ref="S256" si="1971">IFERROR(R256/P251,"-")</f>
        <v>0.70195641406636944</v>
      </c>
      <c r="T256" s="316"/>
      <c r="U256" s="48" t="s">
        <v>275</v>
      </c>
      <c r="V256" s="55">
        <v>7306</v>
      </c>
      <c r="W256" s="144">
        <f t="shared" ref="W256" si="1972">IFERROR(V256/T251,"-")</f>
        <v>0.76382645060115006</v>
      </c>
      <c r="X256" s="316"/>
      <c r="Y256" s="48" t="s">
        <v>275</v>
      </c>
      <c r="Z256" s="55">
        <v>3607</v>
      </c>
      <c r="AA256" s="144">
        <f t="shared" ref="AA256" si="1973">IFERROR(Z256/X251,"-")</f>
        <v>0.79205094422485722</v>
      </c>
      <c r="AB256" s="316"/>
      <c r="AC256" s="48" t="s">
        <v>275</v>
      </c>
      <c r="AD256" s="55">
        <v>1121</v>
      </c>
      <c r="AE256" s="144">
        <f t="shared" ref="AE256" si="1974">IFERROR(AD256/AB251,"-")</f>
        <v>0.74287607687210078</v>
      </c>
      <c r="AF256" s="316"/>
      <c r="AG256" s="48" t="s">
        <v>275</v>
      </c>
      <c r="AH256" s="55">
        <v>37995</v>
      </c>
      <c r="AI256" s="144">
        <f t="shared" ref="AI256" si="1975">IFERROR(AH256/AF251,"-")</f>
        <v>0.66639188999579069</v>
      </c>
    </row>
    <row r="257" spans="2:35" s="30" customFormat="1">
      <c r="B257" s="275">
        <v>43</v>
      </c>
      <c r="C257" s="320" t="s">
        <v>11</v>
      </c>
      <c r="D257" s="314">
        <v>201</v>
      </c>
      <c r="E257" s="40" t="s">
        <v>87</v>
      </c>
      <c r="F257" s="194">
        <v>13</v>
      </c>
      <c r="G257" s="141">
        <f t="shared" ref="G257" si="1976">IFERROR(F257/D257,"-")</f>
        <v>6.4676616915422883E-2</v>
      </c>
      <c r="H257" s="314">
        <v>231</v>
      </c>
      <c r="I257" s="40" t="s">
        <v>87</v>
      </c>
      <c r="J257" s="194">
        <v>13</v>
      </c>
      <c r="K257" s="141">
        <f t="shared" ref="K257" si="1977">IFERROR(J257/H257,"-")</f>
        <v>5.627705627705628E-2</v>
      </c>
      <c r="L257" s="314">
        <v>14745</v>
      </c>
      <c r="M257" s="40" t="s">
        <v>87</v>
      </c>
      <c r="N257" s="194">
        <v>891</v>
      </c>
      <c r="O257" s="141">
        <f t="shared" ref="O257" si="1978">IFERROR(N257/L257,"-")</f>
        <v>6.0427263479145475E-2</v>
      </c>
      <c r="P257" s="314">
        <v>9929</v>
      </c>
      <c r="Q257" s="40" t="s">
        <v>87</v>
      </c>
      <c r="R257" s="194">
        <v>1339</v>
      </c>
      <c r="S257" s="152">
        <f t="shared" ref="S257" si="1979">IFERROR(R257/P257,"-")</f>
        <v>0.13485748816597845</v>
      </c>
      <c r="T257" s="314">
        <v>6088</v>
      </c>
      <c r="U257" s="40" t="s">
        <v>87</v>
      </c>
      <c r="V257" s="194">
        <v>1416</v>
      </c>
      <c r="W257" s="141">
        <f t="shared" ref="W257" si="1980">IFERROR(V257/T257,"-")</f>
        <v>0.2325886990801577</v>
      </c>
      <c r="X257" s="314">
        <v>2821</v>
      </c>
      <c r="Y257" s="40" t="s">
        <v>87</v>
      </c>
      <c r="Z257" s="194">
        <v>850</v>
      </c>
      <c r="AA257" s="141">
        <f t="shared" ref="AA257" si="1981">IFERROR(Z257/X257,"-")</f>
        <v>0.30131159163417226</v>
      </c>
      <c r="AB257" s="314">
        <v>1034</v>
      </c>
      <c r="AC257" s="40" t="s">
        <v>87</v>
      </c>
      <c r="AD257" s="194">
        <v>323</v>
      </c>
      <c r="AE257" s="141">
        <f t="shared" ref="AE257" si="1982">IFERROR(AD257/AB257,"-")</f>
        <v>0.31237911025145065</v>
      </c>
      <c r="AF257" s="314">
        <v>35049</v>
      </c>
      <c r="AG257" s="40" t="s">
        <v>87</v>
      </c>
      <c r="AH257" s="194">
        <v>4845</v>
      </c>
      <c r="AI257" s="152">
        <f t="shared" ref="AI257" si="1983">IFERROR(AH257/AF257,"-")</f>
        <v>0.13823504236925446</v>
      </c>
    </row>
    <row r="258" spans="2:35" s="30" customFormat="1">
      <c r="B258" s="300"/>
      <c r="C258" s="321"/>
      <c r="D258" s="315"/>
      <c r="E258" s="41" t="s">
        <v>88</v>
      </c>
      <c r="F258" s="53">
        <v>74</v>
      </c>
      <c r="G258" s="142">
        <f t="shared" ref="G258" si="1984">IFERROR(F258/D257,"-")</f>
        <v>0.36815920398009949</v>
      </c>
      <c r="H258" s="315"/>
      <c r="I258" s="41" t="s">
        <v>88</v>
      </c>
      <c r="J258" s="53">
        <v>86</v>
      </c>
      <c r="K258" s="142">
        <f t="shared" ref="K258" si="1985">IFERROR(J258/H257,"-")</f>
        <v>0.37229437229437229</v>
      </c>
      <c r="L258" s="315"/>
      <c r="M258" s="41" t="s">
        <v>88</v>
      </c>
      <c r="N258" s="53">
        <v>3912</v>
      </c>
      <c r="O258" s="142">
        <f t="shared" ref="O258" si="1986">IFERROR(N258/L257,"-")</f>
        <v>0.26531027466937945</v>
      </c>
      <c r="P258" s="315"/>
      <c r="Q258" s="41" t="s">
        <v>88</v>
      </c>
      <c r="R258" s="53">
        <v>3397</v>
      </c>
      <c r="S258" s="153">
        <f t="shared" ref="S258" si="1987">IFERROR(R258/P257,"-")</f>
        <v>0.34212911672877427</v>
      </c>
      <c r="T258" s="315"/>
      <c r="U258" s="41" t="s">
        <v>88</v>
      </c>
      <c r="V258" s="53">
        <v>2332</v>
      </c>
      <c r="W258" s="142">
        <f t="shared" ref="W258" si="1988">IFERROR(V258/T257,"-")</f>
        <v>0.38304862023653086</v>
      </c>
      <c r="X258" s="315"/>
      <c r="Y258" s="41" t="s">
        <v>88</v>
      </c>
      <c r="Z258" s="53">
        <v>1118</v>
      </c>
      <c r="AA258" s="142">
        <f t="shared" ref="AA258" si="1989">IFERROR(Z258/X257,"-")</f>
        <v>0.39631336405529954</v>
      </c>
      <c r="AB258" s="315"/>
      <c r="AC258" s="41" t="s">
        <v>88</v>
      </c>
      <c r="AD258" s="53">
        <v>322</v>
      </c>
      <c r="AE258" s="142">
        <f t="shared" ref="AE258" si="1990">IFERROR(AD258/AB257,"-")</f>
        <v>0.3114119922630561</v>
      </c>
      <c r="AF258" s="315"/>
      <c r="AG258" s="41" t="s">
        <v>88</v>
      </c>
      <c r="AH258" s="53">
        <v>11241</v>
      </c>
      <c r="AI258" s="153">
        <f t="shared" ref="AI258" si="1991">IFERROR(AH258/AF257,"-")</f>
        <v>0.32072241718736627</v>
      </c>
    </row>
    <row r="259" spans="2:35" s="30" customFormat="1">
      <c r="B259" s="300"/>
      <c r="C259" s="321"/>
      <c r="D259" s="315"/>
      <c r="E259" s="44" t="s">
        <v>89</v>
      </c>
      <c r="F259" s="53">
        <v>39</v>
      </c>
      <c r="G259" s="142">
        <f t="shared" ref="G259" si="1992">IFERROR(F259/D257,"-")</f>
        <v>0.19402985074626866</v>
      </c>
      <c r="H259" s="315"/>
      <c r="I259" s="44" t="s">
        <v>89</v>
      </c>
      <c r="J259" s="53">
        <v>73</v>
      </c>
      <c r="K259" s="142">
        <f t="shared" ref="K259" si="1993">IFERROR(J259/H257,"-")</f>
        <v>0.31601731601731603</v>
      </c>
      <c r="L259" s="315"/>
      <c r="M259" s="44" t="s">
        <v>89</v>
      </c>
      <c r="N259" s="53">
        <v>5063</v>
      </c>
      <c r="O259" s="142">
        <f t="shared" ref="O259" si="1994">IFERROR(N259/L257,"-")</f>
        <v>0.34337063411325874</v>
      </c>
      <c r="P259" s="315"/>
      <c r="Q259" s="44" t="s">
        <v>89</v>
      </c>
      <c r="R259" s="53">
        <v>4073</v>
      </c>
      <c r="S259" s="153">
        <f t="shared" ref="S259" si="1995">IFERROR(R259/P257,"-")</f>
        <v>0.41021250881256927</v>
      </c>
      <c r="T259" s="315"/>
      <c r="U259" s="44" t="s">
        <v>89</v>
      </c>
      <c r="V259" s="53">
        <v>2498</v>
      </c>
      <c r="W259" s="142">
        <f t="shared" ref="W259" si="1996">IFERROR(V259/T257,"-")</f>
        <v>0.41031537450722733</v>
      </c>
      <c r="X259" s="315"/>
      <c r="Y259" s="44" t="s">
        <v>89</v>
      </c>
      <c r="Z259" s="53">
        <v>1009</v>
      </c>
      <c r="AA259" s="142">
        <f t="shared" ref="AA259" si="1997">IFERROR(Z259/X257,"-")</f>
        <v>0.35767458348103509</v>
      </c>
      <c r="AB259" s="315"/>
      <c r="AC259" s="44" t="s">
        <v>89</v>
      </c>
      <c r="AD259" s="53">
        <v>291</v>
      </c>
      <c r="AE259" s="142">
        <f t="shared" ref="AE259" si="1998">IFERROR(AD259/AB257,"-")</f>
        <v>0.28143133462282399</v>
      </c>
      <c r="AF259" s="315"/>
      <c r="AG259" s="44" t="s">
        <v>89</v>
      </c>
      <c r="AH259" s="53">
        <v>13046</v>
      </c>
      <c r="AI259" s="153">
        <f t="shared" ref="AI259" si="1999">IFERROR(AH259/AF257,"-")</f>
        <v>0.37222174669748065</v>
      </c>
    </row>
    <row r="260" spans="2:35" s="30" customFormat="1">
      <c r="B260" s="300"/>
      <c r="C260" s="321"/>
      <c r="D260" s="315"/>
      <c r="E260" s="44" t="s">
        <v>90</v>
      </c>
      <c r="F260" s="53">
        <v>17</v>
      </c>
      <c r="G260" s="142">
        <f t="shared" ref="G260" si="2000">IFERROR(F260/D257,"-")</f>
        <v>8.45771144278607E-2</v>
      </c>
      <c r="H260" s="315"/>
      <c r="I260" s="44" t="s">
        <v>90</v>
      </c>
      <c r="J260" s="53">
        <v>25</v>
      </c>
      <c r="K260" s="142">
        <f t="shared" ref="K260" si="2001">IFERROR(J260/H257,"-")</f>
        <v>0.10822510822510822</v>
      </c>
      <c r="L260" s="315"/>
      <c r="M260" s="44" t="s">
        <v>90</v>
      </c>
      <c r="N260" s="53">
        <v>1238</v>
      </c>
      <c r="O260" s="142">
        <f t="shared" ref="O260" si="2002">IFERROR(N260/L257,"-")</f>
        <v>8.3960664632078671E-2</v>
      </c>
      <c r="P260" s="315"/>
      <c r="Q260" s="44" t="s">
        <v>90</v>
      </c>
      <c r="R260" s="53">
        <v>1292</v>
      </c>
      <c r="S260" s="153">
        <f t="shared" ref="S260" si="2003">IFERROR(R260/P257,"-")</f>
        <v>0.13012387954476784</v>
      </c>
      <c r="T260" s="315"/>
      <c r="U260" s="44" t="s">
        <v>90</v>
      </c>
      <c r="V260" s="53">
        <v>1150</v>
      </c>
      <c r="W260" s="142">
        <f t="shared" ref="W260" si="2004">IFERROR(V260/T257,"-")</f>
        <v>0.18889618922470433</v>
      </c>
      <c r="X260" s="315"/>
      <c r="Y260" s="44" t="s">
        <v>90</v>
      </c>
      <c r="Z260" s="53">
        <v>574</v>
      </c>
      <c r="AA260" s="142">
        <f t="shared" ref="AA260" si="2005">IFERROR(Z260/X257,"-")</f>
        <v>0.20347394540942929</v>
      </c>
      <c r="AB260" s="315"/>
      <c r="AC260" s="44" t="s">
        <v>90</v>
      </c>
      <c r="AD260" s="53">
        <v>204</v>
      </c>
      <c r="AE260" s="142">
        <f t="shared" ref="AE260" si="2006">IFERROR(AD260/AB257,"-")</f>
        <v>0.19729206963249515</v>
      </c>
      <c r="AF260" s="315"/>
      <c r="AG260" s="44" t="s">
        <v>90</v>
      </c>
      <c r="AH260" s="53">
        <v>4500</v>
      </c>
      <c r="AI260" s="153">
        <f t="shared" ref="AI260" si="2007">IFERROR(AH260/AF257,"-")</f>
        <v>0.12839168021912181</v>
      </c>
    </row>
    <row r="261" spans="2:35" s="30" customFormat="1">
      <c r="B261" s="300"/>
      <c r="C261" s="321"/>
      <c r="D261" s="315"/>
      <c r="E261" s="45" t="s">
        <v>91</v>
      </c>
      <c r="F261" s="54">
        <v>49</v>
      </c>
      <c r="G261" s="143">
        <f t="shared" ref="G261" si="2008">IFERROR(F261/D257,"-")</f>
        <v>0.24378109452736318</v>
      </c>
      <c r="H261" s="315"/>
      <c r="I261" s="45" t="s">
        <v>91</v>
      </c>
      <c r="J261" s="54">
        <v>59</v>
      </c>
      <c r="K261" s="143">
        <f t="shared" ref="K261" si="2009">IFERROR(J261/H257,"-")</f>
        <v>0.25541125541125542</v>
      </c>
      <c r="L261" s="315"/>
      <c r="M261" s="45" t="s">
        <v>91</v>
      </c>
      <c r="N261" s="54">
        <v>2906</v>
      </c>
      <c r="O261" s="143">
        <f t="shared" ref="O261" si="2010">IFERROR(N261/L257,"-")</f>
        <v>0.19708375720583249</v>
      </c>
      <c r="P261" s="315"/>
      <c r="Q261" s="45" t="s">
        <v>91</v>
      </c>
      <c r="R261" s="54">
        <v>2542</v>
      </c>
      <c r="S261" s="154">
        <f t="shared" ref="S261" si="2011">IFERROR(R261/P257,"-")</f>
        <v>0.25601772585356025</v>
      </c>
      <c r="T261" s="315"/>
      <c r="U261" s="45" t="s">
        <v>91</v>
      </c>
      <c r="V261" s="54">
        <v>1723</v>
      </c>
      <c r="W261" s="143">
        <f t="shared" ref="W261" si="2012">IFERROR(V261/T257,"-")</f>
        <v>0.28301576872536138</v>
      </c>
      <c r="X261" s="315"/>
      <c r="Y261" s="45" t="s">
        <v>91</v>
      </c>
      <c r="Z261" s="54">
        <v>834</v>
      </c>
      <c r="AA261" s="143">
        <f t="shared" ref="AA261" si="2013">IFERROR(Z261/X257,"-")</f>
        <v>0.29563984402694082</v>
      </c>
      <c r="AB261" s="315"/>
      <c r="AC261" s="45" t="s">
        <v>91</v>
      </c>
      <c r="AD261" s="54">
        <v>322</v>
      </c>
      <c r="AE261" s="143">
        <f t="shared" ref="AE261" si="2014">IFERROR(AD261/AB257,"-")</f>
        <v>0.3114119922630561</v>
      </c>
      <c r="AF261" s="315"/>
      <c r="AG261" s="45" t="s">
        <v>91</v>
      </c>
      <c r="AH261" s="54">
        <v>8435</v>
      </c>
      <c r="AI261" s="154">
        <f t="shared" ref="AI261" si="2015">IFERROR(AH261/AF257,"-")</f>
        <v>0.24066307169962053</v>
      </c>
    </row>
    <row r="262" spans="2:35" s="30" customFormat="1" ht="24">
      <c r="B262" s="276"/>
      <c r="C262" s="322"/>
      <c r="D262" s="316"/>
      <c r="E262" s="48" t="s">
        <v>275</v>
      </c>
      <c r="F262" s="55">
        <v>125</v>
      </c>
      <c r="G262" s="144">
        <f t="shared" ref="G262" si="2016">IFERROR(F262/D257,"-")</f>
        <v>0.62189054726368154</v>
      </c>
      <c r="H262" s="316"/>
      <c r="I262" s="48" t="s">
        <v>275</v>
      </c>
      <c r="J262" s="55">
        <v>165</v>
      </c>
      <c r="K262" s="144">
        <f t="shared" ref="K262" si="2017">IFERROR(J262/H257,"-")</f>
        <v>0.7142857142857143</v>
      </c>
      <c r="L262" s="316"/>
      <c r="M262" s="48" t="s">
        <v>275</v>
      </c>
      <c r="N262" s="55">
        <v>8759</v>
      </c>
      <c r="O262" s="144">
        <f t="shared" ref="O262" si="2018">IFERROR(N262/L257,"-")</f>
        <v>0.59403187521193623</v>
      </c>
      <c r="P262" s="316"/>
      <c r="Q262" s="48" t="s">
        <v>275</v>
      </c>
      <c r="R262" s="55">
        <v>7064</v>
      </c>
      <c r="S262" s="144">
        <f t="shared" ref="S262" si="2019">IFERROR(R262/P257,"-")</f>
        <v>0.71145130426024772</v>
      </c>
      <c r="T262" s="316"/>
      <c r="U262" s="48" t="s">
        <v>275</v>
      </c>
      <c r="V262" s="55">
        <v>4649</v>
      </c>
      <c r="W262" s="144">
        <f t="shared" ref="W262" si="2020">IFERROR(V262/T257,"-")</f>
        <v>0.76363337713534818</v>
      </c>
      <c r="X262" s="316"/>
      <c r="Y262" s="48" t="s">
        <v>275</v>
      </c>
      <c r="Z262" s="55">
        <v>2229</v>
      </c>
      <c r="AA262" s="144">
        <f t="shared" ref="AA262" si="2021">IFERROR(Z262/X257,"-")</f>
        <v>0.79014533853243529</v>
      </c>
      <c r="AB262" s="316"/>
      <c r="AC262" s="48" t="s">
        <v>275</v>
      </c>
      <c r="AD262" s="55">
        <v>766</v>
      </c>
      <c r="AE262" s="144">
        <f t="shared" ref="AE262" si="2022">IFERROR(AD262/AB257,"-")</f>
        <v>0.74081237911025144</v>
      </c>
      <c r="AF262" s="316"/>
      <c r="AG262" s="48" t="s">
        <v>275</v>
      </c>
      <c r="AH262" s="55">
        <v>23757</v>
      </c>
      <c r="AI262" s="144">
        <f t="shared" ref="AI262" si="2023">IFERROR(AH262/AF257,"-")</f>
        <v>0.67782247710348364</v>
      </c>
    </row>
    <row r="263" spans="2:35" s="30" customFormat="1">
      <c r="B263" s="275">
        <v>44</v>
      </c>
      <c r="C263" s="320" t="s">
        <v>23</v>
      </c>
      <c r="D263" s="314">
        <v>69</v>
      </c>
      <c r="E263" s="40" t="s">
        <v>87</v>
      </c>
      <c r="F263" s="194">
        <v>2</v>
      </c>
      <c r="G263" s="141">
        <f t="shared" ref="G263" si="2024">IFERROR(F263/D263,"-")</f>
        <v>2.8985507246376812E-2</v>
      </c>
      <c r="H263" s="314">
        <v>123</v>
      </c>
      <c r="I263" s="40" t="s">
        <v>87</v>
      </c>
      <c r="J263" s="194">
        <v>13</v>
      </c>
      <c r="K263" s="141">
        <f t="shared" ref="K263" si="2025">IFERROR(J263/H263,"-")</f>
        <v>0.10569105691056911</v>
      </c>
      <c r="L263" s="314">
        <v>17246</v>
      </c>
      <c r="M263" s="40" t="s">
        <v>87</v>
      </c>
      <c r="N263" s="194">
        <v>1150</v>
      </c>
      <c r="O263" s="141">
        <f t="shared" ref="O263" si="2026">IFERROR(N263/L263,"-")</f>
        <v>6.6682129189377243E-2</v>
      </c>
      <c r="P263" s="314">
        <v>11774</v>
      </c>
      <c r="Q263" s="40" t="s">
        <v>87</v>
      </c>
      <c r="R263" s="194">
        <v>1698</v>
      </c>
      <c r="S263" s="152">
        <f t="shared" ref="S263" si="2027">IFERROR(R263/P263,"-")</f>
        <v>0.14421606930524886</v>
      </c>
      <c r="T263" s="314">
        <v>6967</v>
      </c>
      <c r="U263" s="40" t="s">
        <v>87</v>
      </c>
      <c r="V263" s="194">
        <v>1694</v>
      </c>
      <c r="W263" s="141">
        <f t="shared" ref="W263" si="2028">IFERROR(V263/T263,"-")</f>
        <v>0.24314626094445241</v>
      </c>
      <c r="X263" s="314">
        <v>2993</v>
      </c>
      <c r="Y263" s="40" t="s">
        <v>87</v>
      </c>
      <c r="Z263" s="194">
        <v>934</v>
      </c>
      <c r="AA263" s="141">
        <f t="shared" ref="AA263" si="2029">IFERROR(Z263/X263,"-")</f>
        <v>0.31206147677915136</v>
      </c>
      <c r="AB263" s="314">
        <v>1096</v>
      </c>
      <c r="AC263" s="40" t="s">
        <v>87</v>
      </c>
      <c r="AD263" s="194">
        <v>353</v>
      </c>
      <c r="AE263" s="141">
        <f t="shared" ref="AE263" si="2030">IFERROR(AD263/AB263,"-")</f>
        <v>0.3220802919708029</v>
      </c>
      <c r="AF263" s="314">
        <v>40268</v>
      </c>
      <c r="AG263" s="40" t="s">
        <v>87</v>
      </c>
      <c r="AH263" s="194">
        <v>5844</v>
      </c>
      <c r="AI263" s="152">
        <f t="shared" ref="AI263" si="2031">IFERROR(AH263/AF263,"-")</f>
        <v>0.14512764477997417</v>
      </c>
    </row>
    <row r="264" spans="2:35" s="30" customFormat="1">
      <c r="B264" s="300"/>
      <c r="C264" s="321"/>
      <c r="D264" s="315"/>
      <c r="E264" s="41" t="s">
        <v>88</v>
      </c>
      <c r="F264" s="53">
        <v>24</v>
      </c>
      <c r="G264" s="142">
        <f t="shared" ref="G264" si="2032">IFERROR(F264/D263,"-")</f>
        <v>0.34782608695652173</v>
      </c>
      <c r="H264" s="315"/>
      <c r="I264" s="41" t="s">
        <v>88</v>
      </c>
      <c r="J264" s="53">
        <v>38</v>
      </c>
      <c r="K264" s="142">
        <f t="shared" ref="K264" si="2033">IFERROR(J264/H263,"-")</f>
        <v>0.30894308943089432</v>
      </c>
      <c r="L264" s="315"/>
      <c r="M264" s="41" t="s">
        <v>88</v>
      </c>
      <c r="N264" s="53">
        <v>4002</v>
      </c>
      <c r="O264" s="142">
        <f t="shared" ref="O264" si="2034">IFERROR(N264/L263,"-")</f>
        <v>0.23205380957903282</v>
      </c>
      <c r="P264" s="315"/>
      <c r="Q264" s="41" t="s">
        <v>88</v>
      </c>
      <c r="R264" s="53">
        <v>3369</v>
      </c>
      <c r="S264" s="153">
        <f t="shared" ref="S264" si="2035">IFERROR(R264/P263,"-")</f>
        <v>0.28613895022931884</v>
      </c>
      <c r="T264" s="315"/>
      <c r="U264" s="41" t="s">
        <v>88</v>
      </c>
      <c r="V264" s="53">
        <v>2302</v>
      </c>
      <c r="W264" s="142">
        <f t="shared" ref="W264" si="2036">IFERROR(V264/T263,"-")</f>
        <v>0.33041481268838813</v>
      </c>
      <c r="X264" s="315"/>
      <c r="Y264" s="41" t="s">
        <v>88</v>
      </c>
      <c r="Z264" s="53">
        <v>970</v>
      </c>
      <c r="AA264" s="142">
        <f t="shared" ref="AA264" si="2037">IFERROR(Z264/X263,"-")</f>
        <v>0.32408954226528569</v>
      </c>
      <c r="AB264" s="315"/>
      <c r="AC264" s="41" t="s">
        <v>88</v>
      </c>
      <c r="AD264" s="53">
        <v>322</v>
      </c>
      <c r="AE264" s="142">
        <f t="shared" ref="AE264" si="2038">IFERROR(AD264/AB263,"-")</f>
        <v>0.29379562043795621</v>
      </c>
      <c r="AF264" s="315"/>
      <c r="AG264" s="41" t="s">
        <v>88</v>
      </c>
      <c r="AH264" s="53">
        <v>11027</v>
      </c>
      <c r="AI264" s="153">
        <f t="shared" ref="AI264" si="2039">IFERROR(AH264/AF263,"-")</f>
        <v>0.27384027018972884</v>
      </c>
    </row>
    <row r="265" spans="2:35" s="30" customFormat="1">
      <c r="B265" s="300"/>
      <c r="C265" s="321"/>
      <c r="D265" s="315"/>
      <c r="E265" s="44" t="s">
        <v>89</v>
      </c>
      <c r="F265" s="53">
        <v>16</v>
      </c>
      <c r="G265" s="142">
        <f t="shared" ref="G265" si="2040">IFERROR(F265/D263,"-")</f>
        <v>0.2318840579710145</v>
      </c>
      <c r="H265" s="315"/>
      <c r="I265" s="44" t="s">
        <v>89</v>
      </c>
      <c r="J265" s="53">
        <v>45</v>
      </c>
      <c r="K265" s="142">
        <f t="shared" ref="K265" si="2041">IFERROR(J265/H263,"-")</f>
        <v>0.36585365853658536</v>
      </c>
      <c r="L265" s="315"/>
      <c r="M265" s="44" t="s">
        <v>89</v>
      </c>
      <c r="N265" s="53">
        <v>6110</v>
      </c>
      <c r="O265" s="142">
        <f t="shared" ref="O265" si="2042">IFERROR(N265/L263,"-")</f>
        <v>0.35428505160616952</v>
      </c>
      <c r="P265" s="315"/>
      <c r="Q265" s="44" t="s">
        <v>89</v>
      </c>
      <c r="R265" s="53">
        <v>5079</v>
      </c>
      <c r="S265" s="153">
        <f t="shared" ref="S265" si="2043">IFERROR(R265/P263,"-")</f>
        <v>0.43137421437064721</v>
      </c>
      <c r="T265" s="315"/>
      <c r="U265" s="44" t="s">
        <v>89</v>
      </c>
      <c r="V265" s="53">
        <v>3081</v>
      </c>
      <c r="W265" s="142">
        <f t="shared" ref="W265" si="2044">IFERROR(V265/T263,"-")</f>
        <v>0.44222764461030573</v>
      </c>
      <c r="X265" s="315"/>
      <c r="Y265" s="44" t="s">
        <v>89</v>
      </c>
      <c r="Z265" s="53">
        <v>1162</v>
      </c>
      <c r="AA265" s="142">
        <f t="shared" ref="AA265" si="2045">IFERROR(Z265/X263,"-")</f>
        <v>0.388239224858002</v>
      </c>
      <c r="AB265" s="315"/>
      <c r="AC265" s="44" t="s">
        <v>89</v>
      </c>
      <c r="AD265" s="53">
        <v>340</v>
      </c>
      <c r="AE265" s="142">
        <f t="shared" ref="AE265" si="2046">IFERROR(AD265/AB263,"-")</f>
        <v>0.31021897810218979</v>
      </c>
      <c r="AF265" s="315"/>
      <c r="AG265" s="44" t="s">
        <v>89</v>
      </c>
      <c r="AH265" s="53">
        <v>15833</v>
      </c>
      <c r="AI265" s="153">
        <f t="shared" ref="AI265" si="2047">IFERROR(AH265/AF263,"-")</f>
        <v>0.39319062282705869</v>
      </c>
    </row>
    <row r="266" spans="2:35" s="30" customFormat="1">
      <c r="B266" s="300"/>
      <c r="C266" s="321"/>
      <c r="D266" s="315"/>
      <c r="E266" s="44" t="s">
        <v>90</v>
      </c>
      <c r="F266" s="53">
        <v>3</v>
      </c>
      <c r="G266" s="142">
        <f t="shared" ref="G266" si="2048">IFERROR(F266/D263,"-")</f>
        <v>4.3478260869565216E-2</v>
      </c>
      <c r="H266" s="315"/>
      <c r="I266" s="44" t="s">
        <v>90</v>
      </c>
      <c r="J266" s="53">
        <v>11</v>
      </c>
      <c r="K266" s="142">
        <f t="shared" ref="K266" si="2049">IFERROR(J266/H263,"-")</f>
        <v>8.943089430894309E-2</v>
      </c>
      <c r="L266" s="315"/>
      <c r="M266" s="44" t="s">
        <v>90</v>
      </c>
      <c r="N266" s="53">
        <v>1199</v>
      </c>
      <c r="O266" s="142">
        <f t="shared" ref="O266" si="2050">IFERROR(N266/L263,"-")</f>
        <v>6.952336773744637E-2</v>
      </c>
      <c r="P266" s="315"/>
      <c r="Q266" s="44" t="s">
        <v>90</v>
      </c>
      <c r="R266" s="53">
        <v>1354</v>
      </c>
      <c r="S266" s="153">
        <f t="shared" ref="S266" si="2051">IFERROR(R266/P263,"-")</f>
        <v>0.11499915067096993</v>
      </c>
      <c r="T266" s="315"/>
      <c r="U266" s="44" t="s">
        <v>90</v>
      </c>
      <c r="V266" s="53">
        <v>1172</v>
      </c>
      <c r="W266" s="142">
        <f t="shared" ref="W266" si="2052">IFERROR(V266/T263,"-")</f>
        <v>0.16822161619061288</v>
      </c>
      <c r="X266" s="315"/>
      <c r="Y266" s="44" t="s">
        <v>90</v>
      </c>
      <c r="Z266" s="53">
        <v>558</v>
      </c>
      <c r="AA266" s="142">
        <f t="shared" ref="AA266" si="2053">IFERROR(Z266/X263,"-")</f>
        <v>0.18643501503508186</v>
      </c>
      <c r="AB266" s="315"/>
      <c r="AC266" s="44" t="s">
        <v>90</v>
      </c>
      <c r="AD266" s="53">
        <v>200</v>
      </c>
      <c r="AE266" s="142">
        <f t="shared" ref="AE266" si="2054">IFERROR(AD266/AB263,"-")</f>
        <v>0.18248175182481752</v>
      </c>
      <c r="AF266" s="315"/>
      <c r="AG266" s="44" t="s">
        <v>90</v>
      </c>
      <c r="AH266" s="53">
        <v>4497</v>
      </c>
      <c r="AI266" s="153">
        <f t="shared" ref="AI266" si="2055">IFERROR(AH266/AF263,"-")</f>
        <v>0.11167676567001093</v>
      </c>
    </row>
    <row r="267" spans="2:35" s="30" customFormat="1">
      <c r="B267" s="300"/>
      <c r="C267" s="321"/>
      <c r="D267" s="315"/>
      <c r="E267" s="45" t="s">
        <v>91</v>
      </c>
      <c r="F267" s="54">
        <v>20</v>
      </c>
      <c r="G267" s="143">
        <f t="shared" ref="G267" si="2056">IFERROR(F267/D263,"-")</f>
        <v>0.28985507246376813</v>
      </c>
      <c r="H267" s="315"/>
      <c r="I267" s="45" t="s">
        <v>91</v>
      </c>
      <c r="J267" s="54">
        <v>41</v>
      </c>
      <c r="K267" s="143">
        <f t="shared" ref="K267" si="2057">IFERROR(J267/H263,"-")</f>
        <v>0.33333333333333331</v>
      </c>
      <c r="L267" s="315"/>
      <c r="M267" s="45" t="s">
        <v>91</v>
      </c>
      <c r="N267" s="54">
        <v>3517</v>
      </c>
      <c r="O267" s="143">
        <f t="shared" ref="O267" si="2058">IFERROR(N267/L263,"-")</f>
        <v>0.20393134639916502</v>
      </c>
      <c r="P267" s="315"/>
      <c r="Q267" s="45" t="s">
        <v>91</v>
      </c>
      <c r="R267" s="54">
        <v>3211</v>
      </c>
      <c r="S267" s="154">
        <f t="shared" ref="S267" si="2059">IFERROR(R267/P263,"-")</f>
        <v>0.27271955155427213</v>
      </c>
      <c r="T267" s="315"/>
      <c r="U267" s="45" t="s">
        <v>91</v>
      </c>
      <c r="V267" s="54">
        <v>2094</v>
      </c>
      <c r="W267" s="143">
        <f t="shared" ref="W267" si="2060">IFERROR(V267/T263,"-")</f>
        <v>0.30055978182862064</v>
      </c>
      <c r="X267" s="315"/>
      <c r="Y267" s="45" t="s">
        <v>91</v>
      </c>
      <c r="Z267" s="54">
        <v>899</v>
      </c>
      <c r="AA267" s="143">
        <f t="shared" ref="AA267" si="2061">IFERROR(Z267/X263,"-")</f>
        <v>0.30036752422318741</v>
      </c>
      <c r="AB267" s="315"/>
      <c r="AC267" s="45" t="s">
        <v>91</v>
      </c>
      <c r="AD267" s="54">
        <v>287</v>
      </c>
      <c r="AE267" s="143">
        <f t="shared" ref="AE267" si="2062">IFERROR(AD267/AB263,"-")</f>
        <v>0.26186131386861317</v>
      </c>
      <c r="AF267" s="315"/>
      <c r="AG267" s="45" t="s">
        <v>91</v>
      </c>
      <c r="AH267" s="54">
        <v>10069</v>
      </c>
      <c r="AI267" s="154">
        <f t="shared" ref="AI267" si="2063">IFERROR(AH267/AF263,"-")</f>
        <v>0.25004966722956196</v>
      </c>
    </row>
    <row r="268" spans="2:35" s="30" customFormat="1" ht="24">
      <c r="B268" s="276"/>
      <c r="C268" s="322"/>
      <c r="D268" s="316"/>
      <c r="E268" s="48" t="s">
        <v>275</v>
      </c>
      <c r="F268" s="55">
        <v>44</v>
      </c>
      <c r="G268" s="144">
        <f t="shared" ref="G268" si="2064">IFERROR(F268/D263,"-")</f>
        <v>0.6376811594202898</v>
      </c>
      <c r="H268" s="316"/>
      <c r="I268" s="48" t="s">
        <v>275</v>
      </c>
      <c r="J268" s="55">
        <v>83</v>
      </c>
      <c r="K268" s="144">
        <f t="shared" ref="K268" si="2065">IFERROR(J268/H263,"-")</f>
        <v>0.67479674796747968</v>
      </c>
      <c r="L268" s="316"/>
      <c r="M268" s="48" t="s">
        <v>275</v>
      </c>
      <c r="N268" s="55">
        <v>10187</v>
      </c>
      <c r="O268" s="144">
        <f t="shared" ref="O268" si="2066">IFERROR(N268/L263,"-")</f>
        <v>0.59068769569755308</v>
      </c>
      <c r="P268" s="316"/>
      <c r="Q268" s="48" t="s">
        <v>275</v>
      </c>
      <c r="R268" s="55">
        <v>8356</v>
      </c>
      <c r="S268" s="144">
        <f t="shared" ref="S268" si="2067">IFERROR(R268/P263,"-")</f>
        <v>0.70969933752335657</v>
      </c>
      <c r="T268" s="316"/>
      <c r="U268" s="48" t="s">
        <v>275</v>
      </c>
      <c r="V268" s="55">
        <v>5386</v>
      </c>
      <c r="W268" s="144">
        <f t="shared" ref="W268" si="2068">IFERROR(V268/T263,"-")</f>
        <v>0.77307305870532506</v>
      </c>
      <c r="X268" s="316"/>
      <c r="Y268" s="48" t="s">
        <v>275</v>
      </c>
      <c r="Z268" s="55">
        <v>2297</v>
      </c>
      <c r="AA268" s="144">
        <f t="shared" ref="AA268" si="2069">IFERROR(Z268/X263,"-")</f>
        <v>0.76745740060140333</v>
      </c>
      <c r="AB268" s="316"/>
      <c r="AC268" s="48" t="s">
        <v>275</v>
      </c>
      <c r="AD268" s="55">
        <v>787</v>
      </c>
      <c r="AE268" s="144">
        <f t="shared" ref="AE268" si="2070">IFERROR(AD268/AB263,"-")</f>
        <v>0.71806569343065696</v>
      </c>
      <c r="AF268" s="316"/>
      <c r="AG268" s="48" t="s">
        <v>275</v>
      </c>
      <c r="AH268" s="55">
        <v>27140</v>
      </c>
      <c r="AI268" s="144">
        <f t="shared" ref="AI268" si="2071">IFERROR(AH268/AF263,"-")</f>
        <v>0.67398430515545837</v>
      </c>
    </row>
    <row r="269" spans="2:35" s="30" customFormat="1">
      <c r="B269" s="275">
        <v>45</v>
      </c>
      <c r="C269" s="320" t="s">
        <v>49</v>
      </c>
      <c r="D269" s="314">
        <v>115</v>
      </c>
      <c r="E269" s="40" t="s">
        <v>87</v>
      </c>
      <c r="F269" s="194">
        <v>5</v>
      </c>
      <c r="G269" s="141">
        <f t="shared" ref="G269" si="2072">IFERROR(F269/D269,"-")</f>
        <v>4.3478260869565216E-2</v>
      </c>
      <c r="H269" s="314">
        <v>201</v>
      </c>
      <c r="I269" s="40" t="s">
        <v>87</v>
      </c>
      <c r="J269" s="194">
        <v>9</v>
      </c>
      <c r="K269" s="141">
        <f t="shared" ref="K269" si="2073">IFERROR(J269/H269,"-")</f>
        <v>4.4776119402985072E-2</v>
      </c>
      <c r="L269" s="314">
        <v>5522</v>
      </c>
      <c r="M269" s="40" t="s">
        <v>87</v>
      </c>
      <c r="N269" s="194">
        <v>375</v>
      </c>
      <c r="O269" s="141">
        <f t="shared" ref="O269" si="2074">IFERROR(N269/L269,"-")</f>
        <v>6.7910177471930455E-2</v>
      </c>
      <c r="P269" s="314">
        <v>4184</v>
      </c>
      <c r="Q269" s="40" t="s">
        <v>87</v>
      </c>
      <c r="R269" s="194">
        <v>630</v>
      </c>
      <c r="S269" s="152">
        <f t="shared" ref="S269" si="2075">IFERROR(R269/P269,"-")</f>
        <v>0.1505736137667304</v>
      </c>
      <c r="T269" s="314">
        <v>2547</v>
      </c>
      <c r="U269" s="40" t="s">
        <v>87</v>
      </c>
      <c r="V269" s="194">
        <v>605</v>
      </c>
      <c r="W269" s="141">
        <f t="shared" ref="W269" si="2076">IFERROR(V269/T269,"-")</f>
        <v>0.23753435414212801</v>
      </c>
      <c r="X269" s="314">
        <v>1164</v>
      </c>
      <c r="Y269" s="40" t="s">
        <v>87</v>
      </c>
      <c r="Z269" s="194">
        <v>321</v>
      </c>
      <c r="AA269" s="141">
        <f t="shared" ref="AA269" si="2077">IFERROR(Z269/X269,"-")</f>
        <v>0.27577319587628868</v>
      </c>
      <c r="AB269" s="314">
        <v>383</v>
      </c>
      <c r="AC269" s="40" t="s">
        <v>87</v>
      </c>
      <c r="AD269" s="194">
        <v>114</v>
      </c>
      <c r="AE269" s="141">
        <f t="shared" ref="AE269" si="2078">IFERROR(AD269/AB269,"-")</f>
        <v>0.29765013054830286</v>
      </c>
      <c r="AF269" s="314">
        <v>14116</v>
      </c>
      <c r="AG269" s="40" t="s">
        <v>87</v>
      </c>
      <c r="AH269" s="194">
        <v>2059</v>
      </c>
      <c r="AI269" s="152">
        <f t="shared" ref="AI269" si="2079">IFERROR(AH269/AF269,"-")</f>
        <v>0.14586285066591101</v>
      </c>
    </row>
    <row r="270" spans="2:35" s="30" customFormat="1">
      <c r="B270" s="300"/>
      <c r="C270" s="321"/>
      <c r="D270" s="315"/>
      <c r="E270" s="41" t="s">
        <v>88</v>
      </c>
      <c r="F270" s="53">
        <v>36</v>
      </c>
      <c r="G270" s="142">
        <f t="shared" ref="G270" si="2080">IFERROR(F270/D269,"-")</f>
        <v>0.31304347826086959</v>
      </c>
      <c r="H270" s="315"/>
      <c r="I270" s="41" t="s">
        <v>88</v>
      </c>
      <c r="J270" s="53">
        <v>76</v>
      </c>
      <c r="K270" s="142">
        <f t="shared" ref="K270" si="2081">IFERROR(J270/H269,"-")</f>
        <v>0.37810945273631841</v>
      </c>
      <c r="L270" s="315"/>
      <c r="M270" s="41" t="s">
        <v>88</v>
      </c>
      <c r="N270" s="53">
        <v>1332</v>
      </c>
      <c r="O270" s="142">
        <f t="shared" ref="O270" si="2082">IFERROR(N270/L269,"-")</f>
        <v>0.241216950380297</v>
      </c>
      <c r="P270" s="315"/>
      <c r="Q270" s="41" t="s">
        <v>88</v>
      </c>
      <c r="R270" s="53">
        <v>1357</v>
      </c>
      <c r="S270" s="153">
        <f t="shared" ref="S270" si="2083">IFERROR(R270/P269,"-")</f>
        <v>0.32433078393881454</v>
      </c>
      <c r="T270" s="315"/>
      <c r="U270" s="41" t="s">
        <v>88</v>
      </c>
      <c r="V270" s="53">
        <v>907</v>
      </c>
      <c r="W270" s="142">
        <f t="shared" ref="W270" si="2084">IFERROR(V270/T269,"-")</f>
        <v>0.35610522182960347</v>
      </c>
      <c r="X270" s="315"/>
      <c r="Y270" s="41" t="s">
        <v>88</v>
      </c>
      <c r="Z270" s="53">
        <v>409</v>
      </c>
      <c r="AA270" s="142">
        <f t="shared" ref="AA270" si="2085">IFERROR(Z270/X269,"-")</f>
        <v>0.35137457044673537</v>
      </c>
      <c r="AB270" s="315"/>
      <c r="AC270" s="41" t="s">
        <v>88</v>
      </c>
      <c r="AD270" s="53">
        <v>108</v>
      </c>
      <c r="AE270" s="142">
        <f t="shared" ref="AE270" si="2086">IFERROR(AD270/AB269,"-")</f>
        <v>0.28198433420365537</v>
      </c>
      <c r="AF270" s="315"/>
      <c r="AG270" s="41" t="s">
        <v>88</v>
      </c>
      <c r="AH270" s="53">
        <v>4225</v>
      </c>
      <c r="AI270" s="153">
        <f t="shared" ref="AI270" si="2087">IFERROR(AH270/AF269,"-")</f>
        <v>0.29930575233777273</v>
      </c>
    </row>
    <row r="271" spans="2:35" s="30" customFormat="1">
      <c r="B271" s="300"/>
      <c r="C271" s="321"/>
      <c r="D271" s="315"/>
      <c r="E271" s="44" t="s">
        <v>89</v>
      </c>
      <c r="F271" s="53">
        <v>30</v>
      </c>
      <c r="G271" s="142">
        <f t="shared" ref="G271" si="2088">IFERROR(F271/D269,"-")</f>
        <v>0.2608695652173913</v>
      </c>
      <c r="H271" s="315"/>
      <c r="I271" s="44" t="s">
        <v>89</v>
      </c>
      <c r="J271" s="53">
        <v>71</v>
      </c>
      <c r="K271" s="142">
        <f t="shared" ref="K271" si="2089">IFERROR(J271/H269,"-")</f>
        <v>0.35323383084577115</v>
      </c>
      <c r="L271" s="315"/>
      <c r="M271" s="44" t="s">
        <v>89</v>
      </c>
      <c r="N271" s="53">
        <v>2015</v>
      </c>
      <c r="O271" s="142">
        <f t="shared" ref="O271" si="2090">IFERROR(N271/L269,"-")</f>
        <v>0.36490402028250635</v>
      </c>
      <c r="P271" s="315"/>
      <c r="Q271" s="44" t="s">
        <v>89</v>
      </c>
      <c r="R271" s="53">
        <v>1847</v>
      </c>
      <c r="S271" s="153">
        <f t="shared" ref="S271" si="2091">IFERROR(R271/P269,"-")</f>
        <v>0.44144359464627153</v>
      </c>
      <c r="T271" s="315"/>
      <c r="U271" s="44" t="s">
        <v>89</v>
      </c>
      <c r="V271" s="53">
        <v>1068</v>
      </c>
      <c r="W271" s="142">
        <f t="shared" ref="W271" si="2092">IFERROR(V271/T269,"-")</f>
        <v>0.41931684334511188</v>
      </c>
      <c r="X271" s="315"/>
      <c r="Y271" s="44" t="s">
        <v>89</v>
      </c>
      <c r="Z271" s="53">
        <v>467</v>
      </c>
      <c r="AA271" s="142">
        <f t="shared" ref="AA271" si="2093">IFERROR(Z271/X269,"-")</f>
        <v>0.40120274914089349</v>
      </c>
      <c r="AB271" s="315"/>
      <c r="AC271" s="44" t="s">
        <v>89</v>
      </c>
      <c r="AD271" s="53">
        <v>107</v>
      </c>
      <c r="AE271" s="142">
        <f t="shared" ref="AE271" si="2094">IFERROR(AD271/AB269,"-")</f>
        <v>0.27937336814621411</v>
      </c>
      <c r="AF271" s="315"/>
      <c r="AG271" s="44" t="s">
        <v>89</v>
      </c>
      <c r="AH271" s="53">
        <v>5605</v>
      </c>
      <c r="AI271" s="153">
        <f t="shared" ref="AI271" si="2095">IFERROR(AH271/AF269,"-")</f>
        <v>0.39706715783508079</v>
      </c>
    </row>
    <row r="272" spans="2:35" s="30" customFormat="1">
      <c r="B272" s="300"/>
      <c r="C272" s="321"/>
      <c r="D272" s="315"/>
      <c r="E272" s="44" t="s">
        <v>90</v>
      </c>
      <c r="F272" s="53">
        <v>5</v>
      </c>
      <c r="G272" s="142">
        <f t="shared" ref="G272" si="2096">IFERROR(F272/D269,"-")</f>
        <v>4.3478260869565216E-2</v>
      </c>
      <c r="H272" s="315"/>
      <c r="I272" s="44" t="s">
        <v>90</v>
      </c>
      <c r="J272" s="53">
        <v>24</v>
      </c>
      <c r="K272" s="142">
        <f t="shared" ref="K272" si="2097">IFERROR(J272/H269,"-")</f>
        <v>0.11940298507462686</v>
      </c>
      <c r="L272" s="315"/>
      <c r="M272" s="44" t="s">
        <v>90</v>
      </c>
      <c r="N272" s="53">
        <v>386</v>
      </c>
      <c r="O272" s="142">
        <f t="shared" ref="O272" si="2098">IFERROR(N272/L269,"-")</f>
        <v>6.9902209344440414E-2</v>
      </c>
      <c r="P272" s="315"/>
      <c r="Q272" s="44" t="s">
        <v>90</v>
      </c>
      <c r="R272" s="53">
        <v>506</v>
      </c>
      <c r="S272" s="153">
        <f t="shared" ref="S272" si="2099">IFERROR(R272/P269,"-")</f>
        <v>0.12093690248565965</v>
      </c>
      <c r="T272" s="315"/>
      <c r="U272" s="44" t="s">
        <v>90</v>
      </c>
      <c r="V272" s="53">
        <v>421</v>
      </c>
      <c r="W272" s="142">
        <f t="shared" ref="W272" si="2100">IFERROR(V272/T269,"-")</f>
        <v>0.16529250098154691</v>
      </c>
      <c r="X272" s="315"/>
      <c r="Y272" s="44" t="s">
        <v>90</v>
      </c>
      <c r="Z272" s="53">
        <v>196</v>
      </c>
      <c r="AA272" s="142">
        <f t="shared" ref="AA272" si="2101">IFERROR(Z272/X269,"-")</f>
        <v>0.16838487972508592</v>
      </c>
      <c r="AB272" s="315"/>
      <c r="AC272" s="44" t="s">
        <v>90</v>
      </c>
      <c r="AD272" s="53">
        <v>71</v>
      </c>
      <c r="AE272" s="142">
        <f t="shared" ref="AE272" si="2102">IFERROR(AD272/AB269,"-")</f>
        <v>0.18537859007832899</v>
      </c>
      <c r="AF272" s="315"/>
      <c r="AG272" s="44" t="s">
        <v>90</v>
      </c>
      <c r="AH272" s="53">
        <v>1609</v>
      </c>
      <c r="AI272" s="153">
        <f t="shared" ref="AI272" si="2103">IFERROR(AH272/AF269,"-")</f>
        <v>0.11398413148200623</v>
      </c>
    </row>
    <row r="273" spans="2:35" s="30" customFormat="1">
      <c r="B273" s="300"/>
      <c r="C273" s="321"/>
      <c r="D273" s="315"/>
      <c r="E273" s="45" t="s">
        <v>91</v>
      </c>
      <c r="F273" s="54">
        <v>26</v>
      </c>
      <c r="G273" s="143">
        <f t="shared" ref="G273" si="2104">IFERROR(F273/D269,"-")</f>
        <v>0.22608695652173913</v>
      </c>
      <c r="H273" s="315"/>
      <c r="I273" s="45" t="s">
        <v>91</v>
      </c>
      <c r="J273" s="54">
        <v>63</v>
      </c>
      <c r="K273" s="143">
        <f t="shared" ref="K273" si="2105">IFERROR(J273/H269,"-")</f>
        <v>0.31343283582089554</v>
      </c>
      <c r="L273" s="315"/>
      <c r="M273" s="45" t="s">
        <v>91</v>
      </c>
      <c r="N273" s="54">
        <v>1331</v>
      </c>
      <c r="O273" s="143">
        <f t="shared" ref="O273" si="2106">IFERROR(N273/L269,"-")</f>
        <v>0.24103585657370519</v>
      </c>
      <c r="P273" s="315"/>
      <c r="Q273" s="45" t="s">
        <v>91</v>
      </c>
      <c r="R273" s="54">
        <v>1216</v>
      </c>
      <c r="S273" s="154">
        <f t="shared" ref="S273" si="2107">IFERROR(R273/P269,"-")</f>
        <v>0.29063097514340347</v>
      </c>
      <c r="T273" s="315"/>
      <c r="U273" s="45" t="s">
        <v>91</v>
      </c>
      <c r="V273" s="54">
        <v>834</v>
      </c>
      <c r="W273" s="143">
        <f t="shared" ref="W273" si="2108">IFERROR(V273/T269,"-")</f>
        <v>0.32744405182567726</v>
      </c>
      <c r="X273" s="315"/>
      <c r="Y273" s="45" t="s">
        <v>91</v>
      </c>
      <c r="Z273" s="54">
        <v>397</v>
      </c>
      <c r="AA273" s="143">
        <f t="shared" ref="AA273" si="2109">IFERROR(Z273/X269,"-")</f>
        <v>0.34106529209621994</v>
      </c>
      <c r="AB273" s="315"/>
      <c r="AC273" s="45" t="s">
        <v>91</v>
      </c>
      <c r="AD273" s="54">
        <v>123</v>
      </c>
      <c r="AE273" s="143">
        <f t="shared" ref="AE273" si="2110">IFERROR(AD273/AB269,"-")</f>
        <v>0.32114882506527415</v>
      </c>
      <c r="AF273" s="315"/>
      <c r="AG273" s="45" t="s">
        <v>91</v>
      </c>
      <c r="AH273" s="54">
        <v>3990</v>
      </c>
      <c r="AI273" s="154">
        <f t="shared" ref="AI273" si="2111">IFERROR(AH273/AF269,"-")</f>
        <v>0.28265797676395582</v>
      </c>
    </row>
    <row r="274" spans="2:35" s="30" customFormat="1" ht="24">
      <c r="B274" s="276"/>
      <c r="C274" s="322"/>
      <c r="D274" s="316"/>
      <c r="E274" s="48" t="s">
        <v>275</v>
      </c>
      <c r="F274" s="55">
        <v>62</v>
      </c>
      <c r="G274" s="144">
        <f t="shared" ref="G274" si="2112">IFERROR(F274/D269,"-")</f>
        <v>0.53913043478260869</v>
      </c>
      <c r="H274" s="316"/>
      <c r="I274" s="48" t="s">
        <v>275</v>
      </c>
      <c r="J274" s="55">
        <v>142</v>
      </c>
      <c r="K274" s="144">
        <f t="shared" ref="K274" si="2113">IFERROR(J274/H269,"-")</f>
        <v>0.70646766169154229</v>
      </c>
      <c r="L274" s="316"/>
      <c r="M274" s="48" t="s">
        <v>275</v>
      </c>
      <c r="N274" s="55">
        <v>3370</v>
      </c>
      <c r="O274" s="144">
        <f t="shared" ref="O274" si="2114">IFERROR(N274/L269,"-")</f>
        <v>0.61028612821441508</v>
      </c>
      <c r="P274" s="316"/>
      <c r="Q274" s="48" t="s">
        <v>275</v>
      </c>
      <c r="R274" s="55">
        <v>3023</v>
      </c>
      <c r="S274" s="144">
        <f t="shared" ref="S274" si="2115">IFERROR(R274/P269,"-")</f>
        <v>0.72251434034416828</v>
      </c>
      <c r="T274" s="316"/>
      <c r="U274" s="48" t="s">
        <v>275</v>
      </c>
      <c r="V274" s="55">
        <v>1946</v>
      </c>
      <c r="W274" s="144">
        <f t="shared" ref="W274" si="2116">IFERROR(V274/T269,"-")</f>
        <v>0.76403612092658024</v>
      </c>
      <c r="X274" s="316"/>
      <c r="Y274" s="48" t="s">
        <v>275</v>
      </c>
      <c r="Z274" s="55">
        <v>876</v>
      </c>
      <c r="AA274" s="144">
        <f t="shared" ref="AA274" si="2117">IFERROR(Z274/X269,"-")</f>
        <v>0.75257731958762886</v>
      </c>
      <c r="AB274" s="316"/>
      <c r="AC274" s="48" t="s">
        <v>275</v>
      </c>
      <c r="AD274" s="55">
        <v>258</v>
      </c>
      <c r="AE274" s="144">
        <f t="shared" ref="AE274" si="2118">IFERROR(AD274/AB269,"-")</f>
        <v>0.67362924281984338</v>
      </c>
      <c r="AF274" s="316"/>
      <c r="AG274" s="48" t="s">
        <v>275</v>
      </c>
      <c r="AH274" s="55">
        <v>9677</v>
      </c>
      <c r="AI274" s="144">
        <f t="shared" ref="AI274" si="2119">IFERROR(AH274/AF269,"-")</f>
        <v>0.68553414565032589</v>
      </c>
    </row>
    <row r="275" spans="2:35" s="30" customFormat="1">
      <c r="B275" s="275">
        <v>46</v>
      </c>
      <c r="C275" s="320" t="s">
        <v>27</v>
      </c>
      <c r="D275" s="314">
        <v>147</v>
      </c>
      <c r="E275" s="40" t="s">
        <v>87</v>
      </c>
      <c r="F275" s="194">
        <v>6</v>
      </c>
      <c r="G275" s="141">
        <f t="shared" ref="G275" si="2120">IFERROR(F275/D275,"-")</f>
        <v>4.0816326530612242E-2</v>
      </c>
      <c r="H275" s="314">
        <v>152</v>
      </c>
      <c r="I275" s="40" t="s">
        <v>87</v>
      </c>
      <c r="J275" s="194">
        <v>11</v>
      </c>
      <c r="K275" s="141">
        <f t="shared" ref="K275" si="2121">IFERROR(J275/H275,"-")</f>
        <v>7.2368421052631582E-2</v>
      </c>
      <c r="L275" s="314">
        <v>7000</v>
      </c>
      <c r="M275" s="40" t="s">
        <v>87</v>
      </c>
      <c r="N275" s="194">
        <v>435</v>
      </c>
      <c r="O275" s="141">
        <f t="shared" ref="O275" si="2122">IFERROR(N275/L275,"-")</f>
        <v>6.2142857142857146E-2</v>
      </c>
      <c r="P275" s="314">
        <v>5079</v>
      </c>
      <c r="Q275" s="40" t="s">
        <v>87</v>
      </c>
      <c r="R275" s="194">
        <v>736</v>
      </c>
      <c r="S275" s="152">
        <f t="shared" ref="S275" si="2123">IFERROR(R275/P275,"-")</f>
        <v>0.14491041543610947</v>
      </c>
      <c r="T275" s="314">
        <v>3211</v>
      </c>
      <c r="U275" s="40" t="s">
        <v>87</v>
      </c>
      <c r="V275" s="194">
        <v>648</v>
      </c>
      <c r="W275" s="141">
        <f t="shared" ref="W275" si="2124">IFERROR(V275/T275,"-")</f>
        <v>0.20180629087511678</v>
      </c>
      <c r="X275" s="314">
        <v>1567</v>
      </c>
      <c r="Y275" s="40" t="s">
        <v>87</v>
      </c>
      <c r="Z275" s="194">
        <v>438</v>
      </c>
      <c r="AA275" s="141">
        <f t="shared" ref="AA275" si="2125">IFERROR(Z275/X275,"-")</f>
        <v>0.27951499680918951</v>
      </c>
      <c r="AB275" s="314">
        <v>539</v>
      </c>
      <c r="AC275" s="40" t="s">
        <v>87</v>
      </c>
      <c r="AD275" s="194">
        <v>150</v>
      </c>
      <c r="AE275" s="141">
        <f t="shared" ref="AE275" si="2126">IFERROR(AD275/AB275,"-")</f>
        <v>0.2782931354359926</v>
      </c>
      <c r="AF275" s="314">
        <v>17695</v>
      </c>
      <c r="AG275" s="40" t="s">
        <v>87</v>
      </c>
      <c r="AH275" s="194">
        <v>2424</v>
      </c>
      <c r="AI275" s="152">
        <f t="shared" ref="AI275" si="2127">IFERROR(AH275/AF275,"-")</f>
        <v>0.13698784967504946</v>
      </c>
    </row>
    <row r="276" spans="2:35" s="30" customFormat="1">
      <c r="B276" s="300"/>
      <c r="C276" s="321"/>
      <c r="D276" s="315"/>
      <c r="E276" s="41" t="s">
        <v>88</v>
      </c>
      <c r="F276" s="53">
        <v>39</v>
      </c>
      <c r="G276" s="142">
        <f t="shared" ref="G276" si="2128">IFERROR(F276/D275,"-")</f>
        <v>0.26530612244897961</v>
      </c>
      <c r="H276" s="315"/>
      <c r="I276" s="41" t="s">
        <v>88</v>
      </c>
      <c r="J276" s="53">
        <v>45</v>
      </c>
      <c r="K276" s="142">
        <f t="shared" ref="K276" si="2129">IFERROR(J276/H275,"-")</f>
        <v>0.29605263157894735</v>
      </c>
      <c r="L276" s="315"/>
      <c r="M276" s="41" t="s">
        <v>88</v>
      </c>
      <c r="N276" s="53">
        <v>1550</v>
      </c>
      <c r="O276" s="142">
        <f t="shared" ref="O276" si="2130">IFERROR(N276/L275,"-")</f>
        <v>0.22142857142857142</v>
      </c>
      <c r="P276" s="315"/>
      <c r="Q276" s="41" t="s">
        <v>88</v>
      </c>
      <c r="R276" s="53">
        <v>1553</v>
      </c>
      <c r="S276" s="153">
        <f t="shared" ref="S276" si="2131">IFERROR(R276/P275,"-")</f>
        <v>0.30576885213624727</v>
      </c>
      <c r="T276" s="315"/>
      <c r="U276" s="41" t="s">
        <v>88</v>
      </c>
      <c r="V276" s="53">
        <v>1084</v>
      </c>
      <c r="W276" s="142">
        <f t="shared" ref="W276" si="2132">IFERROR(V276/T275,"-")</f>
        <v>0.33758953597010277</v>
      </c>
      <c r="X276" s="315"/>
      <c r="Y276" s="41" t="s">
        <v>88</v>
      </c>
      <c r="Z276" s="53">
        <v>511</v>
      </c>
      <c r="AA276" s="142">
        <f t="shared" ref="AA276" si="2133">IFERROR(Z276/X275,"-")</f>
        <v>0.32610082961072112</v>
      </c>
      <c r="AB276" s="315"/>
      <c r="AC276" s="41" t="s">
        <v>88</v>
      </c>
      <c r="AD276" s="53">
        <v>155</v>
      </c>
      <c r="AE276" s="142">
        <f t="shared" ref="AE276" si="2134">IFERROR(AD276/AB275,"-")</f>
        <v>0.28756957328385901</v>
      </c>
      <c r="AF276" s="315"/>
      <c r="AG276" s="41" t="s">
        <v>88</v>
      </c>
      <c r="AH276" s="53">
        <v>4937</v>
      </c>
      <c r="AI276" s="153">
        <f t="shared" ref="AI276" si="2135">IFERROR(AH276/AF275,"-")</f>
        <v>0.27900536874823395</v>
      </c>
    </row>
    <row r="277" spans="2:35" s="30" customFormat="1">
      <c r="B277" s="300"/>
      <c r="C277" s="321"/>
      <c r="D277" s="315"/>
      <c r="E277" s="44" t="s">
        <v>89</v>
      </c>
      <c r="F277" s="53">
        <v>36</v>
      </c>
      <c r="G277" s="142">
        <f t="shared" ref="G277" si="2136">IFERROR(F277/D275,"-")</f>
        <v>0.24489795918367346</v>
      </c>
      <c r="H277" s="315"/>
      <c r="I277" s="44" t="s">
        <v>89</v>
      </c>
      <c r="J277" s="53">
        <v>52</v>
      </c>
      <c r="K277" s="142">
        <f t="shared" ref="K277" si="2137">IFERROR(J277/H275,"-")</f>
        <v>0.34210526315789475</v>
      </c>
      <c r="L277" s="315"/>
      <c r="M277" s="44" t="s">
        <v>89</v>
      </c>
      <c r="N277" s="53">
        <v>2205</v>
      </c>
      <c r="O277" s="142">
        <f t="shared" ref="O277" si="2138">IFERROR(N277/L275,"-")</f>
        <v>0.315</v>
      </c>
      <c r="P277" s="315"/>
      <c r="Q277" s="44" t="s">
        <v>89</v>
      </c>
      <c r="R277" s="53">
        <v>2027</v>
      </c>
      <c r="S277" s="153">
        <f t="shared" ref="S277" si="2139">IFERROR(R277/P275,"-")</f>
        <v>0.39909430990352429</v>
      </c>
      <c r="T277" s="315"/>
      <c r="U277" s="44" t="s">
        <v>89</v>
      </c>
      <c r="V277" s="53">
        <v>1329</v>
      </c>
      <c r="W277" s="142">
        <f t="shared" ref="W277" si="2140">IFERROR(V277/T275,"-")</f>
        <v>0.41388975397072564</v>
      </c>
      <c r="X277" s="315"/>
      <c r="Y277" s="44" t="s">
        <v>89</v>
      </c>
      <c r="Z277" s="53">
        <v>592</v>
      </c>
      <c r="AA277" s="142">
        <f t="shared" ref="AA277" si="2141">IFERROR(Z277/X275,"-")</f>
        <v>0.37779195915762603</v>
      </c>
      <c r="AB277" s="315"/>
      <c r="AC277" s="44" t="s">
        <v>89</v>
      </c>
      <c r="AD277" s="53">
        <v>133</v>
      </c>
      <c r="AE277" s="142">
        <f t="shared" ref="AE277" si="2142">IFERROR(AD277/AB275,"-")</f>
        <v>0.24675324675324675</v>
      </c>
      <c r="AF277" s="315"/>
      <c r="AG277" s="44" t="s">
        <v>89</v>
      </c>
      <c r="AH277" s="53">
        <v>6374</v>
      </c>
      <c r="AI277" s="153">
        <f t="shared" ref="AI277" si="2143">IFERROR(AH277/AF275,"-")</f>
        <v>0.36021474992935859</v>
      </c>
    </row>
    <row r="278" spans="2:35" s="30" customFormat="1">
      <c r="B278" s="300"/>
      <c r="C278" s="321"/>
      <c r="D278" s="315"/>
      <c r="E278" s="44" t="s">
        <v>90</v>
      </c>
      <c r="F278" s="53">
        <v>11</v>
      </c>
      <c r="G278" s="142">
        <f t="shared" ref="G278" si="2144">IFERROR(F278/D275,"-")</f>
        <v>7.4829931972789115E-2</v>
      </c>
      <c r="H278" s="315"/>
      <c r="I278" s="44" t="s">
        <v>90</v>
      </c>
      <c r="J278" s="53">
        <v>10</v>
      </c>
      <c r="K278" s="142">
        <f t="shared" ref="K278" si="2145">IFERROR(J278/H275,"-")</f>
        <v>6.5789473684210523E-2</v>
      </c>
      <c r="L278" s="315"/>
      <c r="M278" s="44" t="s">
        <v>90</v>
      </c>
      <c r="N278" s="53">
        <v>509</v>
      </c>
      <c r="O278" s="142">
        <f t="shared" ref="O278" si="2146">IFERROR(N278/L275,"-")</f>
        <v>7.2714285714285717E-2</v>
      </c>
      <c r="P278" s="315"/>
      <c r="Q278" s="44" t="s">
        <v>90</v>
      </c>
      <c r="R278" s="53">
        <v>662</v>
      </c>
      <c r="S278" s="153">
        <f t="shared" ref="S278" si="2147">IFERROR(R278/P275,"-")</f>
        <v>0.13034061823193541</v>
      </c>
      <c r="T278" s="315"/>
      <c r="U278" s="44" t="s">
        <v>90</v>
      </c>
      <c r="V278" s="53">
        <v>570</v>
      </c>
      <c r="W278" s="142">
        <f t="shared" ref="W278" si="2148">IFERROR(V278/T275,"-")</f>
        <v>0.17751479289940827</v>
      </c>
      <c r="X278" s="315"/>
      <c r="Y278" s="44" t="s">
        <v>90</v>
      </c>
      <c r="Z278" s="53">
        <v>333</v>
      </c>
      <c r="AA278" s="142">
        <f t="shared" ref="AA278" si="2149">IFERROR(Z278/X275,"-")</f>
        <v>0.21250797702616464</v>
      </c>
      <c r="AB278" s="315"/>
      <c r="AC278" s="44" t="s">
        <v>90</v>
      </c>
      <c r="AD278" s="53">
        <v>112</v>
      </c>
      <c r="AE278" s="142">
        <f t="shared" ref="AE278" si="2150">IFERROR(AD278/AB275,"-")</f>
        <v>0.20779220779220781</v>
      </c>
      <c r="AF278" s="315"/>
      <c r="AG278" s="44" t="s">
        <v>90</v>
      </c>
      <c r="AH278" s="53">
        <v>2207</v>
      </c>
      <c r="AI278" s="153">
        <f t="shared" ref="AI278" si="2151">IFERROR(AH278/AF275,"-")</f>
        <v>0.12472449844588866</v>
      </c>
    </row>
    <row r="279" spans="2:35" s="30" customFormat="1">
      <c r="B279" s="300"/>
      <c r="C279" s="321"/>
      <c r="D279" s="315"/>
      <c r="E279" s="45" t="s">
        <v>91</v>
      </c>
      <c r="F279" s="54">
        <v>28</v>
      </c>
      <c r="G279" s="143">
        <f t="shared" ref="G279" si="2152">IFERROR(F279/D275,"-")</f>
        <v>0.19047619047619047</v>
      </c>
      <c r="H279" s="315"/>
      <c r="I279" s="45" t="s">
        <v>91</v>
      </c>
      <c r="J279" s="54">
        <v>34</v>
      </c>
      <c r="K279" s="143">
        <f t="shared" ref="K279" si="2153">IFERROR(J279/H275,"-")</f>
        <v>0.22368421052631579</v>
      </c>
      <c r="L279" s="315"/>
      <c r="M279" s="45" t="s">
        <v>91</v>
      </c>
      <c r="N279" s="54">
        <v>1193</v>
      </c>
      <c r="O279" s="143">
        <f t="shared" ref="O279" si="2154">IFERROR(N279/L275,"-")</f>
        <v>0.17042857142857143</v>
      </c>
      <c r="P279" s="315"/>
      <c r="Q279" s="45" t="s">
        <v>91</v>
      </c>
      <c r="R279" s="54">
        <v>1108</v>
      </c>
      <c r="S279" s="154">
        <f t="shared" ref="S279" si="2155">IFERROR(R279/P275,"-")</f>
        <v>0.21815317975979523</v>
      </c>
      <c r="T279" s="315"/>
      <c r="U279" s="45" t="s">
        <v>91</v>
      </c>
      <c r="V279" s="54">
        <v>859</v>
      </c>
      <c r="W279" s="143">
        <f t="shared" ref="W279" si="2156">IFERROR(V279/T275,"-")</f>
        <v>0.26751790719402058</v>
      </c>
      <c r="X279" s="315"/>
      <c r="Y279" s="45" t="s">
        <v>91</v>
      </c>
      <c r="Z279" s="54">
        <v>401</v>
      </c>
      <c r="AA279" s="143">
        <f t="shared" ref="AA279" si="2157">IFERROR(Z279/X275,"-")</f>
        <v>0.25590299936183791</v>
      </c>
      <c r="AB279" s="315"/>
      <c r="AC279" s="45" t="s">
        <v>91</v>
      </c>
      <c r="AD279" s="54">
        <v>124</v>
      </c>
      <c r="AE279" s="143">
        <f t="shared" ref="AE279" si="2158">IFERROR(AD279/AB275,"-")</f>
        <v>0.23005565862708721</v>
      </c>
      <c r="AF279" s="315"/>
      <c r="AG279" s="45" t="s">
        <v>91</v>
      </c>
      <c r="AH279" s="54">
        <v>3747</v>
      </c>
      <c r="AI279" s="154">
        <f t="shared" ref="AI279" si="2159">IFERROR(AH279/AF275,"-")</f>
        <v>0.21175473297541678</v>
      </c>
    </row>
    <row r="280" spans="2:35" s="30" customFormat="1" ht="24">
      <c r="B280" s="276"/>
      <c r="C280" s="322"/>
      <c r="D280" s="316"/>
      <c r="E280" s="48" t="s">
        <v>275</v>
      </c>
      <c r="F280" s="55">
        <v>77</v>
      </c>
      <c r="G280" s="144">
        <f t="shared" ref="G280" si="2160">IFERROR(F280/D275,"-")</f>
        <v>0.52380952380952384</v>
      </c>
      <c r="H280" s="316"/>
      <c r="I280" s="48" t="s">
        <v>275</v>
      </c>
      <c r="J280" s="55">
        <v>94</v>
      </c>
      <c r="K280" s="144">
        <f t="shared" ref="K280" si="2161">IFERROR(J280/H275,"-")</f>
        <v>0.61842105263157898</v>
      </c>
      <c r="L280" s="316"/>
      <c r="M280" s="48" t="s">
        <v>275</v>
      </c>
      <c r="N280" s="55">
        <v>3857</v>
      </c>
      <c r="O280" s="144">
        <f t="shared" ref="O280" si="2162">IFERROR(N280/L275,"-")</f>
        <v>0.55100000000000005</v>
      </c>
      <c r="P280" s="316"/>
      <c r="Q280" s="48" t="s">
        <v>275</v>
      </c>
      <c r="R280" s="55">
        <v>3509</v>
      </c>
      <c r="S280" s="144">
        <f t="shared" ref="S280" si="2163">IFERROR(R280/P275,"-")</f>
        <v>0.69088403228982087</v>
      </c>
      <c r="T280" s="316"/>
      <c r="U280" s="48" t="s">
        <v>275</v>
      </c>
      <c r="V280" s="55">
        <v>2384</v>
      </c>
      <c r="W280" s="144">
        <f t="shared" ref="W280" si="2164">IFERROR(V280/T275,"-")</f>
        <v>0.74244783556524452</v>
      </c>
      <c r="X280" s="316"/>
      <c r="Y280" s="48" t="s">
        <v>275</v>
      </c>
      <c r="Z280" s="55">
        <v>1167</v>
      </c>
      <c r="AA280" s="144">
        <f t="shared" ref="AA280" si="2165">IFERROR(Z280/X275,"-")</f>
        <v>0.74473516273133378</v>
      </c>
      <c r="AB280" s="316"/>
      <c r="AC280" s="48" t="s">
        <v>275</v>
      </c>
      <c r="AD280" s="55">
        <v>364</v>
      </c>
      <c r="AE280" s="144">
        <f t="shared" ref="AE280" si="2166">IFERROR(AD280/AB275,"-")</f>
        <v>0.67532467532467533</v>
      </c>
      <c r="AF280" s="316"/>
      <c r="AG280" s="48" t="s">
        <v>275</v>
      </c>
      <c r="AH280" s="55">
        <v>11452</v>
      </c>
      <c r="AI280" s="144">
        <f t="shared" ref="AI280" si="2167">IFERROR(AH280/AF275,"-")</f>
        <v>0.64718847131958179</v>
      </c>
    </row>
    <row r="281" spans="2:35" s="30" customFormat="1">
      <c r="B281" s="275">
        <v>47</v>
      </c>
      <c r="C281" s="320" t="s">
        <v>17</v>
      </c>
      <c r="D281" s="314">
        <v>142</v>
      </c>
      <c r="E281" s="40" t="s">
        <v>87</v>
      </c>
      <c r="F281" s="194">
        <v>4</v>
      </c>
      <c r="G281" s="141">
        <f t="shared" ref="G281" si="2168">IFERROR(F281/D281,"-")</f>
        <v>2.8169014084507043E-2</v>
      </c>
      <c r="H281" s="314">
        <v>230</v>
      </c>
      <c r="I281" s="40" t="s">
        <v>87</v>
      </c>
      <c r="J281" s="194">
        <v>12</v>
      </c>
      <c r="K281" s="141">
        <f t="shared" ref="K281" si="2169">IFERROR(J281/H281,"-")</f>
        <v>5.2173913043478258E-2</v>
      </c>
      <c r="L281" s="314">
        <v>15972</v>
      </c>
      <c r="M281" s="40" t="s">
        <v>87</v>
      </c>
      <c r="N281" s="194">
        <v>876</v>
      </c>
      <c r="O281" s="141">
        <f t="shared" ref="O281" si="2170">IFERROR(N281/L281,"-")</f>
        <v>5.4845980465815174E-2</v>
      </c>
      <c r="P281" s="314">
        <v>10207</v>
      </c>
      <c r="Q281" s="40" t="s">
        <v>87</v>
      </c>
      <c r="R281" s="194">
        <v>1301</v>
      </c>
      <c r="S281" s="152">
        <f t="shared" ref="S281" si="2171">IFERROR(R281/P281,"-")</f>
        <v>0.12746154599784462</v>
      </c>
      <c r="T281" s="314">
        <v>5645</v>
      </c>
      <c r="U281" s="40" t="s">
        <v>87</v>
      </c>
      <c r="V281" s="194">
        <v>1216</v>
      </c>
      <c r="W281" s="141">
        <f t="shared" ref="W281" si="2172">IFERROR(V281/T281,"-")</f>
        <v>0.21541186891054029</v>
      </c>
      <c r="X281" s="314">
        <v>2346</v>
      </c>
      <c r="Y281" s="40" t="s">
        <v>87</v>
      </c>
      <c r="Z281" s="194">
        <v>687</v>
      </c>
      <c r="AA281" s="141">
        <f t="shared" ref="AA281" si="2173">IFERROR(Z281/X281,"-")</f>
        <v>0.29283887468030689</v>
      </c>
      <c r="AB281" s="314">
        <v>837</v>
      </c>
      <c r="AC281" s="40" t="s">
        <v>87</v>
      </c>
      <c r="AD281" s="194">
        <v>212</v>
      </c>
      <c r="AE281" s="141">
        <f t="shared" ref="AE281" si="2174">IFERROR(AD281/AB281,"-")</f>
        <v>0.25328554360812428</v>
      </c>
      <c r="AF281" s="314">
        <v>35379</v>
      </c>
      <c r="AG281" s="40" t="s">
        <v>87</v>
      </c>
      <c r="AH281" s="194">
        <v>4308</v>
      </c>
      <c r="AI281" s="152">
        <f t="shared" ref="AI281" si="2175">IFERROR(AH281/AF281,"-")</f>
        <v>0.12176715000423981</v>
      </c>
    </row>
    <row r="282" spans="2:35" s="30" customFormat="1">
      <c r="B282" s="300"/>
      <c r="C282" s="321"/>
      <c r="D282" s="315"/>
      <c r="E282" s="41" t="s">
        <v>88</v>
      </c>
      <c r="F282" s="53">
        <v>35</v>
      </c>
      <c r="G282" s="142">
        <f t="shared" ref="G282" si="2176">IFERROR(F282/D281,"-")</f>
        <v>0.24647887323943662</v>
      </c>
      <c r="H282" s="315"/>
      <c r="I282" s="41" t="s">
        <v>88</v>
      </c>
      <c r="J282" s="53">
        <v>68</v>
      </c>
      <c r="K282" s="142">
        <f t="shared" ref="K282" si="2177">IFERROR(J282/H281,"-")</f>
        <v>0.29565217391304349</v>
      </c>
      <c r="L282" s="315"/>
      <c r="M282" s="41" t="s">
        <v>88</v>
      </c>
      <c r="N282" s="53">
        <v>3549</v>
      </c>
      <c r="O282" s="142">
        <f t="shared" ref="O282" si="2178">IFERROR(N282/L281,"-")</f>
        <v>0.22220135236664162</v>
      </c>
      <c r="P282" s="315"/>
      <c r="Q282" s="41" t="s">
        <v>88</v>
      </c>
      <c r="R282" s="53">
        <v>2921</v>
      </c>
      <c r="S282" s="153">
        <f t="shared" ref="S282" si="2179">IFERROR(R282/P281,"-")</f>
        <v>0.28617615362006465</v>
      </c>
      <c r="T282" s="315"/>
      <c r="U282" s="41" t="s">
        <v>88</v>
      </c>
      <c r="V282" s="53">
        <v>1783</v>
      </c>
      <c r="W282" s="142">
        <f t="shared" ref="W282" si="2180">IFERROR(V282/T281,"-")</f>
        <v>0.31585473870682018</v>
      </c>
      <c r="X282" s="315"/>
      <c r="Y282" s="41" t="s">
        <v>88</v>
      </c>
      <c r="Z282" s="53">
        <v>710</v>
      </c>
      <c r="AA282" s="142">
        <f t="shared" ref="AA282" si="2181">IFERROR(Z282/X281,"-")</f>
        <v>0.30264279624893436</v>
      </c>
      <c r="AB282" s="315"/>
      <c r="AC282" s="41" t="s">
        <v>88</v>
      </c>
      <c r="AD282" s="53">
        <v>230</v>
      </c>
      <c r="AE282" s="142">
        <f t="shared" ref="AE282" si="2182">IFERROR(AD282/AB281,"-")</f>
        <v>0.27479091995221028</v>
      </c>
      <c r="AF282" s="315"/>
      <c r="AG282" s="41" t="s">
        <v>88</v>
      </c>
      <c r="AH282" s="53">
        <v>9296</v>
      </c>
      <c r="AI282" s="153">
        <f t="shared" ref="AI282" si="2183">IFERROR(AH282/AF281,"-")</f>
        <v>0.26275474151332712</v>
      </c>
    </row>
    <row r="283" spans="2:35" s="30" customFormat="1">
      <c r="B283" s="300"/>
      <c r="C283" s="321"/>
      <c r="D283" s="315"/>
      <c r="E283" s="44" t="s">
        <v>89</v>
      </c>
      <c r="F283" s="53">
        <v>31</v>
      </c>
      <c r="G283" s="142">
        <f t="shared" ref="G283" si="2184">IFERROR(F283/D281,"-")</f>
        <v>0.21830985915492956</v>
      </c>
      <c r="H283" s="315"/>
      <c r="I283" s="44" t="s">
        <v>89</v>
      </c>
      <c r="J283" s="53">
        <v>89</v>
      </c>
      <c r="K283" s="142">
        <f t="shared" ref="K283" si="2185">IFERROR(J283/H281,"-")</f>
        <v>0.38695652173913042</v>
      </c>
      <c r="L283" s="315"/>
      <c r="M283" s="44" t="s">
        <v>89</v>
      </c>
      <c r="N283" s="53">
        <v>5544</v>
      </c>
      <c r="O283" s="142">
        <f t="shared" ref="O283" si="2186">IFERROR(N283/L281,"-")</f>
        <v>0.34710743801652894</v>
      </c>
      <c r="P283" s="315"/>
      <c r="Q283" s="44" t="s">
        <v>89</v>
      </c>
      <c r="R283" s="53">
        <v>4177</v>
      </c>
      <c r="S283" s="153">
        <f t="shared" ref="S283" si="2187">IFERROR(R283/P281,"-")</f>
        <v>0.40922896051729207</v>
      </c>
      <c r="T283" s="315"/>
      <c r="U283" s="44" t="s">
        <v>89</v>
      </c>
      <c r="V283" s="53">
        <v>2423</v>
      </c>
      <c r="W283" s="142">
        <f t="shared" ref="W283" si="2188">IFERROR(V283/T281,"-")</f>
        <v>0.429229406554473</v>
      </c>
      <c r="X283" s="315"/>
      <c r="Y283" s="44" t="s">
        <v>89</v>
      </c>
      <c r="Z283" s="53">
        <v>863</v>
      </c>
      <c r="AA283" s="142">
        <f t="shared" ref="AA283" si="2189">IFERROR(Z283/X281,"-")</f>
        <v>0.3678601875532822</v>
      </c>
      <c r="AB283" s="315"/>
      <c r="AC283" s="44" t="s">
        <v>89</v>
      </c>
      <c r="AD283" s="53">
        <v>230</v>
      </c>
      <c r="AE283" s="142">
        <f t="shared" ref="AE283" si="2190">IFERROR(AD283/AB281,"-")</f>
        <v>0.27479091995221028</v>
      </c>
      <c r="AF283" s="315"/>
      <c r="AG283" s="44" t="s">
        <v>89</v>
      </c>
      <c r="AH283" s="53">
        <v>13357</v>
      </c>
      <c r="AI283" s="153">
        <f t="shared" ref="AI283" si="2191">IFERROR(AH283/AF281,"-")</f>
        <v>0.37754034879448262</v>
      </c>
    </row>
    <row r="284" spans="2:35" s="30" customFormat="1">
      <c r="B284" s="300"/>
      <c r="C284" s="321"/>
      <c r="D284" s="315"/>
      <c r="E284" s="44" t="s">
        <v>90</v>
      </c>
      <c r="F284" s="53">
        <v>13</v>
      </c>
      <c r="G284" s="142">
        <f t="shared" ref="G284" si="2192">IFERROR(F284/D281,"-")</f>
        <v>9.154929577464789E-2</v>
      </c>
      <c r="H284" s="315"/>
      <c r="I284" s="44" t="s">
        <v>90</v>
      </c>
      <c r="J284" s="53">
        <v>23</v>
      </c>
      <c r="K284" s="142">
        <f t="shared" ref="K284" si="2193">IFERROR(J284/H281,"-")</f>
        <v>0.1</v>
      </c>
      <c r="L284" s="315"/>
      <c r="M284" s="44" t="s">
        <v>90</v>
      </c>
      <c r="N284" s="53">
        <v>1196</v>
      </c>
      <c r="O284" s="142">
        <f t="shared" ref="O284" si="2194">IFERROR(N284/L281,"-")</f>
        <v>7.4881041823190581E-2</v>
      </c>
      <c r="P284" s="315"/>
      <c r="Q284" s="44" t="s">
        <v>90</v>
      </c>
      <c r="R284" s="53">
        <v>1270</v>
      </c>
      <c r="S284" s="153">
        <f t="shared" ref="S284" si="2195">IFERROR(R284/P281,"-")</f>
        <v>0.12442441461741942</v>
      </c>
      <c r="T284" s="315"/>
      <c r="U284" s="44" t="s">
        <v>90</v>
      </c>
      <c r="V284" s="53">
        <v>936</v>
      </c>
      <c r="W284" s="142">
        <f t="shared" ref="W284" si="2196">IFERROR(V284/T281,"-")</f>
        <v>0.16581045172719219</v>
      </c>
      <c r="X284" s="315"/>
      <c r="Y284" s="44" t="s">
        <v>90</v>
      </c>
      <c r="Z284" s="53">
        <v>443</v>
      </c>
      <c r="AA284" s="142">
        <f t="shared" ref="AA284" si="2197">IFERROR(Z284/X281,"-")</f>
        <v>0.18883205456095481</v>
      </c>
      <c r="AB284" s="315"/>
      <c r="AC284" s="44" t="s">
        <v>90</v>
      </c>
      <c r="AD284" s="53">
        <v>148</v>
      </c>
      <c r="AE284" s="142">
        <f t="shared" ref="AE284" si="2198">IFERROR(AD284/AB281,"-")</f>
        <v>0.17682198327359619</v>
      </c>
      <c r="AF284" s="315"/>
      <c r="AG284" s="44" t="s">
        <v>90</v>
      </c>
      <c r="AH284" s="53">
        <v>4029</v>
      </c>
      <c r="AI284" s="153">
        <f t="shared" ref="AI284" si="2199">IFERROR(AH284/AF281,"-")</f>
        <v>0.11388111591622149</v>
      </c>
    </row>
    <row r="285" spans="2:35" s="30" customFormat="1">
      <c r="B285" s="300"/>
      <c r="C285" s="321"/>
      <c r="D285" s="315"/>
      <c r="E285" s="45" t="s">
        <v>91</v>
      </c>
      <c r="F285" s="54">
        <v>30</v>
      </c>
      <c r="G285" s="143">
        <f t="shared" ref="G285" si="2200">IFERROR(F285/D281,"-")</f>
        <v>0.21126760563380281</v>
      </c>
      <c r="H285" s="315"/>
      <c r="I285" s="45" t="s">
        <v>91</v>
      </c>
      <c r="J285" s="54">
        <v>78</v>
      </c>
      <c r="K285" s="143">
        <f t="shared" ref="K285" si="2201">IFERROR(J285/H281,"-")</f>
        <v>0.33913043478260868</v>
      </c>
      <c r="L285" s="315"/>
      <c r="M285" s="45" t="s">
        <v>91</v>
      </c>
      <c r="N285" s="54">
        <v>3317</v>
      </c>
      <c r="O285" s="143">
        <f t="shared" ref="O285" si="2202">IFERROR(N285/L281,"-")</f>
        <v>0.20767593288254446</v>
      </c>
      <c r="P285" s="315"/>
      <c r="Q285" s="45" t="s">
        <v>91</v>
      </c>
      <c r="R285" s="54">
        <v>2753</v>
      </c>
      <c r="S285" s="154">
        <f t="shared" ref="S285" si="2203">IFERROR(R285/P281,"-")</f>
        <v>0.26971686097776038</v>
      </c>
      <c r="T285" s="315"/>
      <c r="U285" s="45" t="s">
        <v>91</v>
      </c>
      <c r="V285" s="54">
        <v>1691</v>
      </c>
      <c r="W285" s="143">
        <f t="shared" ref="W285" si="2204">IFERROR(V285/T281,"-")</f>
        <v>0.2995571302037201</v>
      </c>
      <c r="X285" s="315"/>
      <c r="Y285" s="45" t="s">
        <v>91</v>
      </c>
      <c r="Z285" s="54">
        <v>707</v>
      </c>
      <c r="AA285" s="143">
        <f t="shared" ref="AA285" si="2205">IFERROR(Z285/X281,"-")</f>
        <v>0.30136402387041772</v>
      </c>
      <c r="AB285" s="315"/>
      <c r="AC285" s="45" t="s">
        <v>91</v>
      </c>
      <c r="AD285" s="54">
        <v>240</v>
      </c>
      <c r="AE285" s="143">
        <f t="shared" ref="AE285" si="2206">IFERROR(AD285/AB281,"-")</f>
        <v>0.28673835125448027</v>
      </c>
      <c r="AF285" s="315"/>
      <c r="AG285" s="45" t="s">
        <v>91</v>
      </c>
      <c r="AH285" s="54">
        <v>8816</v>
      </c>
      <c r="AI285" s="154">
        <f t="shared" ref="AI285" si="2207">IFERROR(AH285/AF281,"-")</f>
        <v>0.2491873710393171</v>
      </c>
    </row>
    <row r="286" spans="2:35" s="30" customFormat="1" ht="24">
      <c r="B286" s="276"/>
      <c r="C286" s="322"/>
      <c r="D286" s="316"/>
      <c r="E286" s="48" t="s">
        <v>275</v>
      </c>
      <c r="F286" s="55">
        <v>75</v>
      </c>
      <c r="G286" s="144">
        <f t="shared" ref="G286" si="2208">IFERROR(F286/D281,"-")</f>
        <v>0.528169014084507</v>
      </c>
      <c r="H286" s="316"/>
      <c r="I286" s="48" t="s">
        <v>275</v>
      </c>
      <c r="J286" s="55">
        <v>155</v>
      </c>
      <c r="K286" s="144">
        <f t="shared" ref="K286" si="2209">IFERROR(J286/H281,"-")</f>
        <v>0.67391304347826086</v>
      </c>
      <c r="L286" s="316"/>
      <c r="M286" s="48" t="s">
        <v>275</v>
      </c>
      <c r="N286" s="55">
        <v>9263</v>
      </c>
      <c r="O286" s="144">
        <f t="shared" ref="O286" si="2210">IFERROR(N286/L281,"-")</f>
        <v>0.57995241672927622</v>
      </c>
      <c r="P286" s="316"/>
      <c r="Q286" s="48" t="s">
        <v>275</v>
      </c>
      <c r="R286" s="55">
        <v>7045</v>
      </c>
      <c r="S286" s="144">
        <f t="shared" ref="S286" si="2211">IFERROR(R286/P281,"-")</f>
        <v>0.69021259919662981</v>
      </c>
      <c r="T286" s="316"/>
      <c r="U286" s="48" t="s">
        <v>275</v>
      </c>
      <c r="V286" s="55">
        <v>4280</v>
      </c>
      <c r="W286" s="144">
        <f t="shared" ref="W286" si="2212">IFERROR(V286/T281,"-")</f>
        <v>0.75819309123117806</v>
      </c>
      <c r="X286" s="316"/>
      <c r="Y286" s="48" t="s">
        <v>275</v>
      </c>
      <c r="Z286" s="55">
        <v>1766</v>
      </c>
      <c r="AA286" s="144">
        <f t="shared" ref="AA286" si="2213">IFERROR(Z286/X281,"-")</f>
        <v>0.75277067348678606</v>
      </c>
      <c r="AB286" s="316"/>
      <c r="AC286" s="48" t="s">
        <v>275</v>
      </c>
      <c r="AD286" s="55">
        <v>577</v>
      </c>
      <c r="AE286" s="144">
        <f t="shared" ref="AE286" si="2214">IFERROR(AD286/AB281,"-")</f>
        <v>0.68936678614097968</v>
      </c>
      <c r="AF286" s="316"/>
      <c r="AG286" s="48" t="s">
        <v>275</v>
      </c>
      <c r="AH286" s="55">
        <v>23161</v>
      </c>
      <c r="AI286" s="144">
        <f t="shared" ref="AI286" si="2215">IFERROR(AH286/AF281,"-")</f>
        <v>0.654653890726137</v>
      </c>
    </row>
    <row r="287" spans="2:35" s="30" customFormat="1">
      <c r="B287" s="275">
        <v>48</v>
      </c>
      <c r="C287" s="320" t="s">
        <v>28</v>
      </c>
      <c r="D287" s="314">
        <v>49</v>
      </c>
      <c r="E287" s="40" t="s">
        <v>87</v>
      </c>
      <c r="F287" s="194">
        <v>2</v>
      </c>
      <c r="G287" s="141">
        <f t="shared" ref="G287" si="2216">IFERROR(F287/D287,"-")</f>
        <v>4.0816326530612242E-2</v>
      </c>
      <c r="H287" s="314">
        <v>115</v>
      </c>
      <c r="I287" s="40" t="s">
        <v>87</v>
      </c>
      <c r="J287" s="194">
        <v>2</v>
      </c>
      <c r="K287" s="141">
        <f t="shared" ref="K287" si="2217">IFERROR(J287/H287,"-")</f>
        <v>1.7391304347826087E-2</v>
      </c>
      <c r="L287" s="314">
        <v>7783</v>
      </c>
      <c r="M287" s="40" t="s">
        <v>87</v>
      </c>
      <c r="N287" s="194">
        <v>433</v>
      </c>
      <c r="O287" s="141">
        <f t="shared" ref="O287" si="2218">IFERROR(N287/L287,"-")</f>
        <v>5.5634074264422462E-2</v>
      </c>
      <c r="P287" s="314">
        <v>5269</v>
      </c>
      <c r="Q287" s="40" t="s">
        <v>87</v>
      </c>
      <c r="R287" s="194">
        <v>620</v>
      </c>
      <c r="S287" s="152">
        <f t="shared" ref="S287" si="2219">IFERROR(R287/P287,"-")</f>
        <v>0.11766938698045169</v>
      </c>
      <c r="T287" s="314">
        <v>3461</v>
      </c>
      <c r="U287" s="40" t="s">
        <v>87</v>
      </c>
      <c r="V287" s="194">
        <v>756</v>
      </c>
      <c r="W287" s="141">
        <f t="shared" ref="W287" si="2220">IFERROR(V287/T287,"-")</f>
        <v>0.21843397861889627</v>
      </c>
      <c r="X287" s="314">
        <v>1685</v>
      </c>
      <c r="Y287" s="40" t="s">
        <v>87</v>
      </c>
      <c r="Z287" s="194">
        <v>436</v>
      </c>
      <c r="AA287" s="141">
        <f t="shared" ref="AA287" si="2221">IFERROR(Z287/X287,"-")</f>
        <v>0.25875370919881308</v>
      </c>
      <c r="AB287" s="314">
        <v>595</v>
      </c>
      <c r="AC287" s="40" t="s">
        <v>87</v>
      </c>
      <c r="AD287" s="194">
        <v>183</v>
      </c>
      <c r="AE287" s="141">
        <f t="shared" ref="AE287" si="2222">IFERROR(AD287/AB287,"-")</f>
        <v>0.30756302521008405</v>
      </c>
      <c r="AF287" s="314">
        <v>18957</v>
      </c>
      <c r="AG287" s="40" t="s">
        <v>87</v>
      </c>
      <c r="AH287" s="194">
        <v>2432</v>
      </c>
      <c r="AI287" s="152">
        <f t="shared" ref="AI287" si="2223">IFERROR(AH287/AF287,"-")</f>
        <v>0.12829034129872871</v>
      </c>
    </row>
    <row r="288" spans="2:35" s="30" customFormat="1">
      <c r="B288" s="300"/>
      <c r="C288" s="321"/>
      <c r="D288" s="315"/>
      <c r="E288" s="41" t="s">
        <v>88</v>
      </c>
      <c r="F288" s="53">
        <v>9</v>
      </c>
      <c r="G288" s="142">
        <f t="shared" ref="G288" si="2224">IFERROR(F288/D287,"-")</f>
        <v>0.18367346938775511</v>
      </c>
      <c r="H288" s="315"/>
      <c r="I288" s="41" t="s">
        <v>88</v>
      </c>
      <c r="J288" s="53">
        <v>37</v>
      </c>
      <c r="K288" s="142">
        <f t="shared" ref="K288" si="2225">IFERROR(J288/H287,"-")</f>
        <v>0.32173913043478258</v>
      </c>
      <c r="L288" s="315"/>
      <c r="M288" s="41" t="s">
        <v>88</v>
      </c>
      <c r="N288" s="53">
        <v>1722</v>
      </c>
      <c r="O288" s="142">
        <f t="shared" ref="O288" si="2226">IFERROR(N288/L287,"-")</f>
        <v>0.22125144545804959</v>
      </c>
      <c r="P288" s="315"/>
      <c r="Q288" s="41" t="s">
        <v>88</v>
      </c>
      <c r="R288" s="53">
        <v>1594</v>
      </c>
      <c r="S288" s="153">
        <f t="shared" ref="S288" si="2227">IFERROR(R288/P287,"-")</f>
        <v>0.30252419814006454</v>
      </c>
      <c r="T288" s="315"/>
      <c r="U288" s="41" t="s">
        <v>88</v>
      </c>
      <c r="V288" s="53">
        <v>1179</v>
      </c>
      <c r="W288" s="142">
        <f t="shared" ref="W288" si="2228">IFERROR(V288/T287,"-")</f>
        <v>0.34065299046518349</v>
      </c>
      <c r="X288" s="315"/>
      <c r="Y288" s="41" t="s">
        <v>88</v>
      </c>
      <c r="Z288" s="53">
        <v>554</v>
      </c>
      <c r="AA288" s="142">
        <f t="shared" ref="AA288" si="2229">IFERROR(Z288/X287,"-")</f>
        <v>0.32878338278931751</v>
      </c>
      <c r="AB288" s="315"/>
      <c r="AC288" s="41" t="s">
        <v>88</v>
      </c>
      <c r="AD288" s="53">
        <v>192</v>
      </c>
      <c r="AE288" s="142">
        <f t="shared" ref="AE288" si="2230">IFERROR(AD288/AB287,"-")</f>
        <v>0.32268907563025212</v>
      </c>
      <c r="AF288" s="315"/>
      <c r="AG288" s="41" t="s">
        <v>88</v>
      </c>
      <c r="AH288" s="53">
        <v>5287</v>
      </c>
      <c r="AI288" s="153">
        <f t="shared" ref="AI288" si="2231">IFERROR(AH288/AF287,"-")</f>
        <v>0.27889433982170175</v>
      </c>
    </row>
    <row r="289" spans="2:35" s="30" customFormat="1">
      <c r="B289" s="300"/>
      <c r="C289" s="321"/>
      <c r="D289" s="315"/>
      <c r="E289" s="44" t="s">
        <v>89</v>
      </c>
      <c r="F289" s="53">
        <v>11</v>
      </c>
      <c r="G289" s="142">
        <f t="shared" ref="G289" si="2232">IFERROR(F289/D287,"-")</f>
        <v>0.22448979591836735</v>
      </c>
      <c r="H289" s="315"/>
      <c r="I289" s="44" t="s">
        <v>89</v>
      </c>
      <c r="J289" s="53">
        <v>38</v>
      </c>
      <c r="K289" s="142">
        <f t="shared" ref="K289" si="2233">IFERROR(J289/H287,"-")</f>
        <v>0.33043478260869563</v>
      </c>
      <c r="L289" s="315"/>
      <c r="M289" s="44" t="s">
        <v>89</v>
      </c>
      <c r="N289" s="53">
        <v>2674</v>
      </c>
      <c r="O289" s="142">
        <f t="shared" ref="O289" si="2234">IFERROR(N289/L287,"-")</f>
        <v>0.34356931774380062</v>
      </c>
      <c r="P289" s="315"/>
      <c r="Q289" s="44" t="s">
        <v>89</v>
      </c>
      <c r="R289" s="53">
        <v>2143</v>
      </c>
      <c r="S289" s="153">
        <f t="shared" ref="S289" si="2235">IFERROR(R289/P287,"-")</f>
        <v>0.40671854241791611</v>
      </c>
      <c r="T289" s="315"/>
      <c r="U289" s="44" t="s">
        <v>89</v>
      </c>
      <c r="V289" s="53">
        <v>1455</v>
      </c>
      <c r="W289" s="142">
        <f t="shared" ref="W289" si="2236">IFERROR(V289/T287,"-")</f>
        <v>0.42039872869112971</v>
      </c>
      <c r="X289" s="315"/>
      <c r="Y289" s="44" t="s">
        <v>89</v>
      </c>
      <c r="Z289" s="53">
        <v>659</v>
      </c>
      <c r="AA289" s="142">
        <f t="shared" ref="AA289" si="2237">IFERROR(Z289/X287,"-")</f>
        <v>0.39109792284866468</v>
      </c>
      <c r="AB289" s="315"/>
      <c r="AC289" s="44" t="s">
        <v>89</v>
      </c>
      <c r="AD289" s="53">
        <v>179</v>
      </c>
      <c r="AE289" s="142">
        <f t="shared" ref="AE289" si="2238">IFERROR(AD289/AB287,"-")</f>
        <v>0.30084033613445377</v>
      </c>
      <c r="AF289" s="315"/>
      <c r="AG289" s="44" t="s">
        <v>89</v>
      </c>
      <c r="AH289" s="53">
        <v>7159</v>
      </c>
      <c r="AI289" s="153">
        <f t="shared" ref="AI289" si="2239">IFERROR(AH289/AF287,"-")</f>
        <v>0.3776441420055916</v>
      </c>
    </row>
    <row r="290" spans="2:35" s="30" customFormat="1">
      <c r="B290" s="300"/>
      <c r="C290" s="321"/>
      <c r="D290" s="315"/>
      <c r="E290" s="44" t="s">
        <v>90</v>
      </c>
      <c r="F290" s="53">
        <v>1</v>
      </c>
      <c r="G290" s="142">
        <f t="shared" ref="G290" si="2240">IFERROR(F290/D287,"-")</f>
        <v>2.0408163265306121E-2</v>
      </c>
      <c r="H290" s="315"/>
      <c r="I290" s="44" t="s">
        <v>90</v>
      </c>
      <c r="J290" s="53">
        <v>18</v>
      </c>
      <c r="K290" s="142">
        <f t="shared" ref="K290" si="2241">IFERROR(J290/H287,"-")</f>
        <v>0.15652173913043479</v>
      </c>
      <c r="L290" s="315"/>
      <c r="M290" s="44" t="s">
        <v>90</v>
      </c>
      <c r="N290" s="53">
        <v>513</v>
      </c>
      <c r="O290" s="142">
        <f t="shared" ref="O290" si="2242">IFERROR(N290/L287,"-")</f>
        <v>6.5912887061544398E-2</v>
      </c>
      <c r="P290" s="315"/>
      <c r="Q290" s="44" t="s">
        <v>90</v>
      </c>
      <c r="R290" s="53">
        <v>597</v>
      </c>
      <c r="S290" s="153">
        <f t="shared" ref="S290" si="2243">IFERROR(R290/P287,"-")</f>
        <v>0.11330423230214462</v>
      </c>
      <c r="T290" s="315"/>
      <c r="U290" s="44" t="s">
        <v>90</v>
      </c>
      <c r="V290" s="53">
        <v>570</v>
      </c>
      <c r="W290" s="142">
        <f t="shared" ref="W290" si="2244">IFERROR(V290/T287,"-")</f>
        <v>0.16469228546662815</v>
      </c>
      <c r="X290" s="315"/>
      <c r="Y290" s="44" t="s">
        <v>90</v>
      </c>
      <c r="Z290" s="53">
        <v>323</v>
      </c>
      <c r="AA290" s="142">
        <f t="shared" ref="AA290" si="2245">IFERROR(Z290/X287,"-")</f>
        <v>0.19169139465875371</v>
      </c>
      <c r="AB290" s="315"/>
      <c r="AC290" s="44" t="s">
        <v>90</v>
      </c>
      <c r="AD290" s="53">
        <v>122</v>
      </c>
      <c r="AE290" s="142">
        <f t="shared" ref="AE290" si="2246">IFERROR(AD290/AB287,"-")</f>
        <v>0.20504201680672268</v>
      </c>
      <c r="AF290" s="315"/>
      <c r="AG290" s="44" t="s">
        <v>90</v>
      </c>
      <c r="AH290" s="53">
        <v>2144</v>
      </c>
      <c r="AI290" s="153">
        <f t="shared" ref="AI290" si="2247">IFERROR(AH290/AF287,"-")</f>
        <v>0.11309806403966872</v>
      </c>
    </row>
    <row r="291" spans="2:35" s="30" customFormat="1">
      <c r="B291" s="300"/>
      <c r="C291" s="321"/>
      <c r="D291" s="315"/>
      <c r="E291" s="45" t="s">
        <v>91</v>
      </c>
      <c r="F291" s="54">
        <v>10</v>
      </c>
      <c r="G291" s="143">
        <f t="shared" ref="G291" si="2248">IFERROR(F291/D287,"-")</f>
        <v>0.20408163265306123</v>
      </c>
      <c r="H291" s="315"/>
      <c r="I291" s="45" t="s">
        <v>91</v>
      </c>
      <c r="J291" s="54">
        <v>28</v>
      </c>
      <c r="K291" s="143">
        <f t="shared" ref="K291" si="2249">IFERROR(J291/H287,"-")</f>
        <v>0.24347826086956523</v>
      </c>
      <c r="L291" s="315"/>
      <c r="M291" s="45" t="s">
        <v>91</v>
      </c>
      <c r="N291" s="54">
        <v>1547</v>
      </c>
      <c r="O291" s="143">
        <f t="shared" ref="O291" si="2250">IFERROR(N291/L287,"-")</f>
        <v>0.19876654246434536</v>
      </c>
      <c r="P291" s="315"/>
      <c r="Q291" s="45" t="s">
        <v>91</v>
      </c>
      <c r="R291" s="54">
        <v>1313</v>
      </c>
      <c r="S291" s="154">
        <f t="shared" ref="S291" si="2251">IFERROR(R291/P287,"-")</f>
        <v>0.2491933953311824</v>
      </c>
      <c r="T291" s="315"/>
      <c r="U291" s="45" t="s">
        <v>91</v>
      </c>
      <c r="V291" s="54">
        <v>935</v>
      </c>
      <c r="W291" s="143">
        <f t="shared" ref="W291" si="2252">IFERROR(V291/T287,"-")</f>
        <v>0.27015313493210052</v>
      </c>
      <c r="X291" s="315"/>
      <c r="Y291" s="45" t="s">
        <v>91</v>
      </c>
      <c r="Z291" s="54">
        <v>462</v>
      </c>
      <c r="AA291" s="143">
        <f t="shared" ref="AA291" si="2253">IFERROR(Z291/X287,"-")</f>
        <v>0.27418397626112762</v>
      </c>
      <c r="AB291" s="315"/>
      <c r="AC291" s="45" t="s">
        <v>91</v>
      </c>
      <c r="AD291" s="54">
        <v>131</v>
      </c>
      <c r="AE291" s="143">
        <f t="shared" ref="AE291" si="2254">IFERROR(AD291/AB287,"-")</f>
        <v>0.22016806722689075</v>
      </c>
      <c r="AF291" s="315"/>
      <c r="AG291" s="45" t="s">
        <v>91</v>
      </c>
      <c r="AH291" s="54">
        <v>4426</v>
      </c>
      <c r="AI291" s="154">
        <f t="shared" ref="AI291" si="2255">IFERROR(AH291/AF287,"-")</f>
        <v>0.23347576093263703</v>
      </c>
    </row>
    <row r="292" spans="2:35" s="30" customFormat="1" ht="24">
      <c r="B292" s="276"/>
      <c r="C292" s="322"/>
      <c r="D292" s="316"/>
      <c r="E292" s="48" t="s">
        <v>275</v>
      </c>
      <c r="F292" s="55">
        <v>27</v>
      </c>
      <c r="G292" s="144">
        <f t="shared" ref="G292" si="2256">IFERROR(F292/D287,"-")</f>
        <v>0.55102040816326525</v>
      </c>
      <c r="H292" s="316"/>
      <c r="I292" s="48" t="s">
        <v>275</v>
      </c>
      <c r="J292" s="55">
        <v>85</v>
      </c>
      <c r="K292" s="144">
        <f t="shared" ref="K292" si="2257">IFERROR(J292/H287,"-")</f>
        <v>0.73913043478260865</v>
      </c>
      <c r="L292" s="316"/>
      <c r="M292" s="48" t="s">
        <v>275</v>
      </c>
      <c r="N292" s="55">
        <v>4482</v>
      </c>
      <c r="O292" s="144">
        <f t="shared" ref="O292" si="2258">IFERROR(N292/L287,"-")</f>
        <v>0.57587048695875631</v>
      </c>
      <c r="P292" s="316"/>
      <c r="Q292" s="48" t="s">
        <v>275</v>
      </c>
      <c r="R292" s="55">
        <v>3682</v>
      </c>
      <c r="S292" s="144">
        <f t="shared" ref="S292" si="2259">IFERROR(R292/P287,"-")</f>
        <v>0.69880432719681151</v>
      </c>
      <c r="T292" s="316"/>
      <c r="U292" s="48" t="s">
        <v>275</v>
      </c>
      <c r="V292" s="55">
        <v>2603</v>
      </c>
      <c r="W292" s="144">
        <f t="shared" ref="W292" si="2260">IFERROR(V292/T287,"-")</f>
        <v>0.75209477029760186</v>
      </c>
      <c r="X292" s="316"/>
      <c r="Y292" s="48" t="s">
        <v>275</v>
      </c>
      <c r="Z292" s="55">
        <v>1277</v>
      </c>
      <c r="AA292" s="144">
        <f t="shared" ref="AA292" si="2261">IFERROR(Z292/X287,"-")</f>
        <v>0.75786350148367954</v>
      </c>
      <c r="AB292" s="316"/>
      <c r="AC292" s="48" t="s">
        <v>275</v>
      </c>
      <c r="AD292" s="55">
        <v>436</v>
      </c>
      <c r="AE292" s="144">
        <f t="shared" ref="AE292" si="2262">IFERROR(AD292/AB287,"-")</f>
        <v>0.73277310924369743</v>
      </c>
      <c r="AF292" s="316"/>
      <c r="AG292" s="48" t="s">
        <v>275</v>
      </c>
      <c r="AH292" s="55">
        <v>12592</v>
      </c>
      <c r="AI292" s="144">
        <f t="shared" ref="AI292" si="2263">IFERROR(AH292/AF287,"-")</f>
        <v>0.66424012238223351</v>
      </c>
    </row>
    <row r="293" spans="2:35" s="30" customFormat="1">
      <c r="B293" s="275">
        <v>49</v>
      </c>
      <c r="C293" s="320" t="s">
        <v>29</v>
      </c>
      <c r="D293" s="314">
        <v>21</v>
      </c>
      <c r="E293" s="40" t="s">
        <v>87</v>
      </c>
      <c r="F293" s="194">
        <v>1</v>
      </c>
      <c r="G293" s="141">
        <f t="shared" ref="G293" si="2264">IFERROR(F293/D293,"-")</f>
        <v>4.7619047619047616E-2</v>
      </c>
      <c r="H293" s="314">
        <v>34</v>
      </c>
      <c r="I293" s="40" t="s">
        <v>87</v>
      </c>
      <c r="J293" s="194">
        <v>2</v>
      </c>
      <c r="K293" s="141">
        <f t="shared" ref="K293" si="2265">IFERROR(J293/H293,"-")</f>
        <v>5.8823529411764705E-2</v>
      </c>
      <c r="L293" s="314">
        <v>8546</v>
      </c>
      <c r="M293" s="40" t="s">
        <v>87</v>
      </c>
      <c r="N293" s="194">
        <v>568</v>
      </c>
      <c r="O293" s="141">
        <f t="shared" ref="O293" si="2266">IFERROR(N293/L293,"-")</f>
        <v>6.6463842733442552E-2</v>
      </c>
      <c r="P293" s="314">
        <v>5760</v>
      </c>
      <c r="Q293" s="40" t="s">
        <v>87</v>
      </c>
      <c r="R293" s="194">
        <v>788</v>
      </c>
      <c r="S293" s="152">
        <f t="shared" ref="S293" si="2267">IFERROR(R293/P293,"-")</f>
        <v>0.13680555555555557</v>
      </c>
      <c r="T293" s="314">
        <v>3155</v>
      </c>
      <c r="U293" s="40" t="s">
        <v>87</v>
      </c>
      <c r="V293" s="194">
        <v>681</v>
      </c>
      <c r="W293" s="141">
        <f t="shared" ref="W293" si="2268">IFERROR(V293/T293,"-")</f>
        <v>0.21584786053882726</v>
      </c>
      <c r="X293" s="314">
        <v>1392</v>
      </c>
      <c r="Y293" s="40" t="s">
        <v>87</v>
      </c>
      <c r="Z293" s="194">
        <v>372</v>
      </c>
      <c r="AA293" s="141">
        <f t="shared" ref="AA293" si="2269">IFERROR(Z293/X293,"-")</f>
        <v>0.26724137931034481</v>
      </c>
      <c r="AB293" s="314">
        <v>490</v>
      </c>
      <c r="AC293" s="40" t="s">
        <v>87</v>
      </c>
      <c r="AD293" s="194">
        <v>125</v>
      </c>
      <c r="AE293" s="141">
        <f t="shared" ref="AE293" si="2270">IFERROR(AD293/AB293,"-")</f>
        <v>0.25510204081632654</v>
      </c>
      <c r="AF293" s="314">
        <v>19398</v>
      </c>
      <c r="AG293" s="40" t="s">
        <v>87</v>
      </c>
      <c r="AH293" s="194">
        <v>2537</v>
      </c>
      <c r="AI293" s="152">
        <f t="shared" ref="AI293" si="2271">IFERROR(AH293/AF293,"-")</f>
        <v>0.1307866790390762</v>
      </c>
    </row>
    <row r="294" spans="2:35" s="30" customFormat="1">
      <c r="B294" s="300"/>
      <c r="C294" s="321"/>
      <c r="D294" s="315"/>
      <c r="E294" s="41" t="s">
        <v>88</v>
      </c>
      <c r="F294" s="53">
        <v>7</v>
      </c>
      <c r="G294" s="142">
        <f t="shared" ref="G294" si="2272">IFERROR(F294/D293,"-")</f>
        <v>0.33333333333333331</v>
      </c>
      <c r="H294" s="315"/>
      <c r="I294" s="41" t="s">
        <v>88</v>
      </c>
      <c r="J294" s="53">
        <v>6</v>
      </c>
      <c r="K294" s="142">
        <f t="shared" ref="K294" si="2273">IFERROR(J294/H293,"-")</f>
        <v>0.17647058823529413</v>
      </c>
      <c r="L294" s="315"/>
      <c r="M294" s="41" t="s">
        <v>88</v>
      </c>
      <c r="N294" s="53">
        <v>2079</v>
      </c>
      <c r="O294" s="142">
        <f t="shared" ref="O294" si="2274">IFERROR(N294/L293,"-")</f>
        <v>0.24327170606131523</v>
      </c>
      <c r="P294" s="315"/>
      <c r="Q294" s="41" t="s">
        <v>88</v>
      </c>
      <c r="R294" s="53">
        <v>1860</v>
      </c>
      <c r="S294" s="153">
        <f t="shared" ref="S294" si="2275">IFERROR(R294/P293,"-")</f>
        <v>0.32291666666666669</v>
      </c>
      <c r="T294" s="315"/>
      <c r="U294" s="41" t="s">
        <v>88</v>
      </c>
      <c r="V294" s="53">
        <v>1069</v>
      </c>
      <c r="W294" s="142">
        <f t="shared" ref="W294" si="2276">IFERROR(V294/T293,"-")</f>
        <v>0.33882725832012678</v>
      </c>
      <c r="X294" s="315"/>
      <c r="Y294" s="41" t="s">
        <v>88</v>
      </c>
      <c r="Z294" s="53">
        <v>463</v>
      </c>
      <c r="AA294" s="142">
        <f t="shared" ref="AA294" si="2277">IFERROR(Z294/X293,"-")</f>
        <v>0.33261494252873564</v>
      </c>
      <c r="AB294" s="315"/>
      <c r="AC294" s="41" t="s">
        <v>88</v>
      </c>
      <c r="AD294" s="53">
        <v>144</v>
      </c>
      <c r="AE294" s="142">
        <f t="shared" ref="AE294" si="2278">IFERROR(AD294/AB293,"-")</f>
        <v>0.29387755102040819</v>
      </c>
      <c r="AF294" s="315"/>
      <c r="AG294" s="41" t="s">
        <v>88</v>
      </c>
      <c r="AH294" s="53">
        <v>5628</v>
      </c>
      <c r="AI294" s="153">
        <f t="shared" ref="AI294" si="2279">IFERROR(AH294/AF293,"-")</f>
        <v>0.2901330034024126</v>
      </c>
    </row>
    <row r="295" spans="2:35" s="30" customFormat="1">
      <c r="B295" s="300"/>
      <c r="C295" s="321"/>
      <c r="D295" s="315"/>
      <c r="E295" s="44" t="s">
        <v>89</v>
      </c>
      <c r="F295" s="53">
        <v>7</v>
      </c>
      <c r="G295" s="142">
        <f t="shared" ref="G295" si="2280">IFERROR(F295/D293,"-")</f>
        <v>0.33333333333333331</v>
      </c>
      <c r="H295" s="315"/>
      <c r="I295" s="44" t="s">
        <v>89</v>
      </c>
      <c r="J295" s="53">
        <v>12</v>
      </c>
      <c r="K295" s="142">
        <f t="shared" ref="K295" si="2281">IFERROR(J295/H293,"-")</f>
        <v>0.35294117647058826</v>
      </c>
      <c r="L295" s="315"/>
      <c r="M295" s="44" t="s">
        <v>89</v>
      </c>
      <c r="N295" s="53">
        <v>3175</v>
      </c>
      <c r="O295" s="142">
        <f t="shared" ref="O295" si="2282">IFERROR(N295/L293,"-")</f>
        <v>0.37151883922302831</v>
      </c>
      <c r="P295" s="315"/>
      <c r="Q295" s="44" t="s">
        <v>89</v>
      </c>
      <c r="R295" s="53">
        <v>2532</v>
      </c>
      <c r="S295" s="153">
        <f t="shared" ref="S295" si="2283">IFERROR(R295/P293,"-")</f>
        <v>0.43958333333333333</v>
      </c>
      <c r="T295" s="315"/>
      <c r="U295" s="44" t="s">
        <v>89</v>
      </c>
      <c r="V295" s="53">
        <v>1399</v>
      </c>
      <c r="W295" s="142">
        <f t="shared" ref="W295" si="2284">IFERROR(V295/T293,"-")</f>
        <v>0.44342313787638671</v>
      </c>
      <c r="X295" s="315"/>
      <c r="Y295" s="44" t="s">
        <v>89</v>
      </c>
      <c r="Z295" s="53">
        <v>522</v>
      </c>
      <c r="AA295" s="142">
        <f t="shared" ref="AA295" si="2285">IFERROR(Z295/X293,"-")</f>
        <v>0.375</v>
      </c>
      <c r="AB295" s="315"/>
      <c r="AC295" s="44" t="s">
        <v>89</v>
      </c>
      <c r="AD295" s="53">
        <v>148</v>
      </c>
      <c r="AE295" s="142">
        <f t="shared" ref="AE295" si="2286">IFERROR(AD295/AB293,"-")</f>
        <v>0.30204081632653063</v>
      </c>
      <c r="AF295" s="315"/>
      <c r="AG295" s="44" t="s">
        <v>89</v>
      </c>
      <c r="AH295" s="53">
        <v>7795</v>
      </c>
      <c r="AI295" s="153">
        <f t="shared" ref="AI295" si="2287">IFERROR(AH295/AF293,"-")</f>
        <v>0.401845551087741</v>
      </c>
    </row>
    <row r="296" spans="2:35" s="30" customFormat="1">
      <c r="B296" s="300"/>
      <c r="C296" s="321"/>
      <c r="D296" s="315"/>
      <c r="E296" s="44" t="s">
        <v>90</v>
      </c>
      <c r="F296" s="53">
        <v>3</v>
      </c>
      <c r="G296" s="142">
        <f t="shared" ref="G296" si="2288">IFERROR(F296/D293,"-")</f>
        <v>0.14285714285714285</v>
      </c>
      <c r="H296" s="315"/>
      <c r="I296" s="44" t="s">
        <v>90</v>
      </c>
      <c r="J296" s="53">
        <v>4</v>
      </c>
      <c r="K296" s="142">
        <f t="shared" ref="K296" si="2289">IFERROR(J296/H293,"-")</f>
        <v>0.11764705882352941</v>
      </c>
      <c r="L296" s="315"/>
      <c r="M296" s="44" t="s">
        <v>90</v>
      </c>
      <c r="N296" s="53">
        <v>734</v>
      </c>
      <c r="O296" s="142">
        <f t="shared" ref="O296" si="2290">IFERROR(N296/L293,"-")</f>
        <v>8.5888134799906382E-2</v>
      </c>
      <c r="P296" s="315"/>
      <c r="Q296" s="44" t="s">
        <v>90</v>
      </c>
      <c r="R296" s="53">
        <v>735</v>
      </c>
      <c r="S296" s="153">
        <f t="shared" ref="S296" si="2291">IFERROR(R296/P293,"-")</f>
        <v>0.12760416666666666</v>
      </c>
      <c r="T296" s="315"/>
      <c r="U296" s="44" t="s">
        <v>90</v>
      </c>
      <c r="V296" s="53">
        <v>591</v>
      </c>
      <c r="W296" s="142">
        <f t="shared" ref="W296" si="2292">IFERROR(V296/T293,"-")</f>
        <v>0.1873217115689382</v>
      </c>
      <c r="X296" s="315"/>
      <c r="Y296" s="44" t="s">
        <v>90</v>
      </c>
      <c r="Z296" s="53">
        <v>259</v>
      </c>
      <c r="AA296" s="142">
        <f t="shared" ref="AA296" si="2293">IFERROR(Z296/X293,"-")</f>
        <v>0.18606321839080459</v>
      </c>
      <c r="AB296" s="315"/>
      <c r="AC296" s="44" t="s">
        <v>90</v>
      </c>
      <c r="AD296" s="53">
        <v>89</v>
      </c>
      <c r="AE296" s="142">
        <f t="shared" ref="AE296" si="2294">IFERROR(AD296/AB293,"-")</f>
        <v>0.1816326530612245</v>
      </c>
      <c r="AF296" s="315"/>
      <c r="AG296" s="44" t="s">
        <v>90</v>
      </c>
      <c r="AH296" s="53">
        <v>2415</v>
      </c>
      <c r="AI296" s="153">
        <f t="shared" ref="AI296" si="2295">IFERROR(AH296/AF293,"-")</f>
        <v>0.12449737086297556</v>
      </c>
    </row>
    <row r="297" spans="2:35" s="30" customFormat="1">
      <c r="B297" s="300"/>
      <c r="C297" s="321"/>
      <c r="D297" s="315"/>
      <c r="E297" s="45" t="s">
        <v>91</v>
      </c>
      <c r="F297" s="54">
        <v>2</v>
      </c>
      <c r="G297" s="143">
        <f t="shared" ref="G297" si="2296">IFERROR(F297/D293,"-")</f>
        <v>9.5238095238095233E-2</v>
      </c>
      <c r="H297" s="315"/>
      <c r="I297" s="45" t="s">
        <v>91</v>
      </c>
      <c r="J297" s="54">
        <v>6</v>
      </c>
      <c r="K297" s="143">
        <f t="shared" ref="K297" si="2297">IFERROR(J297/H293,"-")</f>
        <v>0.17647058823529413</v>
      </c>
      <c r="L297" s="315"/>
      <c r="M297" s="45" t="s">
        <v>91</v>
      </c>
      <c r="N297" s="54">
        <v>1747</v>
      </c>
      <c r="O297" s="143">
        <f t="shared" ref="O297" si="2298">IFERROR(N297/L293,"-")</f>
        <v>0.20442312192838755</v>
      </c>
      <c r="P297" s="315"/>
      <c r="Q297" s="45" t="s">
        <v>91</v>
      </c>
      <c r="R297" s="54">
        <v>1566</v>
      </c>
      <c r="S297" s="154">
        <f t="shared" ref="S297" si="2299">IFERROR(R297/P293,"-")</f>
        <v>0.27187499999999998</v>
      </c>
      <c r="T297" s="315"/>
      <c r="U297" s="45" t="s">
        <v>91</v>
      </c>
      <c r="V297" s="54">
        <v>923</v>
      </c>
      <c r="W297" s="143">
        <f t="shared" ref="W297" si="2300">IFERROR(V297/T293,"-")</f>
        <v>0.29255150554675119</v>
      </c>
      <c r="X297" s="315"/>
      <c r="Y297" s="45" t="s">
        <v>91</v>
      </c>
      <c r="Z297" s="54">
        <v>431</v>
      </c>
      <c r="AA297" s="143">
        <f t="shared" ref="AA297" si="2301">IFERROR(Z297/X293,"-")</f>
        <v>0.30962643678160917</v>
      </c>
      <c r="AB297" s="315"/>
      <c r="AC297" s="45" t="s">
        <v>91</v>
      </c>
      <c r="AD297" s="54">
        <v>146</v>
      </c>
      <c r="AE297" s="143">
        <f t="shared" ref="AE297" si="2302">IFERROR(AD297/AB293,"-")</f>
        <v>0.29795918367346941</v>
      </c>
      <c r="AF297" s="315"/>
      <c r="AG297" s="45" t="s">
        <v>91</v>
      </c>
      <c r="AH297" s="54">
        <v>4821</v>
      </c>
      <c r="AI297" s="154">
        <f t="shared" ref="AI297" si="2303">IFERROR(AH297/AF293,"-")</f>
        <v>0.2485307763686978</v>
      </c>
    </row>
    <row r="298" spans="2:35" s="30" customFormat="1" ht="24">
      <c r="B298" s="276"/>
      <c r="C298" s="322"/>
      <c r="D298" s="316"/>
      <c r="E298" s="48" t="s">
        <v>275</v>
      </c>
      <c r="F298" s="55">
        <v>11</v>
      </c>
      <c r="G298" s="144">
        <f t="shared" ref="G298" si="2304">IFERROR(F298/D293,"-")</f>
        <v>0.52380952380952384</v>
      </c>
      <c r="H298" s="316"/>
      <c r="I298" s="48" t="s">
        <v>275</v>
      </c>
      <c r="J298" s="55">
        <v>20</v>
      </c>
      <c r="K298" s="144">
        <f t="shared" ref="K298" si="2305">IFERROR(J298/H293,"-")</f>
        <v>0.58823529411764708</v>
      </c>
      <c r="L298" s="316"/>
      <c r="M298" s="48" t="s">
        <v>275</v>
      </c>
      <c r="N298" s="55">
        <v>5157</v>
      </c>
      <c r="O298" s="144">
        <f t="shared" ref="O298" si="2306">IFERROR(N298/L293,"-")</f>
        <v>0.60344020594430148</v>
      </c>
      <c r="P298" s="316"/>
      <c r="Q298" s="48" t="s">
        <v>275</v>
      </c>
      <c r="R298" s="55">
        <v>4179</v>
      </c>
      <c r="S298" s="144">
        <f t="shared" ref="S298" si="2307">IFERROR(R298/P293,"-")</f>
        <v>0.72552083333333328</v>
      </c>
      <c r="T298" s="316"/>
      <c r="U298" s="48" t="s">
        <v>275</v>
      </c>
      <c r="V298" s="55">
        <v>2418</v>
      </c>
      <c r="W298" s="144">
        <f t="shared" ref="W298" si="2308">IFERROR(V298/T293,"-")</f>
        <v>0.76640253565768623</v>
      </c>
      <c r="X298" s="316"/>
      <c r="Y298" s="48" t="s">
        <v>275</v>
      </c>
      <c r="Z298" s="55">
        <v>1057</v>
      </c>
      <c r="AA298" s="144">
        <f t="shared" ref="AA298" si="2309">IFERROR(Z298/X293,"-")</f>
        <v>0.75933908045977017</v>
      </c>
      <c r="AB298" s="316"/>
      <c r="AC298" s="48" t="s">
        <v>275</v>
      </c>
      <c r="AD298" s="55">
        <v>350</v>
      </c>
      <c r="AE298" s="144">
        <f t="shared" ref="AE298" si="2310">IFERROR(AD298/AB293,"-")</f>
        <v>0.7142857142857143</v>
      </c>
      <c r="AF298" s="316"/>
      <c r="AG298" s="48" t="s">
        <v>275</v>
      </c>
      <c r="AH298" s="55">
        <v>13192</v>
      </c>
      <c r="AI298" s="144">
        <f t="shared" ref="AI298" si="2311">IFERROR(AH298/AF293,"-")</f>
        <v>0.68007011032065157</v>
      </c>
    </row>
    <row r="299" spans="2:35" s="30" customFormat="1">
      <c r="B299" s="275">
        <v>50</v>
      </c>
      <c r="C299" s="320" t="s">
        <v>18</v>
      </c>
      <c r="D299" s="314">
        <v>79</v>
      </c>
      <c r="E299" s="40" t="s">
        <v>87</v>
      </c>
      <c r="F299" s="194">
        <v>3</v>
      </c>
      <c r="G299" s="141">
        <f t="shared" ref="G299" si="2312">IFERROR(F299/D299,"-")</f>
        <v>3.7974683544303799E-2</v>
      </c>
      <c r="H299" s="314">
        <v>175</v>
      </c>
      <c r="I299" s="40" t="s">
        <v>87</v>
      </c>
      <c r="J299" s="194">
        <v>12</v>
      </c>
      <c r="K299" s="141">
        <f t="shared" ref="K299" si="2313">IFERROR(J299/H299,"-")</f>
        <v>6.8571428571428575E-2</v>
      </c>
      <c r="L299" s="314">
        <v>7785</v>
      </c>
      <c r="M299" s="40" t="s">
        <v>87</v>
      </c>
      <c r="N299" s="194">
        <v>464</v>
      </c>
      <c r="O299" s="141">
        <f t="shared" ref="O299" si="2314">IFERROR(N299/L299,"-")</f>
        <v>5.9601798330122031E-2</v>
      </c>
      <c r="P299" s="314">
        <v>4980</v>
      </c>
      <c r="Q299" s="40" t="s">
        <v>87</v>
      </c>
      <c r="R299" s="194">
        <v>620</v>
      </c>
      <c r="S299" s="152">
        <f t="shared" ref="S299" si="2315">IFERROR(R299/P299,"-")</f>
        <v>0.12449799196787148</v>
      </c>
      <c r="T299" s="314">
        <v>2705</v>
      </c>
      <c r="U299" s="40" t="s">
        <v>87</v>
      </c>
      <c r="V299" s="194">
        <v>570</v>
      </c>
      <c r="W299" s="141">
        <f t="shared" ref="W299" si="2316">IFERROR(V299/T299,"-")</f>
        <v>0.21072088724584104</v>
      </c>
      <c r="X299" s="314">
        <v>1082</v>
      </c>
      <c r="Y299" s="40" t="s">
        <v>87</v>
      </c>
      <c r="Z299" s="194">
        <v>284</v>
      </c>
      <c r="AA299" s="141">
        <f t="shared" ref="AA299" si="2317">IFERROR(Z299/X299,"-")</f>
        <v>0.26247689463955637</v>
      </c>
      <c r="AB299" s="314">
        <v>387</v>
      </c>
      <c r="AC299" s="40" t="s">
        <v>87</v>
      </c>
      <c r="AD299" s="194">
        <v>94</v>
      </c>
      <c r="AE299" s="141">
        <f t="shared" ref="AE299" si="2318">IFERROR(AD299/AB299,"-")</f>
        <v>0.24289405684754523</v>
      </c>
      <c r="AF299" s="314">
        <v>17193</v>
      </c>
      <c r="AG299" s="40" t="s">
        <v>87</v>
      </c>
      <c r="AH299" s="194">
        <v>2047</v>
      </c>
      <c r="AI299" s="152">
        <f t="shared" ref="AI299" si="2319">IFERROR(AH299/AF299,"-")</f>
        <v>0.11906008259175246</v>
      </c>
    </row>
    <row r="300" spans="2:35" s="30" customFormat="1">
      <c r="B300" s="300"/>
      <c r="C300" s="321"/>
      <c r="D300" s="315"/>
      <c r="E300" s="41" t="s">
        <v>88</v>
      </c>
      <c r="F300" s="53">
        <v>21</v>
      </c>
      <c r="G300" s="142">
        <f t="shared" ref="G300" si="2320">IFERROR(F300/D299,"-")</f>
        <v>0.26582278481012656</v>
      </c>
      <c r="H300" s="315"/>
      <c r="I300" s="41" t="s">
        <v>88</v>
      </c>
      <c r="J300" s="53">
        <v>74</v>
      </c>
      <c r="K300" s="142">
        <f t="shared" ref="K300" si="2321">IFERROR(J300/H299,"-")</f>
        <v>0.42285714285714288</v>
      </c>
      <c r="L300" s="315"/>
      <c r="M300" s="41" t="s">
        <v>88</v>
      </c>
      <c r="N300" s="53">
        <v>1773</v>
      </c>
      <c r="O300" s="142">
        <f t="shared" ref="O300" si="2322">IFERROR(N300/L299,"-")</f>
        <v>0.22774566473988439</v>
      </c>
      <c r="P300" s="315"/>
      <c r="Q300" s="41" t="s">
        <v>88</v>
      </c>
      <c r="R300" s="53">
        <v>1490</v>
      </c>
      <c r="S300" s="153">
        <f t="shared" ref="S300" si="2323">IFERROR(R300/P299,"-")</f>
        <v>0.29919678714859438</v>
      </c>
      <c r="T300" s="315"/>
      <c r="U300" s="41" t="s">
        <v>88</v>
      </c>
      <c r="V300" s="53">
        <v>894</v>
      </c>
      <c r="W300" s="142">
        <f t="shared" ref="W300" si="2324">IFERROR(V300/T299,"-")</f>
        <v>0.33049907578558224</v>
      </c>
      <c r="X300" s="315"/>
      <c r="Y300" s="41" t="s">
        <v>88</v>
      </c>
      <c r="Z300" s="53">
        <v>339</v>
      </c>
      <c r="AA300" s="142">
        <f t="shared" ref="AA300" si="2325">IFERROR(Z300/X299,"-")</f>
        <v>0.31330868761552683</v>
      </c>
      <c r="AB300" s="315"/>
      <c r="AC300" s="41" t="s">
        <v>88</v>
      </c>
      <c r="AD300" s="53">
        <v>110</v>
      </c>
      <c r="AE300" s="142">
        <f t="shared" ref="AE300" si="2326">IFERROR(AD300/AB299,"-")</f>
        <v>0.2842377260981912</v>
      </c>
      <c r="AF300" s="315"/>
      <c r="AG300" s="41" t="s">
        <v>88</v>
      </c>
      <c r="AH300" s="53">
        <v>4701</v>
      </c>
      <c r="AI300" s="153">
        <f t="shared" ref="AI300" si="2327">IFERROR(AH300/AF299,"-")</f>
        <v>0.27342523119874368</v>
      </c>
    </row>
    <row r="301" spans="2:35" s="30" customFormat="1">
      <c r="B301" s="300"/>
      <c r="C301" s="321"/>
      <c r="D301" s="315"/>
      <c r="E301" s="44" t="s">
        <v>89</v>
      </c>
      <c r="F301" s="53">
        <v>25</v>
      </c>
      <c r="G301" s="142">
        <f t="shared" ref="G301" si="2328">IFERROR(F301/D299,"-")</f>
        <v>0.31645569620253167</v>
      </c>
      <c r="H301" s="315"/>
      <c r="I301" s="44" t="s">
        <v>89</v>
      </c>
      <c r="J301" s="53">
        <v>54</v>
      </c>
      <c r="K301" s="142">
        <f t="shared" ref="K301" si="2329">IFERROR(J301/H299,"-")</f>
        <v>0.30857142857142855</v>
      </c>
      <c r="L301" s="315"/>
      <c r="M301" s="44" t="s">
        <v>89</v>
      </c>
      <c r="N301" s="53">
        <v>2613</v>
      </c>
      <c r="O301" s="142">
        <f t="shared" ref="O301" si="2330">IFERROR(N301/L299,"-")</f>
        <v>0.33564547206165701</v>
      </c>
      <c r="P301" s="315"/>
      <c r="Q301" s="44" t="s">
        <v>89</v>
      </c>
      <c r="R301" s="53">
        <v>2012</v>
      </c>
      <c r="S301" s="153">
        <f t="shared" ref="S301" si="2331">IFERROR(R301/P299,"-")</f>
        <v>0.40401606425702813</v>
      </c>
      <c r="T301" s="315"/>
      <c r="U301" s="44" t="s">
        <v>89</v>
      </c>
      <c r="V301" s="53">
        <v>1079</v>
      </c>
      <c r="W301" s="142">
        <f t="shared" ref="W301" si="2332">IFERROR(V301/T299,"-")</f>
        <v>0.39889094269870612</v>
      </c>
      <c r="X301" s="315"/>
      <c r="Y301" s="44" t="s">
        <v>89</v>
      </c>
      <c r="Z301" s="53">
        <v>360</v>
      </c>
      <c r="AA301" s="142">
        <f t="shared" ref="AA301" si="2333">IFERROR(Z301/X299,"-")</f>
        <v>0.33271719038817005</v>
      </c>
      <c r="AB301" s="315"/>
      <c r="AC301" s="44" t="s">
        <v>89</v>
      </c>
      <c r="AD301" s="53">
        <v>107</v>
      </c>
      <c r="AE301" s="142">
        <f t="shared" ref="AE301" si="2334">IFERROR(AD301/AB299,"-")</f>
        <v>0.27648578811369506</v>
      </c>
      <c r="AF301" s="315"/>
      <c r="AG301" s="44" t="s">
        <v>89</v>
      </c>
      <c r="AH301" s="53">
        <v>6250</v>
      </c>
      <c r="AI301" s="153">
        <f t="shared" ref="AI301" si="2335">IFERROR(AH301/AF299,"-")</f>
        <v>0.36352003722445181</v>
      </c>
    </row>
    <row r="302" spans="2:35" s="30" customFormat="1">
      <c r="B302" s="300"/>
      <c r="C302" s="321"/>
      <c r="D302" s="315"/>
      <c r="E302" s="44" t="s">
        <v>90</v>
      </c>
      <c r="F302" s="53">
        <v>5</v>
      </c>
      <c r="G302" s="142">
        <f t="shared" ref="G302" si="2336">IFERROR(F302/D299,"-")</f>
        <v>6.3291139240506333E-2</v>
      </c>
      <c r="H302" s="315"/>
      <c r="I302" s="44" t="s">
        <v>90</v>
      </c>
      <c r="J302" s="53">
        <v>16</v>
      </c>
      <c r="K302" s="142">
        <f t="shared" ref="K302" si="2337">IFERROR(J302/H299,"-")</f>
        <v>9.1428571428571428E-2</v>
      </c>
      <c r="L302" s="315"/>
      <c r="M302" s="44" t="s">
        <v>90</v>
      </c>
      <c r="N302" s="53">
        <v>554</v>
      </c>
      <c r="O302" s="142">
        <f t="shared" ref="O302" si="2338">IFERROR(N302/L299,"-")</f>
        <v>7.116249197174053E-2</v>
      </c>
      <c r="P302" s="315"/>
      <c r="Q302" s="44" t="s">
        <v>90</v>
      </c>
      <c r="R302" s="53">
        <v>532</v>
      </c>
      <c r="S302" s="153">
        <f t="shared" ref="S302" si="2339">IFERROR(R302/P299,"-")</f>
        <v>0.10682730923694779</v>
      </c>
      <c r="T302" s="315"/>
      <c r="U302" s="44" t="s">
        <v>90</v>
      </c>
      <c r="V302" s="53">
        <v>425</v>
      </c>
      <c r="W302" s="142">
        <f t="shared" ref="W302" si="2340">IFERROR(V302/T299,"-")</f>
        <v>0.15711645101663585</v>
      </c>
      <c r="X302" s="315"/>
      <c r="Y302" s="44" t="s">
        <v>90</v>
      </c>
      <c r="Z302" s="53">
        <v>186</v>
      </c>
      <c r="AA302" s="142">
        <f t="shared" ref="AA302" si="2341">IFERROR(Z302/X299,"-")</f>
        <v>0.17190388170055454</v>
      </c>
      <c r="AB302" s="315"/>
      <c r="AC302" s="44" t="s">
        <v>90</v>
      </c>
      <c r="AD302" s="53">
        <v>62</v>
      </c>
      <c r="AE302" s="142">
        <f t="shared" ref="AE302" si="2342">IFERROR(AD302/AB299,"-")</f>
        <v>0.16020671834625322</v>
      </c>
      <c r="AF302" s="315"/>
      <c r="AG302" s="44" t="s">
        <v>90</v>
      </c>
      <c r="AH302" s="53">
        <v>1780</v>
      </c>
      <c r="AI302" s="153">
        <f t="shared" ref="AI302" si="2343">IFERROR(AH302/AF299,"-")</f>
        <v>0.10353050660152388</v>
      </c>
    </row>
    <row r="303" spans="2:35" s="30" customFormat="1">
      <c r="B303" s="300"/>
      <c r="C303" s="321"/>
      <c r="D303" s="315"/>
      <c r="E303" s="45" t="s">
        <v>91</v>
      </c>
      <c r="F303" s="54">
        <v>22</v>
      </c>
      <c r="G303" s="143">
        <f t="shared" ref="G303" si="2344">IFERROR(F303/D299,"-")</f>
        <v>0.27848101265822783</v>
      </c>
      <c r="H303" s="315"/>
      <c r="I303" s="45" t="s">
        <v>91</v>
      </c>
      <c r="J303" s="54">
        <v>63</v>
      </c>
      <c r="K303" s="143">
        <f t="shared" ref="K303" si="2345">IFERROR(J303/H299,"-")</f>
        <v>0.36</v>
      </c>
      <c r="L303" s="315"/>
      <c r="M303" s="45" t="s">
        <v>91</v>
      </c>
      <c r="N303" s="54">
        <v>1751</v>
      </c>
      <c r="O303" s="143">
        <f t="shared" ref="O303" si="2346">IFERROR(N303/L299,"-")</f>
        <v>0.22491971740526653</v>
      </c>
      <c r="P303" s="315"/>
      <c r="Q303" s="45" t="s">
        <v>91</v>
      </c>
      <c r="R303" s="54">
        <v>1418</v>
      </c>
      <c r="S303" s="154">
        <f t="shared" ref="S303" si="2347">IFERROR(R303/P299,"-")</f>
        <v>0.28473895582329317</v>
      </c>
      <c r="T303" s="315"/>
      <c r="U303" s="45" t="s">
        <v>91</v>
      </c>
      <c r="V303" s="54">
        <v>871</v>
      </c>
      <c r="W303" s="143">
        <f t="shared" ref="W303" si="2348">IFERROR(V303/T299,"-")</f>
        <v>0.32199630314232902</v>
      </c>
      <c r="X303" s="315"/>
      <c r="Y303" s="45" t="s">
        <v>91</v>
      </c>
      <c r="Z303" s="54">
        <v>354</v>
      </c>
      <c r="AA303" s="143">
        <f t="shared" ref="AA303" si="2349">IFERROR(Z303/X299,"-")</f>
        <v>0.32717190388170053</v>
      </c>
      <c r="AB303" s="315"/>
      <c r="AC303" s="45" t="s">
        <v>91</v>
      </c>
      <c r="AD303" s="54">
        <v>108</v>
      </c>
      <c r="AE303" s="143">
        <f t="shared" ref="AE303" si="2350">IFERROR(AD303/AB299,"-")</f>
        <v>0.27906976744186046</v>
      </c>
      <c r="AF303" s="315"/>
      <c r="AG303" s="45" t="s">
        <v>91</v>
      </c>
      <c r="AH303" s="54">
        <v>4587</v>
      </c>
      <c r="AI303" s="154">
        <f t="shared" ref="AI303" si="2351">IFERROR(AH303/AF299,"-")</f>
        <v>0.2667946257197697</v>
      </c>
    </row>
    <row r="304" spans="2:35" s="30" customFormat="1" ht="24">
      <c r="B304" s="276"/>
      <c r="C304" s="322"/>
      <c r="D304" s="316"/>
      <c r="E304" s="48" t="s">
        <v>275</v>
      </c>
      <c r="F304" s="55">
        <v>46</v>
      </c>
      <c r="G304" s="144">
        <f t="shared" ref="G304" si="2352">IFERROR(F304/D299,"-")</f>
        <v>0.58227848101265822</v>
      </c>
      <c r="H304" s="316"/>
      <c r="I304" s="48" t="s">
        <v>275</v>
      </c>
      <c r="J304" s="55">
        <v>126</v>
      </c>
      <c r="K304" s="144">
        <f t="shared" ref="K304" si="2353">IFERROR(J304/H299,"-")</f>
        <v>0.72</v>
      </c>
      <c r="L304" s="316"/>
      <c r="M304" s="48" t="s">
        <v>275</v>
      </c>
      <c r="N304" s="55">
        <v>4507</v>
      </c>
      <c r="O304" s="144">
        <f t="shared" ref="O304" si="2354">IFERROR(N304/L299,"-")</f>
        <v>0.57893384714193963</v>
      </c>
      <c r="P304" s="316"/>
      <c r="Q304" s="48" t="s">
        <v>275</v>
      </c>
      <c r="R304" s="55">
        <v>3446</v>
      </c>
      <c r="S304" s="144">
        <f t="shared" ref="S304" si="2355">IFERROR(R304/P299,"-")</f>
        <v>0.69196787148594374</v>
      </c>
      <c r="T304" s="316"/>
      <c r="U304" s="48" t="s">
        <v>275</v>
      </c>
      <c r="V304" s="55">
        <v>2011</v>
      </c>
      <c r="W304" s="144">
        <f t="shared" ref="W304" si="2356">IFERROR(V304/T299,"-")</f>
        <v>0.74343807763401104</v>
      </c>
      <c r="X304" s="316"/>
      <c r="Y304" s="48" t="s">
        <v>275</v>
      </c>
      <c r="Z304" s="55">
        <v>807</v>
      </c>
      <c r="AA304" s="144">
        <f t="shared" ref="AA304" si="2357">IFERROR(Z304/X299,"-")</f>
        <v>0.74584103512014788</v>
      </c>
      <c r="AB304" s="316"/>
      <c r="AC304" s="48" t="s">
        <v>275</v>
      </c>
      <c r="AD304" s="55">
        <v>262</v>
      </c>
      <c r="AE304" s="144">
        <f t="shared" ref="AE304" si="2358">IFERROR(AD304/AB299,"-")</f>
        <v>0.67700258397932822</v>
      </c>
      <c r="AF304" s="316"/>
      <c r="AG304" s="48" t="s">
        <v>275</v>
      </c>
      <c r="AH304" s="55">
        <v>11205</v>
      </c>
      <c r="AI304" s="144">
        <f t="shared" ref="AI304" si="2359">IFERROR(AH304/AF299,"-")</f>
        <v>0.65171872273599718</v>
      </c>
    </row>
    <row r="305" spans="2:35" s="30" customFormat="1">
      <c r="B305" s="275">
        <v>51</v>
      </c>
      <c r="C305" s="320" t="s">
        <v>50</v>
      </c>
      <c r="D305" s="314">
        <v>99</v>
      </c>
      <c r="E305" s="40" t="s">
        <v>87</v>
      </c>
      <c r="F305" s="194">
        <v>6</v>
      </c>
      <c r="G305" s="141">
        <f t="shared" ref="G305" si="2360">IFERROR(F305/D305,"-")</f>
        <v>6.0606060606060608E-2</v>
      </c>
      <c r="H305" s="314">
        <v>162</v>
      </c>
      <c r="I305" s="40" t="s">
        <v>87</v>
      </c>
      <c r="J305" s="194">
        <v>9</v>
      </c>
      <c r="K305" s="141">
        <f t="shared" ref="K305" si="2361">IFERROR(J305/H305,"-")</f>
        <v>5.5555555555555552E-2</v>
      </c>
      <c r="L305" s="314">
        <v>9486</v>
      </c>
      <c r="M305" s="40" t="s">
        <v>87</v>
      </c>
      <c r="N305" s="194">
        <v>610</v>
      </c>
      <c r="O305" s="141">
        <f t="shared" ref="O305" si="2362">IFERROR(N305/L305,"-")</f>
        <v>6.4305292009276829E-2</v>
      </c>
      <c r="P305" s="314">
        <v>6438</v>
      </c>
      <c r="Q305" s="40" t="s">
        <v>87</v>
      </c>
      <c r="R305" s="194">
        <v>865</v>
      </c>
      <c r="S305" s="152">
        <f t="shared" ref="S305" si="2363">IFERROR(R305/P305,"-")</f>
        <v>0.13435849642746195</v>
      </c>
      <c r="T305" s="314">
        <v>3904</v>
      </c>
      <c r="U305" s="40" t="s">
        <v>87</v>
      </c>
      <c r="V305" s="194">
        <v>845</v>
      </c>
      <c r="W305" s="141">
        <f t="shared" ref="W305" si="2364">IFERROR(V305/T305,"-")</f>
        <v>0.21644467213114754</v>
      </c>
      <c r="X305" s="314">
        <v>1756</v>
      </c>
      <c r="Y305" s="40" t="s">
        <v>87</v>
      </c>
      <c r="Z305" s="194">
        <v>438</v>
      </c>
      <c r="AA305" s="141">
        <f t="shared" ref="AA305" si="2365">IFERROR(Z305/X305,"-")</f>
        <v>0.24943052391799544</v>
      </c>
      <c r="AB305" s="314">
        <v>649</v>
      </c>
      <c r="AC305" s="40" t="s">
        <v>87</v>
      </c>
      <c r="AD305" s="194">
        <v>185</v>
      </c>
      <c r="AE305" s="141">
        <f t="shared" ref="AE305" si="2366">IFERROR(AD305/AB305,"-")</f>
        <v>0.28505392912172572</v>
      </c>
      <c r="AF305" s="314">
        <v>22494</v>
      </c>
      <c r="AG305" s="40" t="s">
        <v>87</v>
      </c>
      <c r="AH305" s="194">
        <v>2958</v>
      </c>
      <c r="AI305" s="152">
        <f t="shared" ref="AI305" si="2367">IFERROR(AH305/AF305,"-")</f>
        <v>0.13150173379567884</v>
      </c>
    </row>
    <row r="306" spans="2:35" s="30" customFormat="1">
      <c r="B306" s="300"/>
      <c r="C306" s="321"/>
      <c r="D306" s="315"/>
      <c r="E306" s="41" t="s">
        <v>88</v>
      </c>
      <c r="F306" s="53">
        <v>35</v>
      </c>
      <c r="G306" s="142">
        <f t="shared" ref="G306" si="2368">IFERROR(F306/D305,"-")</f>
        <v>0.35353535353535354</v>
      </c>
      <c r="H306" s="315"/>
      <c r="I306" s="41" t="s">
        <v>88</v>
      </c>
      <c r="J306" s="53">
        <v>58</v>
      </c>
      <c r="K306" s="142">
        <f t="shared" ref="K306" si="2369">IFERROR(J306/H305,"-")</f>
        <v>0.35802469135802467</v>
      </c>
      <c r="L306" s="315"/>
      <c r="M306" s="41" t="s">
        <v>88</v>
      </c>
      <c r="N306" s="53">
        <v>2083</v>
      </c>
      <c r="O306" s="142">
        <f t="shared" ref="O306" si="2370">IFERROR(N306/L305,"-")</f>
        <v>0.21958675943495679</v>
      </c>
      <c r="P306" s="315"/>
      <c r="Q306" s="41" t="s">
        <v>88</v>
      </c>
      <c r="R306" s="53">
        <v>1863</v>
      </c>
      <c r="S306" s="153">
        <f t="shared" ref="S306" si="2371">IFERROR(R306/P305,"-")</f>
        <v>0.28937558247903078</v>
      </c>
      <c r="T306" s="315"/>
      <c r="U306" s="41" t="s">
        <v>88</v>
      </c>
      <c r="V306" s="53">
        <v>1255</v>
      </c>
      <c r="W306" s="142">
        <f t="shared" ref="W306" si="2372">IFERROR(V306/T305,"-")</f>
        <v>0.32146516393442626</v>
      </c>
      <c r="X306" s="315"/>
      <c r="Y306" s="41" t="s">
        <v>88</v>
      </c>
      <c r="Z306" s="53">
        <v>529</v>
      </c>
      <c r="AA306" s="142">
        <f t="shared" ref="AA306" si="2373">IFERROR(Z306/X305,"-")</f>
        <v>0.30125284738041003</v>
      </c>
      <c r="AB306" s="315"/>
      <c r="AC306" s="41" t="s">
        <v>88</v>
      </c>
      <c r="AD306" s="53">
        <v>193</v>
      </c>
      <c r="AE306" s="142">
        <f t="shared" ref="AE306" si="2374">IFERROR(AD306/AB305,"-")</f>
        <v>0.29738058551617874</v>
      </c>
      <c r="AF306" s="315"/>
      <c r="AG306" s="41" t="s">
        <v>88</v>
      </c>
      <c r="AH306" s="53">
        <v>6016</v>
      </c>
      <c r="AI306" s="153">
        <f t="shared" ref="AI306" si="2375">IFERROR(AH306/AF305,"-")</f>
        <v>0.26744909753712098</v>
      </c>
    </row>
    <row r="307" spans="2:35" s="30" customFormat="1">
      <c r="B307" s="300"/>
      <c r="C307" s="321"/>
      <c r="D307" s="315"/>
      <c r="E307" s="44" t="s">
        <v>89</v>
      </c>
      <c r="F307" s="53">
        <v>33</v>
      </c>
      <c r="G307" s="142">
        <f t="shared" ref="G307" si="2376">IFERROR(F307/D305,"-")</f>
        <v>0.33333333333333331</v>
      </c>
      <c r="H307" s="315"/>
      <c r="I307" s="44" t="s">
        <v>89</v>
      </c>
      <c r="J307" s="53">
        <v>50</v>
      </c>
      <c r="K307" s="142">
        <f t="shared" ref="K307" si="2377">IFERROR(J307/H305,"-")</f>
        <v>0.30864197530864196</v>
      </c>
      <c r="L307" s="315"/>
      <c r="M307" s="44" t="s">
        <v>89</v>
      </c>
      <c r="N307" s="53">
        <v>3025</v>
      </c>
      <c r="O307" s="142">
        <f t="shared" ref="O307" si="2378">IFERROR(N307/L305,"-")</f>
        <v>0.31889099725911868</v>
      </c>
      <c r="P307" s="315"/>
      <c r="Q307" s="44" t="s">
        <v>89</v>
      </c>
      <c r="R307" s="53">
        <v>2570</v>
      </c>
      <c r="S307" s="153">
        <f t="shared" ref="S307" si="2379">IFERROR(R307/P305,"-")</f>
        <v>0.39919229574401988</v>
      </c>
      <c r="T307" s="315"/>
      <c r="U307" s="44" t="s">
        <v>89</v>
      </c>
      <c r="V307" s="53">
        <v>1559</v>
      </c>
      <c r="W307" s="142">
        <f t="shared" ref="W307" si="2380">IFERROR(V307/T305,"-")</f>
        <v>0.39933401639344263</v>
      </c>
      <c r="X307" s="315"/>
      <c r="Y307" s="44" t="s">
        <v>89</v>
      </c>
      <c r="Z307" s="53">
        <v>601</v>
      </c>
      <c r="AA307" s="142">
        <f t="shared" ref="AA307" si="2381">IFERROR(Z307/X305,"-")</f>
        <v>0.34225512528473806</v>
      </c>
      <c r="AB307" s="315"/>
      <c r="AC307" s="44" t="s">
        <v>89</v>
      </c>
      <c r="AD307" s="53">
        <v>183</v>
      </c>
      <c r="AE307" s="142">
        <f t="shared" ref="AE307" si="2382">IFERROR(AD307/AB305,"-")</f>
        <v>0.28197226502311246</v>
      </c>
      <c r="AF307" s="315"/>
      <c r="AG307" s="44" t="s">
        <v>89</v>
      </c>
      <c r="AH307" s="53">
        <v>8021</v>
      </c>
      <c r="AI307" s="153">
        <f t="shared" ref="AI307" si="2383">IFERROR(AH307/AF305,"-")</f>
        <v>0.35658397794967545</v>
      </c>
    </row>
    <row r="308" spans="2:35" s="30" customFormat="1">
      <c r="B308" s="300"/>
      <c r="C308" s="321"/>
      <c r="D308" s="315"/>
      <c r="E308" s="44" t="s">
        <v>90</v>
      </c>
      <c r="F308" s="53">
        <v>7</v>
      </c>
      <c r="G308" s="142">
        <f t="shared" ref="G308" si="2384">IFERROR(F308/D305,"-")</f>
        <v>7.0707070707070704E-2</v>
      </c>
      <c r="H308" s="315"/>
      <c r="I308" s="44" t="s">
        <v>90</v>
      </c>
      <c r="J308" s="53">
        <v>11</v>
      </c>
      <c r="K308" s="142">
        <f t="shared" ref="K308" si="2385">IFERROR(J308/H305,"-")</f>
        <v>6.7901234567901231E-2</v>
      </c>
      <c r="L308" s="315"/>
      <c r="M308" s="44" t="s">
        <v>90</v>
      </c>
      <c r="N308" s="53">
        <v>607</v>
      </c>
      <c r="O308" s="142">
        <f t="shared" ref="O308" si="2386">IFERROR(N308/L305,"-")</f>
        <v>6.3989036474804972E-2</v>
      </c>
      <c r="P308" s="315"/>
      <c r="Q308" s="44" t="s">
        <v>90</v>
      </c>
      <c r="R308" s="53">
        <v>690</v>
      </c>
      <c r="S308" s="153">
        <f t="shared" ref="S308" si="2387">IFERROR(R308/P305,"-")</f>
        <v>0.10717614165890028</v>
      </c>
      <c r="T308" s="315"/>
      <c r="U308" s="44" t="s">
        <v>90</v>
      </c>
      <c r="V308" s="53">
        <v>587</v>
      </c>
      <c r="W308" s="142">
        <f t="shared" ref="W308" si="2388">IFERROR(V308/T305,"-")</f>
        <v>0.15035860655737704</v>
      </c>
      <c r="X308" s="315"/>
      <c r="Y308" s="44" t="s">
        <v>90</v>
      </c>
      <c r="Z308" s="53">
        <v>282</v>
      </c>
      <c r="AA308" s="142">
        <f t="shared" ref="AA308" si="2389">IFERROR(Z308/X305,"-")</f>
        <v>0.16059225512528474</v>
      </c>
      <c r="AB308" s="315"/>
      <c r="AC308" s="44" t="s">
        <v>90</v>
      </c>
      <c r="AD308" s="53">
        <v>110</v>
      </c>
      <c r="AE308" s="142">
        <f t="shared" ref="AE308" si="2390">IFERROR(AD308/AB305,"-")</f>
        <v>0.16949152542372881</v>
      </c>
      <c r="AF308" s="315"/>
      <c r="AG308" s="44" t="s">
        <v>90</v>
      </c>
      <c r="AH308" s="53">
        <v>2294</v>
      </c>
      <c r="AI308" s="153">
        <f t="shared" ref="AI308" si="2391">IFERROR(AH308/AF305,"-")</f>
        <v>0.10198275095581044</v>
      </c>
    </row>
    <row r="309" spans="2:35" s="30" customFormat="1">
      <c r="B309" s="300"/>
      <c r="C309" s="321"/>
      <c r="D309" s="315"/>
      <c r="E309" s="45" t="s">
        <v>91</v>
      </c>
      <c r="F309" s="54">
        <v>25</v>
      </c>
      <c r="G309" s="143">
        <f t="shared" ref="G309" si="2392">IFERROR(F309/D305,"-")</f>
        <v>0.25252525252525254</v>
      </c>
      <c r="H309" s="315"/>
      <c r="I309" s="45" t="s">
        <v>91</v>
      </c>
      <c r="J309" s="54">
        <v>53</v>
      </c>
      <c r="K309" s="143">
        <f t="shared" ref="K309" si="2393">IFERROR(J309/H305,"-")</f>
        <v>0.3271604938271605</v>
      </c>
      <c r="L309" s="315"/>
      <c r="M309" s="45" t="s">
        <v>91</v>
      </c>
      <c r="N309" s="54">
        <v>1799</v>
      </c>
      <c r="O309" s="143">
        <f t="shared" ref="O309" si="2394">IFERROR(N309/L305,"-")</f>
        <v>0.18964790217162134</v>
      </c>
      <c r="P309" s="315"/>
      <c r="Q309" s="45" t="s">
        <v>91</v>
      </c>
      <c r="R309" s="54">
        <v>1509</v>
      </c>
      <c r="S309" s="154">
        <f t="shared" ref="S309" si="2395">IFERROR(R309/P305,"-")</f>
        <v>0.23438956197576888</v>
      </c>
      <c r="T309" s="315"/>
      <c r="U309" s="45" t="s">
        <v>91</v>
      </c>
      <c r="V309" s="54">
        <v>1042</v>
      </c>
      <c r="W309" s="143">
        <f t="shared" ref="W309" si="2396">IFERROR(V309/T305,"-")</f>
        <v>0.26690573770491804</v>
      </c>
      <c r="X309" s="315"/>
      <c r="Y309" s="45" t="s">
        <v>91</v>
      </c>
      <c r="Z309" s="54">
        <v>432</v>
      </c>
      <c r="AA309" s="143">
        <f t="shared" ref="AA309" si="2397">IFERROR(Z309/X305,"-")</f>
        <v>0.24601366742596811</v>
      </c>
      <c r="AB309" s="315"/>
      <c r="AC309" s="45" t="s">
        <v>91</v>
      </c>
      <c r="AD309" s="54">
        <v>132</v>
      </c>
      <c r="AE309" s="143">
        <f t="shared" ref="AE309" si="2398">IFERROR(AD309/AB305,"-")</f>
        <v>0.20338983050847459</v>
      </c>
      <c r="AF309" s="315"/>
      <c r="AG309" s="45" t="s">
        <v>91</v>
      </c>
      <c r="AH309" s="54">
        <v>4992</v>
      </c>
      <c r="AI309" s="154">
        <f t="shared" ref="AI309" si="2399">IFERROR(AH309/AF305,"-")</f>
        <v>0.22192584689250466</v>
      </c>
    </row>
    <row r="310" spans="2:35" s="30" customFormat="1" ht="24">
      <c r="B310" s="276"/>
      <c r="C310" s="322"/>
      <c r="D310" s="316"/>
      <c r="E310" s="48" t="s">
        <v>275</v>
      </c>
      <c r="F310" s="55">
        <v>70</v>
      </c>
      <c r="G310" s="144">
        <f t="shared" ref="G310" si="2400">IFERROR(F310/D305,"-")</f>
        <v>0.70707070707070707</v>
      </c>
      <c r="H310" s="316"/>
      <c r="I310" s="48" t="s">
        <v>275</v>
      </c>
      <c r="J310" s="55">
        <v>113</v>
      </c>
      <c r="K310" s="144">
        <f t="shared" ref="K310" si="2401">IFERROR(J310/H305,"-")</f>
        <v>0.69753086419753085</v>
      </c>
      <c r="L310" s="316"/>
      <c r="M310" s="48" t="s">
        <v>275</v>
      </c>
      <c r="N310" s="55">
        <v>5283</v>
      </c>
      <c r="O310" s="144">
        <f t="shared" ref="O310" si="2402">IFERROR(N310/L305,"-")</f>
        <v>0.55692599620493355</v>
      </c>
      <c r="P310" s="316"/>
      <c r="Q310" s="48" t="s">
        <v>275</v>
      </c>
      <c r="R310" s="55">
        <v>4329</v>
      </c>
      <c r="S310" s="144">
        <f t="shared" ref="S310" si="2403">IFERROR(R310/P305,"-")</f>
        <v>0.67241379310344829</v>
      </c>
      <c r="T310" s="316"/>
      <c r="U310" s="48" t="s">
        <v>275</v>
      </c>
      <c r="V310" s="55">
        <v>2829</v>
      </c>
      <c r="W310" s="144">
        <f t="shared" ref="W310" si="2404">IFERROR(V310/T305,"-")</f>
        <v>0.72464139344262291</v>
      </c>
      <c r="X310" s="316"/>
      <c r="Y310" s="48" t="s">
        <v>275</v>
      </c>
      <c r="Z310" s="55">
        <v>1231</v>
      </c>
      <c r="AA310" s="144">
        <f t="shared" ref="AA310" si="2405">IFERROR(Z310/X305,"-")</f>
        <v>0.70102505694760819</v>
      </c>
      <c r="AB310" s="316"/>
      <c r="AC310" s="48" t="s">
        <v>275</v>
      </c>
      <c r="AD310" s="55">
        <v>431</v>
      </c>
      <c r="AE310" s="144">
        <f t="shared" ref="AE310" si="2406">IFERROR(AD310/AB305,"-")</f>
        <v>0.6640986132511556</v>
      </c>
      <c r="AF310" s="316"/>
      <c r="AG310" s="48" t="s">
        <v>275</v>
      </c>
      <c r="AH310" s="55">
        <v>14286</v>
      </c>
      <c r="AI310" s="144">
        <f t="shared" ref="AI310" si="2407">IFERROR(AH310/AF305,"-")</f>
        <v>0.63510269405174713</v>
      </c>
    </row>
    <row r="311" spans="2:35" s="30" customFormat="1">
      <c r="B311" s="275">
        <v>52</v>
      </c>
      <c r="C311" s="320" t="s">
        <v>6</v>
      </c>
      <c r="D311" s="314">
        <v>8</v>
      </c>
      <c r="E311" s="40" t="s">
        <v>87</v>
      </c>
      <c r="F311" s="194">
        <v>0</v>
      </c>
      <c r="G311" s="141">
        <f t="shared" ref="G311" si="2408">IFERROR(F311/D311,"-")</f>
        <v>0</v>
      </c>
      <c r="H311" s="314">
        <v>45</v>
      </c>
      <c r="I311" s="40" t="s">
        <v>87</v>
      </c>
      <c r="J311" s="194">
        <v>1</v>
      </c>
      <c r="K311" s="141">
        <f t="shared" ref="K311" si="2409">IFERROR(J311/H311,"-")</f>
        <v>2.2222222222222223E-2</v>
      </c>
      <c r="L311" s="314">
        <v>7647</v>
      </c>
      <c r="M311" s="40" t="s">
        <v>87</v>
      </c>
      <c r="N311" s="194">
        <v>491</v>
      </c>
      <c r="O311" s="141">
        <f t="shared" ref="O311" si="2410">IFERROR(N311/L311,"-")</f>
        <v>6.4208186216817051E-2</v>
      </c>
      <c r="P311" s="314">
        <v>5147</v>
      </c>
      <c r="Q311" s="40" t="s">
        <v>87</v>
      </c>
      <c r="R311" s="194">
        <v>699</v>
      </c>
      <c r="S311" s="152">
        <f t="shared" ref="S311" si="2411">IFERROR(R311/P311,"-")</f>
        <v>0.13580726636875851</v>
      </c>
      <c r="T311" s="314">
        <v>3272</v>
      </c>
      <c r="U311" s="40" t="s">
        <v>87</v>
      </c>
      <c r="V311" s="194">
        <v>730</v>
      </c>
      <c r="W311" s="141">
        <f t="shared" ref="W311" si="2412">IFERROR(V311/T311,"-")</f>
        <v>0.22310513447432762</v>
      </c>
      <c r="X311" s="314">
        <v>1675</v>
      </c>
      <c r="Y311" s="40" t="s">
        <v>87</v>
      </c>
      <c r="Z311" s="194">
        <v>475</v>
      </c>
      <c r="AA311" s="141">
        <f t="shared" ref="AA311" si="2413">IFERROR(Z311/X311,"-")</f>
        <v>0.28358208955223879</v>
      </c>
      <c r="AB311" s="314">
        <v>691</v>
      </c>
      <c r="AC311" s="40" t="s">
        <v>87</v>
      </c>
      <c r="AD311" s="194">
        <v>200</v>
      </c>
      <c r="AE311" s="141">
        <f t="shared" ref="AE311" si="2414">IFERROR(AD311/AB311,"-")</f>
        <v>0.28943560057887119</v>
      </c>
      <c r="AF311" s="314">
        <v>18485</v>
      </c>
      <c r="AG311" s="40" t="s">
        <v>87</v>
      </c>
      <c r="AH311" s="194">
        <v>2596</v>
      </c>
      <c r="AI311" s="152">
        <f t="shared" ref="AI311" si="2415">IFERROR(AH311/AF311,"-")</f>
        <v>0.14043819312956451</v>
      </c>
    </row>
    <row r="312" spans="2:35" s="30" customFormat="1">
      <c r="B312" s="300"/>
      <c r="C312" s="321"/>
      <c r="D312" s="315"/>
      <c r="E312" s="41" t="s">
        <v>88</v>
      </c>
      <c r="F312" s="53">
        <v>2</v>
      </c>
      <c r="G312" s="142">
        <f t="shared" ref="G312" si="2416">IFERROR(F312/D311,"-")</f>
        <v>0.25</v>
      </c>
      <c r="H312" s="315"/>
      <c r="I312" s="41" t="s">
        <v>88</v>
      </c>
      <c r="J312" s="53">
        <v>18</v>
      </c>
      <c r="K312" s="142">
        <f t="shared" ref="K312" si="2417">IFERROR(J312/H311,"-")</f>
        <v>0.4</v>
      </c>
      <c r="L312" s="315"/>
      <c r="M312" s="41" t="s">
        <v>88</v>
      </c>
      <c r="N312" s="53">
        <v>1703</v>
      </c>
      <c r="O312" s="142">
        <f t="shared" ref="O312" si="2418">IFERROR(N312/L311,"-")</f>
        <v>0.2227017130901007</v>
      </c>
      <c r="P312" s="315"/>
      <c r="Q312" s="41" t="s">
        <v>88</v>
      </c>
      <c r="R312" s="53">
        <v>1433</v>
      </c>
      <c r="S312" s="153">
        <f t="shared" ref="S312" si="2419">IFERROR(R312/P311,"-")</f>
        <v>0.27841461045269089</v>
      </c>
      <c r="T312" s="315"/>
      <c r="U312" s="41" t="s">
        <v>88</v>
      </c>
      <c r="V312" s="53">
        <v>976</v>
      </c>
      <c r="W312" s="142">
        <f t="shared" ref="W312" si="2420">IFERROR(V312/T311,"-")</f>
        <v>0.2982885085574572</v>
      </c>
      <c r="X312" s="315"/>
      <c r="Y312" s="41" t="s">
        <v>88</v>
      </c>
      <c r="Z312" s="53">
        <v>487</v>
      </c>
      <c r="AA312" s="142">
        <f t="shared" ref="AA312" si="2421">IFERROR(Z312/X311,"-")</f>
        <v>0.29074626865671643</v>
      </c>
      <c r="AB312" s="315"/>
      <c r="AC312" s="41" t="s">
        <v>88</v>
      </c>
      <c r="AD312" s="53">
        <v>178</v>
      </c>
      <c r="AE312" s="142">
        <f t="shared" ref="AE312" si="2422">IFERROR(AD312/AB311,"-")</f>
        <v>0.25759768451519538</v>
      </c>
      <c r="AF312" s="315"/>
      <c r="AG312" s="41" t="s">
        <v>88</v>
      </c>
      <c r="AH312" s="53">
        <v>4797</v>
      </c>
      <c r="AI312" s="153">
        <f t="shared" ref="AI312" si="2423">IFERROR(AH312/AF311,"-")</f>
        <v>0.2595077089532053</v>
      </c>
    </row>
    <row r="313" spans="2:35" s="30" customFormat="1">
      <c r="B313" s="300"/>
      <c r="C313" s="321"/>
      <c r="D313" s="315"/>
      <c r="E313" s="44" t="s">
        <v>89</v>
      </c>
      <c r="F313" s="53">
        <v>1</v>
      </c>
      <c r="G313" s="142">
        <f t="shared" ref="G313" si="2424">IFERROR(F313/D311,"-")</f>
        <v>0.125</v>
      </c>
      <c r="H313" s="315"/>
      <c r="I313" s="44" t="s">
        <v>89</v>
      </c>
      <c r="J313" s="53">
        <v>11</v>
      </c>
      <c r="K313" s="142">
        <f t="shared" ref="K313" si="2425">IFERROR(J313/H311,"-")</f>
        <v>0.24444444444444444</v>
      </c>
      <c r="L313" s="315"/>
      <c r="M313" s="44" t="s">
        <v>89</v>
      </c>
      <c r="N313" s="53">
        <v>2466</v>
      </c>
      <c r="O313" s="142">
        <f t="shared" ref="O313" si="2426">IFERROR(N313/L311,"-")</f>
        <v>0.32247940368772066</v>
      </c>
      <c r="P313" s="315"/>
      <c r="Q313" s="44" t="s">
        <v>89</v>
      </c>
      <c r="R313" s="53">
        <v>1978</v>
      </c>
      <c r="S313" s="153">
        <f t="shared" ref="S313" si="2427">IFERROR(R313/P311,"-")</f>
        <v>0.38430153487468427</v>
      </c>
      <c r="T313" s="315"/>
      <c r="U313" s="44" t="s">
        <v>89</v>
      </c>
      <c r="V313" s="53">
        <v>1292</v>
      </c>
      <c r="W313" s="142">
        <f t="shared" ref="W313" si="2428">IFERROR(V313/T311,"-")</f>
        <v>0.39486552567237165</v>
      </c>
      <c r="X313" s="315"/>
      <c r="Y313" s="44" t="s">
        <v>89</v>
      </c>
      <c r="Z313" s="53">
        <v>558</v>
      </c>
      <c r="AA313" s="142">
        <f t="shared" ref="AA313" si="2429">IFERROR(Z313/X311,"-")</f>
        <v>0.33313432835820894</v>
      </c>
      <c r="AB313" s="315"/>
      <c r="AC313" s="44" t="s">
        <v>89</v>
      </c>
      <c r="AD313" s="53">
        <v>210</v>
      </c>
      <c r="AE313" s="142">
        <f t="shared" ref="AE313" si="2430">IFERROR(AD313/AB311,"-")</f>
        <v>0.30390738060781475</v>
      </c>
      <c r="AF313" s="315"/>
      <c r="AG313" s="44" t="s">
        <v>89</v>
      </c>
      <c r="AH313" s="53">
        <v>6516</v>
      </c>
      <c r="AI313" s="153">
        <f t="shared" ref="AI313" si="2431">IFERROR(AH313/AF311,"-")</f>
        <v>0.35250202867189612</v>
      </c>
    </row>
    <row r="314" spans="2:35" s="30" customFormat="1">
      <c r="B314" s="300"/>
      <c r="C314" s="321"/>
      <c r="D314" s="315"/>
      <c r="E314" s="44" t="s">
        <v>90</v>
      </c>
      <c r="F314" s="53">
        <v>0</v>
      </c>
      <c r="G314" s="142">
        <f t="shared" ref="G314" si="2432">IFERROR(F314/D311,"-")</f>
        <v>0</v>
      </c>
      <c r="H314" s="315"/>
      <c r="I314" s="44" t="s">
        <v>90</v>
      </c>
      <c r="J314" s="53">
        <v>5</v>
      </c>
      <c r="K314" s="142">
        <f t="shared" ref="K314" si="2433">IFERROR(J314/H311,"-")</f>
        <v>0.1111111111111111</v>
      </c>
      <c r="L314" s="315"/>
      <c r="M314" s="44" t="s">
        <v>90</v>
      </c>
      <c r="N314" s="53">
        <v>488</v>
      </c>
      <c r="O314" s="142">
        <f t="shared" ref="O314" si="2434">IFERROR(N314/L311,"-")</f>
        <v>6.3815875506734662E-2</v>
      </c>
      <c r="P314" s="315"/>
      <c r="Q314" s="44" t="s">
        <v>90</v>
      </c>
      <c r="R314" s="53">
        <v>554</v>
      </c>
      <c r="S314" s="153">
        <f t="shared" ref="S314" si="2435">IFERROR(R314/P311,"-")</f>
        <v>0.10763551583446668</v>
      </c>
      <c r="T314" s="315"/>
      <c r="U314" s="44" t="s">
        <v>90</v>
      </c>
      <c r="V314" s="53">
        <v>435</v>
      </c>
      <c r="W314" s="142">
        <f t="shared" ref="W314" si="2436">IFERROR(V314/T311,"-")</f>
        <v>0.13294621026894865</v>
      </c>
      <c r="X314" s="315"/>
      <c r="Y314" s="44" t="s">
        <v>90</v>
      </c>
      <c r="Z314" s="53">
        <v>295</v>
      </c>
      <c r="AA314" s="142">
        <f t="shared" ref="AA314" si="2437">IFERROR(Z314/X311,"-")</f>
        <v>0.17611940298507461</v>
      </c>
      <c r="AB314" s="315"/>
      <c r="AC314" s="44" t="s">
        <v>90</v>
      </c>
      <c r="AD314" s="53">
        <v>129</v>
      </c>
      <c r="AE314" s="142">
        <f t="shared" ref="AE314" si="2438">IFERROR(AD314/AB311,"-")</f>
        <v>0.18668596237337193</v>
      </c>
      <c r="AF314" s="315"/>
      <c r="AG314" s="44" t="s">
        <v>90</v>
      </c>
      <c r="AH314" s="53">
        <v>1906</v>
      </c>
      <c r="AI314" s="153">
        <f t="shared" ref="AI314" si="2439">IFERROR(AH314/AF311,"-")</f>
        <v>0.10311063024073573</v>
      </c>
    </row>
    <row r="315" spans="2:35" s="30" customFormat="1">
      <c r="B315" s="300"/>
      <c r="C315" s="321"/>
      <c r="D315" s="315"/>
      <c r="E315" s="45" t="s">
        <v>91</v>
      </c>
      <c r="F315" s="54">
        <v>3</v>
      </c>
      <c r="G315" s="143">
        <f t="shared" ref="G315" si="2440">IFERROR(F315/D311,"-")</f>
        <v>0.375</v>
      </c>
      <c r="H315" s="315"/>
      <c r="I315" s="45" t="s">
        <v>91</v>
      </c>
      <c r="J315" s="54">
        <v>13</v>
      </c>
      <c r="K315" s="143">
        <f t="shared" ref="K315" si="2441">IFERROR(J315/H311,"-")</f>
        <v>0.28888888888888886</v>
      </c>
      <c r="L315" s="315"/>
      <c r="M315" s="45" t="s">
        <v>91</v>
      </c>
      <c r="N315" s="54">
        <v>1531</v>
      </c>
      <c r="O315" s="143">
        <f t="shared" ref="O315" si="2442">IFERROR(N315/L311,"-")</f>
        <v>0.20020923237871061</v>
      </c>
      <c r="P315" s="315"/>
      <c r="Q315" s="45" t="s">
        <v>91</v>
      </c>
      <c r="R315" s="54">
        <v>1386</v>
      </c>
      <c r="S315" s="154">
        <f t="shared" ref="S315" si="2443">IFERROR(R315/P311,"-")</f>
        <v>0.26928307752088593</v>
      </c>
      <c r="T315" s="315"/>
      <c r="U315" s="45" t="s">
        <v>91</v>
      </c>
      <c r="V315" s="54">
        <v>968</v>
      </c>
      <c r="W315" s="143">
        <f t="shared" ref="W315" si="2444">IFERROR(V315/T311,"-")</f>
        <v>0.29584352078239606</v>
      </c>
      <c r="X315" s="315"/>
      <c r="Y315" s="45" t="s">
        <v>91</v>
      </c>
      <c r="Z315" s="54">
        <v>538</v>
      </c>
      <c r="AA315" s="143">
        <f t="shared" ref="AA315" si="2445">IFERROR(Z315/X311,"-")</f>
        <v>0.32119402985074624</v>
      </c>
      <c r="AB315" s="315"/>
      <c r="AC315" s="45" t="s">
        <v>91</v>
      </c>
      <c r="AD315" s="54">
        <v>199</v>
      </c>
      <c r="AE315" s="143">
        <f t="shared" ref="AE315" si="2446">IFERROR(AD315/AB311,"-")</f>
        <v>0.28798842257597684</v>
      </c>
      <c r="AF315" s="315"/>
      <c r="AG315" s="45" t="s">
        <v>91</v>
      </c>
      <c r="AH315" s="54">
        <v>4638</v>
      </c>
      <c r="AI315" s="154">
        <f t="shared" ref="AI315" si="2447">IFERROR(AH315/AF311,"-")</f>
        <v>0.25090614011360562</v>
      </c>
    </row>
    <row r="316" spans="2:35" s="30" customFormat="1" ht="24">
      <c r="B316" s="276"/>
      <c r="C316" s="322"/>
      <c r="D316" s="316"/>
      <c r="E316" s="48" t="s">
        <v>275</v>
      </c>
      <c r="F316" s="55">
        <v>5</v>
      </c>
      <c r="G316" s="144">
        <f t="shared" ref="G316" si="2448">IFERROR(F316/D311,"-")</f>
        <v>0.625</v>
      </c>
      <c r="H316" s="316"/>
      <c r="I316" s="48" t="s">
        <v>275</v>
      </c>
      <c r="J316" s="55">
        <v>27</v>
      </c>
      <c r="K316" s="144">
        <f t="shared" ref="K316" si="2449">IFERROR(J316/H311,"-")</f>
        <v>0.6</v>
      </c>
      <c r="L316" s="316"/>
      <c r="M316" s="48" t="s">
        <v>275</v>
      </c>
      <c r="N316" s="55">
        <v>4295</v>
      </c>
      <c r="O316" s="144">
        <f t="shared" ref="O316" si="2450">IFERROR(N316/L311,"-")</f>
        <v>0.56165816660128154</v>
      </c>
      <c r="P316" s="316"/>
      <c r="Q316" s="48" t="s">
        <v>275</v>
      </c>
      <c r="R316" s="55">
        <v>3534</v>
      </c>
      <c r="S316" s="144">
        <f t="shared" ref="S316" si="2451">IFERROR(R316/P311,"-")</f>
        <v>0.68661356129784346</v>
      </c>
      <c r="T316" s="316"/>
      <c r="U316" s="48" t="s">
        <v>275</v>
      </c>
      <c r="V316" s="55">
        <v>2448</v>
      </c>
      <c r="W316" s="144">
        <f t="shared" ref="W316" si="2452">IFERROR(V316/T311,"-")</f>
        <v>0.74816625916870416</v>
      </c>
      <c r="X316" s="316"/>
      <c r="Y316" s="48" t="s">
        <v>275</v>
      </c>
      <c r="Z316" s="55">
        <v>1264</v>
      </c>
      <c r="AA316" s="144">
        <f t="shared" ref="AA316" si="2453">IFERROR(Z316/X311,"-")</f>
        <v>0.75462686567164183</v>
      </c>
      <c r="AB316" s="316"/>
      <c r="AC316" s="48" t="s">
        <v>275</v>
      </c>
      <c r="AD316" s="55">
        <v>497</v>
      </c>
      <c r="AE316" s="144">
        <f t="shared" ref="AE316" si="2454">IFERROR(AD316/AB311,"-")</f>
        <v>0.71924746743849488</v>
      </c>
      <c r="AF316" s="316"/>
      <c r="AG316" s="48" t="s">
        <v>275</v>
      </c>
      <c r="AH316" s="55">
        <v>12070</v>
      </c>
      <c r="AI316" s="144">
        <f t="shared" ref="AI316" si="2455">IFERROR(AH316/AF311,"-")</f>
        <v>0.65296186096835274</v>
      </c>
    </row>
    <row r="317" spans="2:35" s="30" customFormat="1">
      <c r="B317" s="275">
        <v>53</v>
      </c>
      <c r="C317" s="320" t="s">
        <v>24</v>
      </c>
      <c r="D317" s="314">
        <v>57</v>
      </c>
      <c r="E317" s="40" t="s">
        <v>87</v>
      </c>
      <c r="F317" s="194">
        <v>3</v>
      </c>
      <c r="G317" s="141">
        <f t="shared" ref="G317" si="2456">IFERROR(F317/D317,"-")</f>
        <v>5.2631578947368418E-2</v>
      </c>
      <c r="H317" s="314">
        <v>60</v>
      </c>
      <c r="I317" s="40" t="s">
        <v>87</v>
      </c>
      <c r="J317" s="194">
        <v>2</v>
      </c>
      <c r="K317" s="141">
        <f t="shared" ref="K317" si="2457">IFERROR(J317/H317,"-")</f>
        <v>3.3333333333333333E-2</v>
      </c>
      <c r="L317" s="314">
        <v>4486</v>
      </c>
      <c r="M317" s="40" t="s">
        <v>87</v>
      </c>
      <c r="N317" s="194">
        <v>265</v>
      </c>
      <c r="O317" s="141">
        <f t="shared" ref="O317" si="2458">IFERROR(N317/L317,"-")</f>
        <v>5.9072670530539453E-2</v>
      </c>
      <c r="P317" s="314">
        <v>3048</v>
      </c>
      <c r="Q317" s="40" t="s">
        <v>87</v>
      </c>
      <c r="R317" s="194">
        <v>406</v>
      </c>
      <c r="S317" s="152">
        <f t="shared" ref="S317" si="2459">IFERROR(R317/P317,"-")</f>
        <v>0.1332020997375328</v>
      </c>
      <c r="T317" s="314">
        <v>1794</v>
      </c>
      <c r="U317" s="40" t="s">
        <v>87</v>
      </c>
      <c r="V317" s="194">
        <v>364</v>
      </c>
      <c r="W317" s="141">
        <f t="shared" ref="W317" si="2460">IFERROR(V317/T317,"-")</f>
        <v>0.20289855072463769</v>
      </c>
      <c r="X317" s="314">
        <v>831</v>
      </c>
      <c r="Y317" s="40" t="s">
        <v>87</v>
      </c>
      <c r="Z317" s="194">
        <v>212</v>
      </c>
      <c r="AA317" s="141">
        <f t="shared" ref="AA317" si="2461">IFERROR(Z317/X317,"-")</f>
        <v>0.25511432009626955</v>
      </c>
      <c r="AB317" s="314">
        <v>294</v>
      </c>
      <c r="AC317" s="40" t="s">
        <v>87</v>
      </c>
      <c r="AD317" s="194">
        <v>65</v>
      </c>
      <c r="AE317" s="141">
        <f t="shared" ref="AE317" si="2462">IFERROR(AD317/AB317,"-")</f>
        <v>0.22108843537414966</v>
      </c>
      <c r="AF317" s="314">
        <v>10570</v>
      </c>
      <c r="AG317" s="40" t="s">
        <v>87</v>
      </c>
      <c r="AH317" s="194">
        <v>1317</v>
      </c>
      <c r="AI317" s="152">
        <f t="shared" ref="AI317" si="2463">IFERROR(AH317/AF317,"-")</f>
        <v>0.12459791863765374</v>
      </c>
    </row>
    <row r="318" spans="2:35" s="30" customFormat="1">
      <c r="B318" s="300"/>
      <c r="C318" s="321"/>
      <c r="D318" s="315"/>
      <c r="E318" s="41" t="s">
        <v>88</v>
      </c>
      <c r="F318" s="53">
        <v>23</v>
      </c>
      <c r="G318" s="142">
        <f t="shared" ref="G318" si="2464">IFERROR(F318/D317,"-")</f>
        <v>0.40350877192982454</v>
      </c>
      <c r="H318" s="315"/>
      <c r="I318" s="41" t="s">
        <v>88</v>
      </c>
      <c r="J318" s="53">
        <v>26</v>
      </c>
      <c r="K318" s="142">
        <f t="shared" ref="K318" si="2465">IFERROR(J318/H317,"-")</f>
        <v>0.43333333333333335</v>
      </c>
      <c r="L318" s="315"/>
      <c r="M318" s="41" t="s">
        <v>88</v>
      </c>
      <c r="N318" s="53">
        <v>1058</v>
      </c>
      <c r="O318" s="142">
        <f t="shared" ref="O318" si="2466">IFERROR(N318/L317,"-")</f>
        <v>0.23584485064645563</v>
      </c>
      <c r="P318" s="315"/>
      <c r="Q318" s="41" t="s">
        <v>88</v>
      </c>
      <c r="R318" s="53">
        <v>951</v>
      </c>
      <c r="S318" s="153">
        <f t="shared" ref="S318" si="2467">IFERROR(R318/P317,"-")</f>
        <v>0.31200787401574803</v>
      </c>
      <c r="T318" s="315"/>
      <c r="U318" s="41" t="s">
        <v>88</v>
      </c>
      <c r="V318" s="53">
        <v>596</v>
      </c>
      <c r="W318" s="142">
        <f t="shared" ref="W318" si="2468">IFERROR(V318/T317,"-")</f>
        <v>0.33221850613154963</v>
      </c>
      <c r="X318" s="315"/>
      <c r="Y318" s="41" t="s">
        <v>88</v>
      </c>
      <c r="Z318" s="53">
        <v>272</v>
      </c>
      <c r="AA318" s="142">
        <f t="shared" ref="AA318" si="2469">IFERROR(Z318/X317,"-")</f>
        <v>0.32731648616125153</v>
      </c>
      <c r="AB318" s="315"/>
      <c r="AC318" s="41" t="s">
        <v>88</v>
      </c>
      <c r="AD318" s="53">
        <v>77</v>
      </c>
      <c r="AE318" s="142">
        <f t="shared" ref="AE318" si="2470">IFERROR(AD318/AB317,"-")</f>
        <v>0.26190476190476192</v>
      </c>
      <c r="AF318" s="315"/>
      <c r="AG318" s="41" t="s">
        <v>88</v>
      </c>
      <c r="AH318" s="53">
        <v>3003</v>
      </c>
      <c r="AI318" s="153">
        <f t="shared" ref="AI318" si="2471">IFERROR(AH318/AF317,"-")</f>
        <v>0.28410596026490065</v>
      </c>
    </row>
    <row r="319" spans="2:35" s="30" customFormat="1">
      <c r="B319" s="300"/>
      <c r="C319" s="321"/>
      <c r="D319" s="315"/>
      <c r="E319" s="44" t="s">
        <v>89</v>
      </c>
      <c r="F319" s="53">
        <v>13</v>
      </c>
      <c r="G319" s="142">
        <f t="shared" ref="G319" si="2472">IFERROR(F319/D317,"-")</f>
        <v>0.22807017543859648</v>
      </c>
      <c r="H319" s="315"/>
      <c r="I319" s="44" t="s">
        <v>89</v>
      </c>
      <c r="J319" s="53">
        <v>19</v>
      </c>
      <c r="K319" s="142">
        <f t="shared" ref="K319" si="2473">IFERROR(J319/H317,"-")</f>
        <v>0.31666666666666665</v>
      </c>
      <c r="L319" s="315"/>
      <c r="M319" s="44" t="s">
        <v>89</v>
      </c>
      <c r="N319" s="53">
        <v>1747</v>
      </c>
      <c r="O319" s="142">
        <f t="shared" ref="O319" si="2474">IFERROR(N319/L317,"-")</f>
        <v>0.3894337940258582</v>
      </c>
      <c r="P319" s="315"/>
      <c r="Q319" s="44" t="s">
        <v>89</v>
      </c>
      <c r="R319" s="53">
        <v>1358</v>
      </c>
      <c r="S319" s="153">
        <f t="shared" ref="S319" si="2475">IFERROR(R319/P317,"-")</f>
        <v>0.44553805774278216</v>
      </c>
      <c r="T319" s="315"/>
      <c r="U319" s="44" t="s">
        <v>89</v>
      </c>
      <c r="V319" s="53">
        <v>778</v>
      </c>
      <c r="W319" s="142">
        <f t="shared" ref="W319" si="2476">IFERROR(V319/T317,"-")</f>
        <v>0.43366778149386848</v>
      </c>
      <c r="X319" s="315"/>
      <c r="Y319" s="44" t="s">
        <v>89</v>
      </c>
      <c r="Z319" s="53">
        <v>335</v>
      </c>
      <c r="AA319" s="142">
        <f t="shared" ref="AA319" si="2477">IFERROR(Z319/X317,"-")</f>
        <v>0.40312876052948254</v>
      </c>
      <c r="AB319" s="315"/>
      <c r="AC319" s="44" t="s">
        <v>89</v>
      </c>
      <c r="AD319" s="53">
        <v>84</v>
      </c>
      <c r="AE319" s="142">
        <f t="shared" ref="AE319" si="2478">IFERROR(AD319/AB317,"-")</f>
        <v>0.2857142857142857</v>
      </c>
      <c r="AF319" s="315"/>
      <c r="AG319" s="44" t="s">
        <v>89</v>
      </c>
      <c r="AH319" s="53">
        <v>4334</v>
      </c>
      <c r="AI319" s="153">
        <f t="shared" ref="AI319" si="2479">IFERROR(AH319/AF317,"-")</f>
        <v>0.41002838221381266</v>
      </c>
    </row>
    <row r="320" spans="2:35" s="30" customFormat="1">
      <c r="B320" s="300"/>
      <c r="C320" s="321"/>
      <c r="D320" s="315"/>
      <c r="E320" s="44" t="s">
        <v>90</v>
      </c>
      <c r="F320" s="53">
        <v>4</v>
      </c>
      <c r="G320" s="142">
        <f t="shared" ref="G320" si="2480">IFERROR(F320/D317,"-")</f>
        <v>7.0175438596491224E-2</v>
      </c>
      <c r="H320" s="315"/>
      <c r="I320" s="44" t="s">
        <v>90</v>
      </c>
      <c r="J320" s="53">
        <v>2</v>
      </c>
      <c r="K320" s="142">
        <f t="shared" ref="K320" si="2481">IFERROR(J320/H317,"-")</f>
        <v>3.3333333333333333E-2</v>
      </c>
      <c r="L320" s="315"/>
      <c r="M320" s="44" t="s">
        <v>90</v>
      </c>
      <c r="N320" s="53">
        <v>345</v>
      </c>
      <c r="O320" s="142">
        <f t="shared" ref="O320" si="2482">IFERROR(N320/L317,"-")</f>
        <v>7.6905929558626837E-2</v>
      </c>
      <c r="P320" s="315"/>
      <c r="Q320" s="44" t="s">
        <v>90</v>
      </c>
      <c r="R320" s="53">
        <v>391</v>
      </c>
      <c r="S320" s="153">
        <f t="shared" ref="S320" si="2483">IFERROR(R320/P317,"-")</f>
        <v>0.12828083989501313</v>
      </c>
      <c r="T320" s="315"/>
      <c r="U320" s="44" t="s">
        <v>90</v>
      </c>
      <c r="V320" s="53">
        <v>336</v>
      </c>
      <c r="W320" s="142">
        <f t="shared" ref="W320" si="2484">IFERROR(V320/T317,"-")</f>
        <v>0.18729096989966554</v>
      </c>
      <c r="X320" s="315"/>
      <c r="Y320" s="44" t="s">
        <v>90</v>
      </c>
      <c r="Z320" s="53">
        <v>145</v>
      </c>
      <c r="AA320" s="142">
        <f t="shared" ref="AA320" si="2485">IFERROR(Z320/X317,"-")</f>
        <v>0.17448856799037304</v>
      </c>
      <c r="AB320" s="315"/>
      <c r="AC320" s="44" t="s">
        <v>90</v>
      </c>
      <c r="AD320" s="53">
        <v>53</v>
      </c>
      <c r="AE320" s="142">
        <f t="shared" ref="AE320" si="2486">IFERROR(AD320/AB317,"-")</f>
        <v>0.18027210884353742</v>
      </c>
      <c r="AF320" s="315"/>
      <c r="AG320" s="44" t="s">
        <v>90</v>
      </c>
      <c r="AH320" s="53">
        <v>1276</v>
      </c>
      <c r="AI320" s="153">
        <f t="shared" ref="AI320" si="2487">IFERROR(AH320/AF317,"-")</f>
        <v>0.1207190160832545</v>
      </c>
    </row>
    <row r="321" spans="2:35" s="30" customFormat="1">
      <c r="B321" s="300"/>
      <c r="C321" s="321"/>
      <c r="D321" s="315"/>
      <c r="E321" s="45" t="s">
        <v>91</v>
      </c>
      <c r="F321" s="54">
        <v>7</v>
      </c>
      <c r="G321" s="143">
        <f t="shared" ref="G321" si="2488">IFERROR(F321/D317,"-")</f>
        <v>0.12280701754385964</v>
      </c>
      <c r="H321" s="315"/>
      <c r="I321" s="45" t="s">
        <v>91</v>
      </c>
      <c r="J321" s="54">
        <v>19</v>
      </c>
      <c r="K321" s="143">
        <f t="shared" ref="K321" si="2489">IFERROR(J321/H317,"-")</f>
        <v>0.31666666666666665</v>
      </c>
      <c r="L321" s="315"/>
      <c r="M321" s="45" t="s">
        <v>91</v>
      </c>
      <c r="N321" s="54">
        <v>913</v>
      </c>
      <c r="O321" s="143">
        <f t="shared" ref="O321" si="2490">IFERROR(N321/L317,"-")</f>
        <v>0.20352206865804726</v>
      </c>
      <c r="P321" s="315"/>
      <c r="Q321" s="45" t="s">
        <v>91</v>
      </c>
      <c r="R321" s="54">
        <v>781</v>
      </c>
      <c r="S321" s="154">
        <f t="shared" ref="S321" si="2491">IFERROR(R321/P317,"-")</f>
        <v>0.25623359580052496</v>
      </c>
      <c r="T321" s="315"/>
      <c r="U321" s="45" t="s">
        <v>91</v>
      </c>
      <c r="V321" s="54">
        <v>504</v>
      </c>
      <c r="W321" s="143">
        <f t="shared" ref="W321" si="2492">IFERROR(V321/T317,"-")</f>
        <v>0.28093645484949831</v>
      </c>
      <c r="X321" s="315"/>
      <c r="Y321" s="45" t="s">
        <v>91</v>
      </c>
      <c r="Z321" s="54">
        <v>232</v>
      </c>
      <c r="AA321" s="143">
        <f t="shared" ref="AA321" si="2493">IFERROR(Z321/X317,"-")</f>
        <v>0.27918170878459686</v>
      </c>
      <c r="AB321" s="315"/>
      <c r="AC321" s="45" t="s">
        <v>91</v>
      </c>
      <c r="AD321" s="54">
        <v>71</v>
      </c>
      <c r="AE321" s="143">
        <f t="shared" ref="AE321" si="2494">IFERROR(AD321/AB317,"-")</f>
        <v>0.24149659863945577</v>
      </c>
      <c r="AF321" s="315"/>
      <c r="AG321" s="45" t="s">
        <v>91</v>
      </c>
      <c r="AH321" s="54">
        <v>2527</v>
      </c>
      <c r="AI321" s="154">
        <f t="shared" ref="AI321" si="2495">IFERROR(AH321/AF317,"-")</f>
        <v>0.2390728476821192</v>
      </c>
    </row>
    <row r="322" spans="2:35" s="30" customFormat="1" ht="24">
      <c r="B322" s="276"/>
      <c r="C322" s="322"/>
      <c r="D322" s="316"/>
      <c r="E322" s="48" t="s">
        <v>275</v>
      </c>
      <c r="F322" s="55">
        <v>36</v>
      </c>
      <c r="G322" s="144">
        <f t="shared" ref="G322" si="2496">IFERROR(F322/D317,"-")</f>
        <v>0.63157894736842102</v>
      </c>
      <c r="H322" s="316"/>
      <c r="I322" s="48" t="s">
        <v>275</v>
      </c>
      <c r="J322" s="55">
        <v>45</v>
      </c>
      <c r="K322" s="144">
        <f t="shared" ref="K322" si="2497">IFERROR(J322/H317,"-")</f>
        <v>0.75</v>
      </c>
      <c r="L322" s="316"/>
      <c r="M322" s="48" t="s">
        <v>275</v>
      </c>
      <c r="N322" s="55">
        <v>2773</v>
      </c>
      <c r="O322" s="144">
        <f t="shared" ref="O322" si="2498">IFERROR(N322/L317,"-")</f>
        <v>0.61814534106107888</v>
      </c>
      <c r="P322" s="316"/>
      <c r="Q322" s="48" t="s">
        <v>275</v>
      </c>
      <c r="R322" s="55">
        <v>2192</v>
      </c>
      <c r="S322" s="144">
        <f t="shared" ref="S322" si="2499">IFERROR(R322/P317,"-")</f>
        <v>0.71916010498687666</v>
      </c>
      <c r="T322" s="316"/>
      <c r="U322" s="48" t="s">
        <v>275</v>
      </c>
      <c r="V322" s="55">
        <v>1351</v>
      </c>
      <c r="W322" s="144">
        <f t="shared" ref="W322" si="2500">IFERROR(V322/T317,"-")</f>
        <v>0.75306577480490522</v>
      </c>
      <c r="X322" s="316"/>
      <c r="Y322" s="48" t="s">
        <v>275</v>
      </c>
      <c r="Z322" s="55">
        <v>616</v>
      </c>
      <c r="AA322" s="144">
        <f t="shared" ref="AA322" si="2501">IFERROR(Z322/X317,"-")</f>
        <v>0.7412755716004813</v>
      </c>
      <c r="AB322" s="316"/>
      <c r="AC322" s="48" t="s">
        <v>275</v>
      </c>
      <c r="AD322" s="55">
        <v>196</v>
      </c>
      <c r="AE322" s="144">
        <f t="shared" ref="AE322" si="2502">IFERROR(AD322/AB317,"-")</f>
        <v>0.66666666666666663</v>
      </c>
      <c r="AF322" s="316"/>
      <c r="AG322" s="48" t="s">
        <v>275</v>
      </c>
      <c r="AH322" s="55">
        <v>7209</v>
      </c>
      <c r="AI322" s="144">
        <f t="shared" ref="AI322" si="2503">IFERROR(AH322/AF317,"-")</f>
        <v>0.68202459791863768</v>
      </c>
    </row>
    <row r="323" spans="2:35" s="30" customFormat="1">
      <c r="B323" s="275">
        <v>54</v>
      </c>
      <c r="C323" s="320" t="s">
        <v>30</v>
      </c>
      <c r="D323" s="314">
        <v>107</v>
      </c>
      <c r="E323" s="40" t="s">
        <v>87</v>
      </c>
      <c r="F323" s="194">
        <v>3</v>
      </c>
      <c r="G323" s="141">
        <f t="shared" ref="G323" si="2504">IFERROR(F323/D323,"-")</f>
        <v>2.8037383177570093E-2</v>
      </c>
      <c r="H323" s="314">
        <v>167</v>
      </c>
      <c r="I323" s="40" t="s">
        <v>87</v>
      </c>
      <c r="J323" s="194">
        <v>8</v>
      </c>
      <c r="K323" s="141">
        <f t="shared" ref="K323" si="2505">IFERROR(J323/H323,"-")</f>
        <v>4.790419161676647E-2</v>
      </c>
      <c r="L323" s="314">
        <v>7439</v>
      </c>
      <c r="M323" s="40" t="s">
        <v>87</v>
      </c>
      <c r="N323" s="194">
        <v>533</v>
      </c>
      <c r="O323" s="141">
        <f t="shared" ref="O323" si="2506">IFERROR(N323/L323,"-")</f>
        <v>7.164941524398441E-2</v>
      </c>
      <c r="P323" s="314">
        <v>5011</v>
      </c>
      <c r="Q323" s="40" t="s">
        <v>87</v>
      </c>
      <c r="R323" s="194">
        <v>717</v>
      </c>
      <c r="S323" s="152">
        <f t="shared" ref="S323" si="2507">IFERROR(R323/P323,"-")</f>
        <v>0.14308521253242865</v>
      </c>
      <c r="T323" s="314">
        <v>3128</v>
      </c>
      <c r="U323" s="40" t="s">
        <v>87</v>
      </c>
      <c r="V323" s="194">
        <v>722</v>
      </c>
      <c r="W323" s="141">
        <f t="shared" ref="W323" si="2508">IFERROR(V323/T323,"-")</f>
        <v>0.23081841432225064</v>
      </c>
      <c r="X323" s="314">
        <v>1483</v>
      </c>
      <c r="Y323" s="40" t="s">
        <v>87</v>
      </c>
      <c r="Z323" s="194">
        <v>444</v>
      </c>
      <c r="AA323" s="141">
        <f t="shared" ref="AA323" si="2509">IFERROR(Z323/X323,"-")</f>
        <v>0.29939312204989887</v>
      </c>
      <c r="AB323" s="314">
        <v>519</v>
      </c>
      <c r="AC323" s="40" t="s">
        <v>87</v>
      </c>
      <c r="AD323" s="194">
        <v>131</v>
      </c>
      <c r="AE323" s="141">
        <f t="shared" ref="AE323" si="2510">IFERROR(AD323/AB323,"-")</f>
        <v>0.25240847784200388</v>
      </c>
      <c r="AF323" s="314">
        <v>17854</v>
      </c>
      <c r="AG323" s="40" t="s">
        <v>87</v>
      </c>
      <c r="AH323" s="194">
        <v>2558</v>
      </c>
      <c r="AI323" s="152">
        <f t="shared" ref="AI323" si="2511">IFERROR(AH323/AF323,"-")</f>
        <v>0.14327321608603114</v>
      </c>
    </row>
    <row r="324" spans="2:35" s="30" customFormat="1">
      <c r="B324" s="300"/>
      <c r="C324" s="321"/>
      <c r="D324" s="315"/>
      <c r="E324" s="41" t="s">
        <v>88</v>
      </c>
      <c r="F324" s="53">
        <v>39</v>
      </c>
      <c r="G324" s="142">
        <f t="shared" ref="G324" si="2512">IFERROR(F324/D323,"-")</f>
        <v>0.3644859813084112</v>
      </c>
      <c r="H324" s="315"/>
      <c r="I324" s="41" t="s">
        <v>88</v>
      </c>
      <c r="J324" s="53">
        <v>75</v>
      </c>
      <c r="K324" s="142">
        <f t="shared" ref="K324" si="2513">IFERROR(J324/H323,"-")</f>
        <v>0.44910179640718562</v>
      </c>
      <c r="L324" s="315"/>
      <c r="M324" s="41" t="s">
        <v>88</v>
      </c>
      <c r="N324" s="53">
        <v>1854</v>
      </c>
      <c r="O324" s="142">
        <f t="shared" ref="O324" si="2514">IFERROR(N324/L323,"-")</f>
        <v>0.24922704664605458</v>
      </c>
      <c r="P324" s="315"/>
      <c r="Q324" s="41" t="s">
        <v>88</v>
      </c>
      <c r="R324" s="53">
        <v>1590</v>
      </c>
      <c r="S324" s="153">
        <f t="shared" ref="S324" si="2515">IFERROR(R324/P323,"-")</f>
        <v>0.317301935741369</v>
      </c>
      <c r="T324" s="315"/>
      <c r="U324" s="41" t="s">
        <v>88</v>
      </c>
      <c r="V324" s="53">
        <v>1056</v>
      </c>
      <c r="W324" s="142">
        <f t="shared" ref="W324" si="2516">IFERROR(V324/T323,"-")</f>
        <v>0.33759590792838873</v>
      </c>
      <c r="X324" s="315"/>
      <c r="Y324" s="41" t="s">
        <v>88</v>
      </c>
      <c r="Z324" s="53">
        <v>475</v>
      </c>
      <c r="AA324" s="142">
        <f t="shared" ref="AA324" si="2517">IFERROR(Z324/X323,"-")</f>
        <v>0.32029669588671611</v>
      </c>
      <c r="AB324" s="315"/>
      <c r="AC324" s="41" t="s">
        <v>88</v>
      </c>
      <c r="AD324" s="53">
        <v>174</v>
      </c>
      <c r="AE324" s="142">
        <f t="shared" ref="AE324" si="2518">IFERROR(AD324/AB323,"-")</f>
        <v>0.33526011560693642</v>
      </c>
      <c r="AF324" s="315"/>
      <c r="AG324" s="41" t="s">
        <v>88</v>
      </c>
      <c r="AH324" s="53">
        <v>5263</v>
      </c>
      <c r="AI324" s="153">
        <f t="shared" ref="AI324" si="2519">IFERROR(AH324/AF323,"-")</f>
        <v>0.29477988125910159</v>
      </c>
    </row>
    <row r="325" spans="2:35" s="30" customFormat="1">
      <c r="B325" s="300"/>
      <c r="C325" s="321"/>
      <c r="D325" s="315"/>
      <c r="E325" s="44" t="s">
        <v>89</v>
      </c>
      <c r="F325" s="53">
        <v>28</v>
      </c>
      <c r="G325" s="142">
        <f t="shared" ref="G325" si="2520">IFERROR(F325/D323,"-")</f>
        <v>0.26168224299065418</v>
      </c>
      <c r="H325" s="315"/>
      <c r="I325" s="44" t="s">
        <v>89</v>
      </c>
      <c r="J325" s="53">
        <v>42</v>
      </c>
      <c r="K325" s="142">
        <f t="shared" ref="K325" si="2521">IFERROR(J325/H323,"-")</f>
        <v>0.25149700598802394</v>
      </c>
      <c r="L325" s="315"/>
      <c r="M325" s="44" t="s">
        <v>89</v>
      </c>
      <c r="N325" s="53">
        <v>2338</v>
      </c>
      <c r="O325" s="142">
        <f t="shared" ref="O325" si="2522">IFERROR(N325/L323,"-")</f>
        <v>0.31428955504772149</v>
      </c>
      <c r="P325" s="315"/>
      <c r="Q325" s="44" t="s">
        <v>89</v>
      </c>
      <c r="R325" s="53">
        <v>1941</v>
      </c>
      <c r="S325" s="153">
        <f t="shared" ref="S325" si="2523">IFERROR(R325/P323,"-")</f>
        <v>0.38734783476352025</v>
      </c>
      <c r="T325" s="315"/>
      <c r="U325" s="44" t="s">
        <v>89</v>
      </c>
      <c r="V325" s="53">
        <v>1202</v>
      </c>
      <c r="W325" s="142">
        <f t="shared" ref="W325" si="2524">IFERROR(V325/T323,"-")</f>
        <v>0.3842710997442455</v>
      </c>
      <c r="X325" s="315"/>
      <c r="Y325" s="44" t="s">
        <v>89</v>
      </c>
      <c r="Z325" s="53">
        <v>523</v>
      </c>
      <c r="AA325" s="142">
        <f t="shared" ref="AA325" si="2525">IFERROR(Z325/X323,"-")</f>
        <v>0.35266351989211059</v>
      </c>
      <c r="AB325" s="315"/>
      <c r="AC325" s="44" t="s">
        <v>89</v>
      </c>
      <c r="AD325" s="53">
        <v>139</v>
      </c>
      <c r="AE325" s="142">
        <f t="shared" ref="AE325" si="2526">IFERROR(AD325/AB323,"-")</f>
        <v>0.26782273603082851</v>
      </c>
      <c r="AF325" s="315"/>
      <c r="AG325" s="44" t="s">
        <v>89</v>
      </c>
      <c r="AH325" s="53">
        <v>6213</v>
      </c>
      <c r="AI325" s="153">
        <f t="shared" ref="AI325" si="2527">IFERROR(AH325/AF323,"-")</f>
        <v>0.34798924610731491</v>
      </c>
    </row>
    <row r="326" spans="2:35" s="30" customFormat="1">
      <c r="B326" s="300"/>
      <c r="C326" s="321"/>
      <c r="D326" s="315"/>
      <c r="E326" s="44" t="s">
        <v>90</v>
      </c>
      <c r="F326" s="53">
        <v>12</v>
      </c>
      <c r="G326" s="142">
        <f t="shared" ref="G326" si="2528">IFERROR(F326/D323,"-")</f>
        <v>0.11214953271028037</v>
      </c>
      <c r="H326" s="315"/>
      <c r="I326" s="44" t="s">
        <v>90</v>
      </c>
      <c r="J326" s="53">
        <v>14</v>
      </c>
      <c r="K326" s="142">
        <f t="shared" ref="K326" si="2529">IFERROR(J326/H323,"-")</f>
        <v>8.3832335329341312E-2</v>
      </c>
      <c r="L326" s="315"/>
      <c r="M326" s="44" t="s">
        <v>90</v>
      </c>
      <c r="N326" s="53">
        <v>552</v>
      </c>
      <c r="O326" s="142">
        <f t="shared" ref="O326" si="2530">IFERROR(N326/L323,"-")</f>
        <v>7.4203521978760581E-2</v>
      </c>
      <c r="P326" s="315"/>
      <c r="Q326" s="44" t="s">
        <v>90</v>
      </c>
      <c r="R326" s="53">
        <v>615</v>
      </c>
      <c r="S326" s="153">
        <f t="shared" ref="S326" si="2531">IFERROR(R326/P323,"-")</f>
        <v>0.12272999401317103</v>
      </c>
      <c r="T326" s="315"/>
      <c r="U326" s="44" t="s">
        <v>90</v>
      </c>
      <c r="V326" s="53">
        <v>511</v>
      </c>
      <c r="W326" s="142">
        <f t="shared" ref="W326" si="2532">IFERROR(V326/T323,"-")</f>
        <v>0.16336317135549872</v>
      </c>
      <c r="X326" s="315"/>
      <c r="Y326" s="44" t="s">
        <v>90</v>
      </c>
      <c r="Z326" s="53">
        <v>260</v>
      </c>
      <c r="AA326" s="142">
        <f t="shared" ref="AA326" si="2533">IFERROR(Z326/X323,"-")</f>
        <v>0.17532029669588672</v>
      </c>
      <c r="AB326" s="315"/>
      <c r="AC326" s="44" t="s">
        <v>90</v>
      </c>
      <c r="AD326" s="53">
        <v>91</v>
      </c>
      <c r="AE326" s="142">
        <f t="shared" ref="AE326" si="2534">IFERROR(AD326/AB323,"-")</f>
        <v>0.17533718689788053</v>
      </c>
      <c r="AF326" s="315"/>
      <c r="AG326" s="44" t="s">
        <v>90</v>
      </c>
      <c r="AH326" s="53">
        <v>2055</v>
      </c>
      <c r="AI326" s="153">
        <f t="shared" ref="AI326" si="2535">IFERROR(AH326/AF323,"-")</f>
        <v>0.11510025764534558</v>
      </c>
    </row>
    <row r="327" spans="2:35" s="30" customFormat="1">
      <c r="B327" s="300"/>
      <c r="C327" s="321"/>
      <c r="D327" s="315"/>
      <c r="E327" s="45" t="s">
        <v>91</v>
      </c>
      <c r="F327" s="54">
        <v>25</v>
      </c>
      <c r="G327" s="143">
        <f t="shared" ref="G327" si="2536">IFERROR(F327/D323,"-")</f>
        <v>0.23364485981308411</v>
      </c>
      <c r="H327" s="315"/>
      <c r="I327" s="45" t="s">
        <v>91</v>
      </c>
      <c r="J327" s="54">
        <v>49</v>
      </c>
      <c r="K327" s="143">
        <f t="shared" ref="K327" si="2537">IFERROR(J327/H323,"-")</f>
        <v>0.29341317365269459</v>
      </c>
      <c r="L327" s="315"/>
      <c r="M327" s="45" t="s">
        <v>91</v>
      </c>
      <c r="N327" s="54">
        <v>1530</v>
      </c>
      <c r="O327" s="143">
        <f t="shared" ref="O327" si="2538">IFERROR(N327/L323,"-")</f>
        <v>0.20567280548460815</v>
      </c>
      <c r="P327" s="315"/>
      <c r="Q327" s="45" t="s">
        <v>91</v>
      </c>
      <c r="R327" s="54">
        <v>1298</v>
      </c>
      <c r="S327" s="154">
        <f t="shared" ref="S327" si="2539">IFERROR(R327/P323,"-")</f>
        <v>0.25903013370584715</v>
      </c>
      <c r="T327" s="315"/>
      <c r="U327" s="45" t="s">
        <v>91</v>
      </c>
      <c r="V327" s="54">
        <v>921</v>
      </c>
      <c r="W327" s="143">
        <f t="shared" ref="W327" si="2540">IFERROR(V327/T323,"-")</f>
        <v>0.29443734015345269</v>
      </c>
      <c r="X327" s="315"/>
      <c r="Y327" s="45" t="s">
        <v>91</v>
      </c>
      <c r="Z327" s="54">
        <v>434</v>
      </c>
      <c r="AA327" s="143">
        <f t="shared" ref="AA327" si="2541">IFERROR(Z327/X323,"-")</f>
        <v>0.29265003371544168</v>
      </c>
      <c r="AB327" s="315"/>
      <c r="AC327" s="45" t="s">
        <v>91</v>
      </c>
      <c r="AD327" s="54">
        <v>140</v>
      </c>
      <c r="AE327" s="143">
        <f t="shared" ref="AE327" si="2542">IFERROR(AD327/AB323,"-")</f>
        <v>0.26974951830443161</v>
      </c>
      <c r="AF327" s="315"/>
      <c r="AG327" s="45" t="s">
        <v>91</v>
      </c>
      <c r="AH327" s="54">
        <v>4397</v>
      </c>
      <c r="AI327" s="154">
        <f t="shared" ref="AI327" si="2543">IFERROR(AH327/AF323,"-")</f>
        <v>0.24627534446062507</v>
      </c>
    </row>
    <row r="328" spans="2:35" s="30" customFormat="1" ht="24">
      <c r="B328" s="276"/>
      <c r="C328" s="322"/>
      <c r="D328" s="316"/>
      <c r="E328" s="48" t="s">
        <v>275</v>
      </c>
      <c r="F328" s="55">
        <v>70</v>
      </c>
      <c r="G328" s="144">
        <f t="shared" ref="G328" si="2544">IFERROR(F328/D323,"-")</f>
        <v>0.65420560747663548</v>
      </c>
      <c r="H328" s="316"/>
      <c r="I328" s="48" t="s">
        <v>275</v>
      </c>
      <c r="J328" s="55">
        <v>119</v>
      </c>
      <c r="K328" s="144">
        <f t="shared" ref="K328" si="2545">IFERROR(J328/H323,"-")</f>
        <v>0.71257485029940115</v>
      </c>
      <c r="L328" s="316"/>
      <c r="M328" s="48" t="s">
        <v>275</v>
      </c>
      <c r="N328" s="55">
        <v>4245</v>
      </c>
      <c r="O328" s="144">
        <f t="shared" ref="O328" si="2546">IFERROR(N328/L323,"-")</f>
        <v>0.5706412152170991</v>
      </c>
      <c r="P328" s="316"/>
      <c r="Q328" s="48" t="s">
        <v>275</v>
      </c>
      <c r="R328" s="55">
        <v>3476</v>
      </c>
      <c r="S328" s="144">
        <f t="shared" ref="S328" si="2547">IFERROR(R328/P323,"-")</f>
        <v>0.6936739173817601</v>
      </c>
      <c r="T328" s="316"/>
      <c r="U328" s="48" t="s">
        <v>275</v>
      </c>
      <c r="V328" s="55">
        <v>2335</v>
      </c>
      <c r="W328" s="144">
        <f t="shared" ref="W328" si="2548">IFERROR(V328/T323,"-")</f>
        <v>0.74648337595907932</v>
      </c>
      <c r="X328" s="316"/>
      <c r="Y328" s="48" t="s">
        <v>275</v>
      </c>
      <c r="Z328" s="55">
        <v>1127</v>
      </c>
      <c r="AA328" s="144">
        <f t="shared" ref="AA328" si="2549">IFERROR(Z328/X323,"-")</f>
        <v>0.75994605529332437</v>
      </c>
      <c r="AB328" s="316"/>
      <c r="AC328" s="48" t="s">
        <v>275</v>
      </c>
      <c r="AD328" s="55">
        <v>375</v>
      </c>
      <c r="AE328" s="144">
        <f t="shared" ref="AE328" si="2550">IFERROR(AD328/AB323,"-")</f>
        <v>0.7225433526011561</v>
      </c>
      <c r="AF328" s="316"/>
      <c r="AG328" s="48" t="s">
        <v>275</v>
      </c>
      <c r="AH328" s="55">
        <v>11747</v>
      </c>
      <c r="AI328" s="144">
        <f t="shared" ref="AI328" si="2551">IFERROR(AH328/AF323,"-")</f>
        <v>0.65794779881259102</v>
      </c>
    </row>
    <row r="329" spans="2:35" s="30" customFormat="1">
      <c r="B329" s="275">
        <v>55</v>
      </c>
      <c r="C329" s="320" t="s">
        <v>19</v>
      </c>
      <c r="D329" s="314">
        <v>46</v>
      </c>
      <c r="E329" s="40" t="s">
        <v>87</v>
      </c>
      <c r="F329" s="194">
        <v>4</v>
      </c>
      <c r="G329" s="141">
        <f t="shared" ref="G329" si="2552">IFERROR(F329/D329,"-")</f>
        <v>8.6956521739130432E-2</v>
      </c>
      <c r="H329" s="314">
        <v>132</v>
      </c>
      <c r="I329" s="40" t="s">
        <v>87</v>
      </c>
      <c r="J329" s="194">
        <v>14</v>
      </c>
      <c r="K329" s="141">
        <f t="shared" ref="K329" si="2553">IFERROR(J329/H329,"-")</f>
        <v>0.10606060606060606</v>
      </c>
      <c r="L329" s="314">
        <v>8393</v>
      </c>
      <c r="M329" s="40" t="s">
        <v>87</v>
      </c>
      <c r="N329" s="194">
        <v>535</v>
      </c>
      <c r="O329" s="141">
        <f t="shared" ref="O329" si="2554">IFERROR(N329/L329,"-")</f>
        <v>6.3743595853687593E-2</v>
      </c>
      <c r="P329" s="314">
        <v>5680</v>
      </c>
      <c r="Q329" s="40" t="s">
        <v>87</v>
      </c>
      <c r="R329" s="194">
        <v>748</v>
      </c>
      <c r="S329" s="152">
        <f t="shared" ref="S329" si="2555">IFERROR(R329/P329,"-")</f>
        <v>0.13169014084507041</v>
      </c>
      <c r="T329" s="314">
        <v>2917</v>
      </c>
      <c r="U329" s="40" t="s">
        <v>87</v>
      </c>
      <c r="V329" s="194">
        <v>603</v>
      </c>
      <c r="W329" s="141">
        <f t="shared" ref="W329" si="2556">IFERROR(V329/T329,"-")</f>
        <v>0.20671923208776141</v>
      </c>
      <c r="X329" s="314">
        <v>1025</v>
      </c>
      <c r="Y329" s="40" t="s">
        <v>87</v>
      </c>
      <c r="Z329" s="194">
        <v>263</v>
      </c>
      <c r="AA329" s="141">
        <f t="shared" ref="AA329" si="2557">IFERROR(Z329/X329,"-")</f>
        <v>0.25658536585365854</v>
      </c>
      <c r="AB329" s="314">
        <v>351</v>
      </c>
      <c r="AC329" s="40" t="s">
        <v>87</v>
      </c>
      <c r="AD329" s="194">
        <v>77</v>
      </c>
      <c r="AE329" s="141">
        <f t="shared" ref="AE329" si="2558">IFERROR(AD329/AB329,"-")</f>
        <v>0.21937321937321938</v>
      </c>
      <c r="AF329" s="314">
        <v>18544</v>
      </c>
      <c r="AG329" s="40" t="s">
        <v>87</v>
      </c>
      <c r="AH329" s="194">
        <v>2244</v>
      </c>
      <c r="AI329" s="152">
        <f t="shared" ref="AI329" si="2559">IFERROR(AH329/AF329,"-")</f>
        <v>0.12100949094046592</v>
      </c>
    </row>
    <row r="330" spans="2:35" s="30" customFormat="1">
      <c r="B330" s="300"/>
      <c r="C330" s="321"/>
      <c r="D330" s="315"/>
      <c r="E330" s="41" t="s">
        <v>88</v>
      </c>
      <c r="F330" s="53">
        <v>16</v>
      </c>
      <c r="G330" s="142">
        <f t="shared" ref="G330" si="2560">IFERROR(F330/D329,"-")</f>
        <v>0.34782608695652173</v>
      </c>
      <c r="H330" s="315"/>
      <c r="I330" s="41" t="s">
        <v>88</v>
      </c>
      <c r="J330" s="53">
        <v>44</v>
      </c>
      <c r="K330" s="142">
        <f t="shared" ref="K330" si="2561">IFERROR(J330/H329,"-")</f>
        <v>0.33333333333333331</v>
      </c>
      <c r="L330" s="315"/>
      <c r="M330" s="41" t="s">
        <v>88</v>
      </c>
      <c r="N330" s="53">
        <v>1875</v>
      </c>
      <c r="O330" s="142">
        <f t="shared" ref="O330" si="2562">IFERROR(N330/L329,"-")</f>
        <v>0.22340045275825093</v>
      </c>
      <c r="P330" s="315"/>
      <c r="Q330" s="41" t="s">
        <v>88</v>
      </c>
      <c r="R330" s="53">
        <v>1751</v>
      </c>
      <c r="S330" s="153">
        <f t="shared" ref="S330" si="2563">IFERROR(R330/P329,"-")</f>
        <v>0.30827464788732395</v>
      </c>
      <c r="T330" s="315"/>
      <c r="U330" s="41" t="s">
        <v>88</v>
      </c>
      <c r="V330" s="53">
        <v>953</v>
      </c>
      <c r="W330" s="142">
        <f t="shared" ref="W330" si="2564">IFERROR(V330/T329,"-")</f>
        <v>0.32670551936921494</v>
      </c>
      <c r="X330" s="315"/>
      <c r="Y330" s="41" t="s">
        <v>88</v>
      </c>
      <c r="Z330" s="53">
        <v>348</v>
      </c>
      <c r="AA330" s="142">
        <f t="shared" ref="AA330" si="2565">IFERROR(Z330/X329,"-")</f>
        <v>0.33951219512195124</v>
      </c>
      <c r="AB330" s="315"/>
      <c r="AC330" s="41" t="s">
        <v>88</v>
      </c>
      <c r="AD330" s="53">
        <v>113</v>
      </c>
      <c r="AE330" s="142">
        <f t="shared" ref="AE330" si="2566">IFERROR(AD330/AB329,"-")</f>
        <v>0.32193732193732194</v>
      </c>
      <c r="AF330" s="315"/>
      <c r="AG330" s="41" t="s">
        <v>88</v>
      </c>
      <c r="AH330" s="53">
        <v>5100</v>
      </c>
      <c r="AI330" s="153">
        <f t="shared" ref="AI330" si="2567">IFERROR(AH330/AF329,"-")</f>
        <v>0.27502157031924074</v>
      </c>
    </row>
    <row r="331" spans="2:35" s="30" customFormat="1">
      <c r="B331" s="300"/>
      <c r="C331" s="321"/>
      <c r="D331" s="315"/>
      <c r="E331" s="44" t="s">
        <v>89</v>
      </c>
      <c r="F331" s="53">
        <v>11</v>
      </c>
      <c r="G331" s="142">
        <f t="shared" ref="G331" si="2568">IFERROR(F331/D329,"-")</f>
        <v>0.2391304347826087</v>
      </c>
      <c r="H331" s="315"/>
      <c r="I331" s="44" t="s">
        <v>89</v>
      </c>
      <c r="J331" s="53">
        <v>47</v>
      </c>
      <c r="K331" s="142">
        <f t="shared" ref="K331" si="2569">IFERROR(J331/H329,"-")</f>
        <v>0.35606060606060608</v>
      </c>
      <c r="L331" s="315"/>
      <c r="M331" s="44" t="s">
        <v>89</v>
      </c>
      <c r="N331" s="53">
        <v>2926</v>
      </c>
      <c r="O331" s="142">
        <f t="shared" ref="O331" si="2570">IFERROR(N331/L329,"-")</f>
        <v>0.34862385321100919</v>
      </c>
      <c r="P331" s="315"/>
      <c r="Q331" s="44" t="s">
        <v>89</v>
      </c>
      <c r="R331" s="53">
        <v>2268</v>
      </c>
      <c r="S331" s="153">
        <f t="shared" ref="S331" si="2571">IFERROR(R331/P329,"-")</f>
        <v>0.39929577464788735</v>
      </c>
      <c r="T331" s="315"/>
      <c r="U331" s="44" t="s">
        <v>89</v>
      </c>
      <c r="V331" s="53">
        <v>1160</v>
      </c>
      <c r="W331" s="142">
        <f t="shared" ref="W331" si="2572">IFERROR(V331/T329,"-")</f>
        <v>0.39766883784710316</v>
      </c>
      <c r="X331" s="315"/>
      <c r="Y331" s="44" t="s">
        <v>89</v>
      </c>
      <c r="Z331" s="53">
        <v>360</v>
      </c>
      <c r="AA331" s="142">
        <f t="shared" ref="AA331" si="2573">IFERROR(Z331/X329,"-")</f>
        <v>0.35121951219512193</v>
      </c>
      <c r="AB331" s="315"/>
      <c r="AC331" s="44" t="s">
        <v>89</v>
      </c>
      <c r="AD331" s="53">
        <v>104</v>
      </c>
      <c r="AE331" s="142">
        <f t="shared" ref="AE331" si="2574">IFERROR(AD331/AB329,"-")</f>
        <v>0.29629629629629628</v>
      </c>
      <c r="AF331" s="315"/>
      <c r="AG331" s="44" t="s">
        <v>89</v>
      </c>
      <c r="AH331" s="53">
        <v>6876</v>
      </c>
      <c r="AI331" s="153">
        <f t="shared" ref="AI331" si="2575">IFERROR(AH331/AF329,"-")</f>
        <v>0.37079378774805866</v>
      </c>
    </row>
    <row r="332" spans="2:35" s="30" customFormat="1">
      <c r="B332" s="300"/>
      <c r="C332" s="321"/>
      <c r="D332" s="315"/>
      <c r="E332" s="44" t="s">
        <v>90</v>
      </c>
      <c r="F332" s="53">
        <v>2</v>
      </c>
      <c r="G332" s="142">
        <f t="shared" ref="G332" si="2576">IFERROR(F332/D329,"-")</f>
        <v>4.3478260869565216E-2</v>
      </c>
      <c r="H332" s="315"/>
      <c r="I332" s="44" t="s">
        <v>90</v>
      </c>
      <c r="J332" s="53">
        <v>14</v>
      </c>
      <c r="K332" s="142">
        <f t="shared" ref="K332" si="2577">IFERROR(J332/H329,"-")</f>
        <v>0.10606060606060606</v>
      </c>
      <c r="L332" s="315"/>
      <c r="M332" s="44" t="s">
        <v>90</v>
      </c>
      <c r="N332" s="53">
        <v>731</v>
      </c>
      <c r="O332" s="142">
        <f t="shared" ref="O332" si="2578">IFERROR(N332/L329,"-")</f>
        <v>8.7096389848683425E-2</v>
      </c>
      <c r="P332" s="315"/>
      <c r="Q332" s="44" t="s">
        <v>90</v>
      </c>
      <c r="R332" s="53">
        <v>713</v>
      </c>
      <c r="S332" s="153">
        <f t="shared" ref="S332" si="2579">IFERROR(R332/P329,"-")</f>
        <v>0.12552816901408451</v>
      </c>
      <c r="T332" s="315"/>
      <c r="U332" s="44" t="s">
        <v>90</v>
      </c>
      <c r="V332" s="53">
        <v>512</v>
      </c>
      <c r="W332" s="142">
        <f t="shared" ref="W332" si="2580">IFERROR(V332/T329,"-")</f>
        <v>0.17552279739458349</v>
      </c>
      <c r="X332" s="315"/>
      <c r="Y332" s="44" t="s">
        <v>90</v>
      </c>
      <c r="Z332" s="53">
        <v>200</v>
      </c>
      <c r="AA332" s="142">
        <f t="shared" ref="AA332" si="2581">IFERROR(Z332/X329,"-")</f>
        <v>0.1951219512195122</v>
      </c>
      <c r="AB332" s="315"/>
      <c r="AC332" s="44" t="s">
        <v>90</v>
      </c>
      <c r="AD332" s="53">
        <v>68</v>
      </c>
      <c r="AE332" s="142">
        <f t="shared" ref="AE332" si="2582">IFERROR(AD332/AB329,"-")</f>
        <v>0.19373219373219372</v>
      </c>
      <c r="AF332" s="315"/>
      <c r="AG332" s="44" t="s">
        <v>90</v>
      </c>
      <c r="AH332" s="53">
        <v>2240</v>
      </c>
      <c r="AI332" s="153">
        <f t="shared" ref="AI332" si="2583">IFERROR(AH332/AF329,"-")</f>
        <v>0.12079378774805867</v>
      </c>
    </row>
    <row r="333" spans="2:35" s="30" customFormat="1">
      <c r="B333" s="300"/>
      <c r="C333" s="321"/>
      <c r="D333" s="315"/>
      <c r="E333" s="45" t="s">
        <v>91</v>
      </c>
      <c r="F333" s="54">
        <v>18</v>
      </c>
      <c r="G333" s="143">
        <f t="shared" ref="G333" si="2584">IFERROR(F333/D329,"-")</f>
        <v>0.39130434782608697</v>
      </c>
      <c r="H333" s="315"/>
      <c r="I333" s="45" t="s">
        <v>91</v>
      </c>
      <c r="J333" s="54">
        <v>48</v>
      </c>
      <c r="K333" s="143">
        <f t="shared" ref="K333" si="2585">IFERROR(J333/H329,"-")</f>
        <v>0.36363636363636365</v>
      </c>
      <c r="L333" s="315"/>
      <c r="M333" s="45" t="s">
        <v>91</v>
      </c>
      <c r="N333" s="54">
        <v>1813</v>
      </c>
      <c r="O333" s="143">
        <f t="shared" ref="O333" si="2586">IFERROR(N333/L329,"-")</f>
        <v>0.21601334445371143</v>
      </c>
      <c r="P333" s="315"/>
      <c r="Q333" s="45" t="s">
        <v>91</v>
      </c>
      <c r="R333" s="54">
        <v>1605</v>
      </c>
      <c r="S333" s="154">
        <f t="shared" ref="S333" si="2587">IFERROR(R333/P329,"-")</f>
        <v>0.28257042253521125</v>
      </c>
      <c r="T333" s="315"/>
      <c r="U333" s="45" t="s">
        <v>91</v>
      </c>
      <c r="V333" s="54">
        <v>942</v>
      </c>
      <c r="W333" s="143">
        <f t="shared" ref="W333" si="2588">IFERROR(V333/T329,"-")</f>
        <v>0.32293452176894072</v>
      </c>
      <c r="X333" s="315"/>
      <c r="Y333" s="45" t="s">
        <v>91</v>
      </c>
      <c r="Z333" s="54">
        <v>331</v>
      </c>
      <c r="AA333" s="143">
        <f t="shared" ref="AA333" si="2589">IFERROR(Z333/X329,"-")</f>
        <v>0.32292682926829269</v>
      </c>
      <c r="AB333" s="315"/>
      <c r="AC333" s="45" t="s">
        <v>91</v>
      </c>
      <c r="AD333" s="54">
        <v>109</v>
      </c>
      <c r="AE333" s="143">
        <f t="shared" ref="AE333" si="2590">IFERROR(AD333/AB329,"-")</f>
        <v>0.31054131054131057</v>
      </c>
      <c r="AF333" s="315"/>
      <c r="AG333" s="45" t="s">
        <v>91</v>
      </c>
      <c r="AH333" s="54">
        <v>4866</v>
      </c>
      <c r="AI333" s="154">
        <f t="shared" ref="AI333" si="2591">IFERROR(AH333/AF329,"-")</f>
        <v>0.26240293356341676</v>
      </c>
    </row>
    <row r="334" spans="2:35" s="30" customFormat="1" ht="24">
      <c r="B334" s="276"/>
      <c r="C334" s="322"/>
      <c r="D334" s="316"/>
      <c r="E334" s="48" t="s">
        <v>275</v>
      </c>
      <c r="F334" s="55">
        <v>32</v>
      </c>
      <c r="G334" s="144">
        <f t="shared" ref="G334" si="2592">IFERROR(F334/D329,"-")</f>
        <v>0.69565217391304346</v>
      </c>
      <c r="H334" s="316"/>
      <c r="I334" s="48" t="s">
        <v>275</v>
      </c>
      <c r="J334" s="55">
        <v>94</v>
      </c>
      <c r="K334" s="144">
        <f t="shared" ref="K334" si="2593">IFERROR(J334/H329,"-")</f>
        <v>0.71212121212121215</v>
      </c>
      <c r="L334" s="316"/>
      <c r="M334" s="48" t="s">
        <v>275</v>
      </c>
      <c r="N334" s="55">
        <v>4938</v>
      </c>
      <c r="O334" s="144">
        <f t="shared" ref="O334" si="2594">IFERROR(N334/L329,"-")</f>
        <v>0.58834743238412968</v>
      </c>
      <c r="P334" s="316"/>
      <c r="Q334" s="48" t="s">
        <v>275</v>
      </c>
      <c r="R334" s="55">
        <v>3960</v>
      </c>
      <c r="S334" s="144">
        <f t="shared" ref="S334" si="2595">IFERROR(R334/P329,"-")</f>
        <v>0.69718309859154926</v>
      </c>
      <c r="T334" s="316"/>
      <c r="U334" s="48" t="s">
        <v>275</v>
      </c>
      <c r="V334" s="55">
        <v>2171</v>
      </c>
      <c r="W334" s="144">
        <f t="shared" ref="W334" si="2596">IFERROR(V334/T329,"-")</f>
        <v>0.74425779910867329</v>
      </c>
      <c r="X334" s="316"/>
      <c r="Y334" s="48" t="s">
        <v>275</v>
      </c>
      <c r="Z334" s="55">
        <v>752</v>
      </c>
      <c r="AA334" s="144">
        <f t="shared" ref="AA334" si="2597">IFERROR(Z334/X329,"-")</f>
        <v>0.73365853658536584</v>
      </c>
      <c r="AB334" s="316"/>
      <c r="AC334" s="48" t="s">
        <v>275</v>
      </c>
      <c r="AD334" s="55">
        <v>244</v>
      </c>
      <c r="AE334" s="144">
        <f t="shared" ref="AE334" si="2598">IFERROR(AD334/AB329,"-")</f>
        <v>0.6951566951566952</v>
      </c>
      <c r="AF334" s="316"/>
      <c r="AG334" s="48" t="s">
        <v>275</v>
      </c>
      <c r="AH334" s="55">
        <v>12191</v>
      </c>
      <c r="AI334" s="144">
        <f t="shared" ref="AI334" si="2599">IFERROR(AH334/AF329,"-")</f>
        <v>0.65740940465918896</v>
      </c>
    </row>
    <row r="335" spans="2:35" s="30" customFormat="1">
      <c r="B335" s="275">
        <v>56</v>
      </c>
      <c r="C335" s="320" t="s">
        <v>12</v>
      </c>
      <c r="D335" s="314">
        <v>37</v>
      </c>
      <c r="E335" s="40" t="s">
        <v>87</v>
      </c>
      <c r="F335" s="194">
        <v>3</v>
      </c>
      <c r="G335" s="141">
        <f t="shared" ref="G335" si="2600">IFERROR(F335/D335,"-")</f>
        <v>8.1081081081081086E-2</v>
      </c>
      <c r="H335" s="314">
        <v>67</v>
      </c>
      <c r="I335" s="40" t="s">
        <v>87</v>
      </c>
      <c r="J335" s="194">
        <v>3</v>
      </c>
      <c r="K335" s="141">
        <f t="shared" ref="K335" si="2601">IFERROR(J335/H335,"-")</f>
        <v>4.4776119402985072E-2</v>
      </c>
      <c r="L335" s="314">
        <v>5203</v>
      </c>
      <c r="M335" s="40" t="s">
        <v>87</v>
      </c>
      <c r="N335" s="194">
        <v>328</v>
      </c>
      <c r="O335" s="141">
        <f t="shared" ref="O335" si="2602">IFERROR(N335/L335,"-")</f>
        <v>6.3040553526811455E-2</v>
      </c>
      <c r="P335" s="314">
        <v>3204</v>
      </c>
      <c r="Q335" s="40" t="s">
        <v>87</v>
      </c>
      <c r="R335" s="194">
        <v>417</v>
      </c>
      <c r="S335" s="152">
        <f t="shared" ref="S335" si="2603">IFERROR(R335/P335,"-")</f>
        <v>0.13014981273408241</v>
      </c>
      <c r="T335" s="314">
        <v>1720</v>
      </c>
      <c r="U335" s="40" t="s">
        <v>87</v>
      </c>
      <c r="V335" s="194">
        <v>386</v>
      </c>
      <c r="W335" s="141">
        <f t="shared" ref="W335" si="2604">IFERROR(V335/T335,"-")</f>
        <v>0.22441860465116278</v>
      </c>
      <c r="X335" s="314">
        <v>778</v>
      </c>
      <c r="Y335" s="40" t="s">
        <v>87</v>
      </c>
      <c r="Z335" s="194">
        <v>223</v>
      </c>
      <c r="AA335" s="141">
        <f t="shared" ref="AA335" si="2605">IFERROR(Z335/X335,"-")</f>
        <v>0.28663239074550129</v>
      </c>
      <c r="AB335" s="314">
        <v>272</v>
      </c>
      <c r="AC335" s="40" t="s">
        <v>87</v>
      </c>
      <c r="AD335" s="194">
        <v>81</v>
      </c>
      <c r="AE335" s="141">
        <f t="shared" ref="AE335" si="2606">IFERROR(AD335/AB335,"-")</f>
        <v>0.29779411764705882</v>
      </c>
      <c r="AF335" s="314">
        <v>11281</v>
      </c>
      <c r="AG335" s="40" t="s">
        <v>87</v>
      </c>
      <c r="AH335" s="194">
        <v>1441</v>
      </c>
      <c r="AI335" s="152">
        <f t="shared" ref="AI335" si="2607">IFERROR(AH335/AF335,"-")</f>
        <v>0.12773690275684779</v>
      </c>
    </row>
    <row r="336" spans="2:35" s="30" customFormat="1">
      <c r="B336" s="300"/>
      <c r="C336" s="321"/>
      <c r="D336" s="315"/>
      <c r="E336" s="41" t="s">
        <v>88</v>
      </c>
      <c r="F336" s="53">
        <v>14</v>
      </c>
      <c r="G336" s="142">
        <f t="shared" ref="G336" si="2608">IFERROR(F336/D335,"-")</f>
        <v>0.3783783783783784</v>
      </c>
      <c r="H336" s="315"/>
      <c r="I336" s="41" t="s">
        <v>88</v>
      </c>
      <c r="J336" s="53">
        <v>35</v>
      </c>
      <c r="K336" s="142">
        <f t="shared" ref="K336" si="2609">IFERROR(J336/H335,"-")</f>
        <v>0.52238805970149249</v>
      </c>
      <c r="L336" s="315"/>
      <c r="M336" s="41" t="s">
        <v>88</v>
      </c>
      <c r="N336" s="53">
        <v>1223</v>
      </c>
      <c r="O336" s="142">
        <f t="shared" ref="O336" si="2610">IFERROR(N336/L335,"-")</f>
        <v>0.23505669805881221</v>
      </c>
      <c r="P336" s="315"/>
      <c r="Q336" s="41" t="s">
        <v>88</v>
      </c>
      <c r="R336" s="53">
        <v>978</v>
      </c>
      <c r="S336" s="153">
        <f t="shared" ref="S336" si="2611">IFERROR(R336/P335,"-")</f>
        <v>0.30524344569288392</v>
      </c>
      <c r="T336" s="315"/>
      <c r="U336" s="41" t="s">
        <v>88</v>
      </c>
      <c r="V336" s="53">
        <v>602</v>
      </c>
      <c r="W336" s="142">
        <f t="shared" ref="W336" si="2612">IFERROR(V336/T335,"-")</f>
        <v>0.35</v>
      </c>
      <c r="X336" s="315"/>
      <c r="Y336" s="41" t="s">
        <v>88</v>
      </c>
      <c r="Z336" s="53">
        <v>268</v>
      </c>
      <c r="AA336" s="142">
        <f t="shared" ref="AA336" si="2613">IFERROR(Z336/X335,"-")</f>
        <v>0.34447300771208228</v>
      </c>
      <c r="AB336" s="315"/>
      <c r="AC336" s="41" t="s">
        <v>88</v>
      </c>
      <c r="AD336" s="53">
        <v>74</v>
      </c>
      <c r="AE336" s="142">
        <f t="shared" ref="AE336" si="2614">IFERROR(AD336/AB335,"-")</f>
        <v>0.27205882352941174</v>
      </c>
      <c r="AF336" s="315"/>
      <c r="AG336" s="41" t="s">
        <v>88</v>
      </c>
      <c r="AH336" s="53">
        <v>3194</v>
      </c>
      <c r="AI336" s="153">
        <f t="shared" ref="AI336" si="2615">IFERROR(AH336/AF335,"-")</f>
        <v>0.2831309281092102</v>
      </c>
    </row>
    <row r="337" spans="2:35" s="30" customFormat="1">
      <c r="B337" s="300"/>
      <c r="C337" s="321"/>
      <c r="D337" s="315"/>
      <c r="E337" s="44" t="s">
        <v>89</v>
      </c>
      <c r="F337" s="53">
        <v>15</v>
      </c>
      <c r="G337" s="142">
        <f t="shared" ref="G337" si="2616">IFERROR(F337/D335,"-")</f>
        <v>0.40540540540540543</v>
      </c>
      <c r="H337" s="315"/>
      <c r="I337" s="44" t="s">
        <v>89</v>
      </c>
      <c r="J337" s="53">
        <v>31</v>
      </c>
      <c r="K337" s="142">
        <f t="shared" ref="K337" si="2617">IFERROR(J337/H335,"-")</f>
        <v>0.46268656716417911</v>
      </c>
      <c r="L337" s="315"/>
      <c r="M337" s="44" t="s">
        <v>89</v>
      </c>
      <c r="N337" s="53">
        <v>1766</v>
      </c>
      <c r="O337" s="142">
        <f t="shared" ref="O337" si="2618">IFERROR(N337/L335,"-")</f>
        <v>0.33941956563521047</v>
      </c>
      <c r="P337" s="315"/>
      <c r="Q337" s="44" t="s">
        <v>89</v>
      </c>
      <c r="R337" s="53">
        <v>1299</v>
      </c>
      <c r="S337" s="153">
        <f t="shared" ref="S337" si="2619">IFERROR(R337/P335,"-")</f>
        <v>0.40543071161048688</v>
      </c>
      <c r="T337" s="315"/>
      <c r="U337" s="44" t="s">
        <v>89</v>
      </c>
      <c r="V337" s="53">
        <v>698</v>
      </c>
      <c r="W337" s="142">
        <f t="shared" ref="W337" si="2620">IFERROR(V337/T335,"-")</f>
        <v>0.40581395348837207</v>
      </c>
      <c r="X337" s="315"/>
      <c r="Y337" s="44" t="s">
        <v>89</v>
      </c>
      <c r="Z337" s="53">
        <v>311</v>
      </c>
      <c r="AA337" s="142">
        <f t="shared" ref="AA337" si="2621">IFERROR(Z337/X335,"-")</f>
        <v>0.39974293059125965</v>
      </c>
      <c r="AB337" s="315"/>
      <c r="AC337" s="44" t="s">
        <v>89</v>
      </c>
      <c r="AD337" s="53">
        <v>71</v>
      </c>
      <c r="AE337" s="142">
        <f t="shared" ref="AE337" si="2622">IFERROR(AD337/AB335,"-")</f>
        <v>0.2610294117647059</v>
      </c>
      <c r="AF337" s="315"/>
      <c r="AG337" s="44" t="s">
        <v>89</v>
      </c>
      <c r="AH337" s="53">
        <v>4191</v>
      </c>
      <c r="AI337" s="153">
        <f t="shared" ref="AI337" si="2623">IFERROR(AH337/AF335,"-")</f>
        <v>0.37150961794167181</v>
      </c>
    </row>
    <row r="338" spans="2:35" s="30" customFormat="1">
      <c r="B338" s="300"/>
      <c r="C338" s="321"/>
      <c r="D338" s="315"/>
      <c r="E338" s="44" t="s">
        <v>90</v>
      </c>
      <c r="F338" s="53">
        <v>4</v>
      </c>
      <c r="G338" s="142">
        <f t="shared" ref="G338" si="2624">IFERROR(F338/D335,"-")</f>
        <v>0.10810810810810811</v>
      </c>
      <c r="H338" s="315"/>
      <c r="I338" s="44" t="s">
        <v>90</v>
      </c>
      <c r="J338" s="53">
        <v>10</v>
      </c>
      <c r="K338" s="142">
        <f t="shared" ref="K338" si="2625">IFERROR(J338/H335,"-")</f>
        <v>0.14925373134328357</v>
      </c>
      <c r="L338" s="315"/>
      <c r="M338" s="44" t="s">
        <v>90</v>
      </c>
      <c r="N338" s="53">
        <v>369</v>
      </c>
      <c r="O338" s="142">
        <f t="shared" ref="O338" si="2626">IFERROR(N338/L335,"-")</f>
        <v>7.092062271766289E-2</v>
      </c>
      <c r="P338" s="315"/>
      <c r="Q338" s="44" t="s">
        <v>90</v>
      </c>
      <c r="R338" s="53">
        <v>378</v>
      </c>
      <c r="S338" s="153">
        <f t="shared" ref="S338" si="2627">IFERROR(R338/P335,"-")</f>
        <v>0.11797752808988764</v>
      </c>
      <c r="T338" s="315"/>
      <c r="U338" s="44" t="s">
        <v>90</v>
      </c>
      <c r="V338" s="53">
        <v>294</v>
      </c>
      <c r="W338" s="142">
        <f t="shared" ref="W338" si="2628">IFERROR(V338/T335,"-")</f>
        <v>0.17093023255813952</v>
      </c>
      <c r="X338" s="315"/>
      <c r="Y338" s="44" t="s">
        <v>90</v>
      </c>
      <c r="Z338" s="53">
        <v>154</v>
      </c>
      <c r="AA338" s="142">
        <f t="shared" ref="AA338" si="2629">IFERROR(Z338/X335,"-")</f>
        <v>0.19794344473007713</v>
      </c>
      <c r="AB338" s="315"/>
      <c r="AC338" s="44" t="s">
        <v>90</v>
      </c>
      <c r="AD338" s="53">
        <v>52</v>
      </c>
      <c r="AE338" s="142">
        <f t="shared" ref="AE338" si="2630">IFERROR(AD338/AB335,"-")</f>
        <v>0.19117647058823528</v>
      </c>
      <c r="AF338" s="315"/>
      <c r="AG338" s="44" t="s">
        <v>90</v>
      </c>
      <c r="AH338" s="53">
        <v>1261</v>
      </c>
      <c r="AI338" s="153">
        <f t="shared" ref="AI338" si="2631">IFERROR(AH338/AF335,"-")</f>
        <v>0.11178087049020477</v>
      </c>
    </row>
    <row r="339" spans="2:35" s="30" customFormat="1">
      <c r="B339" s="300"/>
      <c r="C339" s="321"/>
      <c r="D339" s="315"/>
      <c r="E339" s="45" t="s">
        <v>91</v>
      </c>
      <c r="F339" s="54">
        <v>8</v>
      </c>
      <c r="G339" s="143">
        <f t="shared" ref="G339" si="2632">IFERROR(F339/D335,"-")</f>
        <v>0.21621621621621623</v>
      </c>
      <c r="H339" s="315"/>
      <c r="I339" s="45" t="s">
        <v>91</v>
      </c>
      <c r="J339" s="54">
        <v>20</v>
      </c>
      <c r="K339" s="143">
        <f t="shared" ref="K339" si="2633">IFERROR(J339/H335,"-")</f>
        <v>0.29850746268656714</v>
      </c>
      <c r="L339" s="315"/>
      <c r="M339" s="45" t="s">
        <v>91</v>
      </c>
      <c r="N339" s="54">
        <v>1104</v>
      </c>
      <c r="O339" s="143">
        <f t="shared" ref="O339" si="2634">IFERROR(N339/L335,"-")</f>
        <v>0.21218527772438978</v>
      </c>
      <c r="P339" s="315"/>
      <c r="Q339" s="45" t="s">
        <v>91</v>
      </c>
      <c r="R339" s="54">
        <v>851</v>
      </c>
      <c r="S339" s="154">
        <f t="shared" ref="S339" si="2635">IFERROR(R339/P335,"-")</f>
        <v>0.265605493133583</v>
      </c>
      <c r="T339" s="315"/>
      <c r="U339" s="45" t="s">
        <v>91</v>
      </c>
      <c r="V339" s="54">
        <v>496</v>
      </c>
      <c r="W339" s="143">
        <f t="shared" ref="W339" si="2636">IFERROR(V339/T335,"-")</f>
        <v>0.28837209302325584</v>
      </c>
      <c r="X339" s="315"/>
      <c r="Y339" s="45" t="s">
        <v>91</v>
      </c>
      <c r="Z339" s="54">
        <v>245</v>
      </c>
      <c r="AA339" s="143">
        <f t="shared" ref="AA339" si="2637">IFERROR(Z339/X335,"-")</f>
        <v>0.31491002570694088</v>
      </c>
      <c r="AB339" s="315"/>
      <c r="AC339" s="45" t="s">
        <v>91</v>
      </c>
      <c r="AD339" s="54">
        <v>71</v>
      </c>
      <c r="AE339" s="143">
        <f t="shared" ref="AE339" si="2638">IFERROR(AD339/AB335,"-")</f>
        <v>0.2610294117647059</v>
      </c>
      <c r="AF339" s="315"/>
      <c r="AG339" s="45" t="s">
        <v>91</v>
      </c>
      <c r="AH339" s="54">
        <v>2795</v>
      </c>
      <c r="AI339" s="154">
        <f t="shared" ref="AI339" si="2639">IFERROR(AH339/AF335,"-")</f>
        <v>0.24776172325148479</v>
      </c>
    </row>
    <row r="340" spans="2:35" s="30" customFormat="1" ht="24">
      <c r="B340" s="276"/>
      <c r="C340" s="322"/>
      <c r="D340" s="316"/>
      <c r="E340" s="48" t="s">
        <v>275</v>
      </c>
      <c r="F340" s="55">
        <v>25</v>
      </c>
      <c r="G340" s="144">
        <f t="shared" ref="G340" si="2640">IFERROR(F340/D335,"-")</f>
        <v>0.67567567567567566</v>
      </c>
      <c r="H340" s="316"/>
      <c r="I340" s="48" t="s">
        <v>275</v>
      </c>
      <c r="J340" s="55">
        <v>59</v>
      </c>
      <c r="K340" s="144">
        <f t="shared" ref="K340" si="2641">IFERROR(J340/H335,"-")</f>
        <v>0.88059701492537312</v>
      </c>
      <c r="L340" s="316"/>
      <c r="M340" s="48" t="s">
        <v>275</v>
      </c>
      <c r="N340" s="55">
        <v>3023</v>
      </c>
      <c r="O340" s="144">
        <f t="shared" ref="O340" si="2642">IFERROR(N340/L335,"-")</f>
        <v>0.58101095521814339</v>
      </c>
      <c r="P340" s="316"/>
      <c r="Q340" s="48" t="s">
        <v>275</v>
      </c>
      <c r="R340" s="55">
        <v>2247</v>
      </c>
      <c r="S340" s="144">
        <f t="shared" ref="S340" si="2643">IFERROR(R340/P335,"-")</f>
        <v>0.70131086142322097</v>
      </c>
      <c r="T340" s="316"/>
      <c r="U340" s="48" t="s">
        <v>275</v>
      </c>
      <c r="V340" s="55">
        <v>1302</v>
      </c>
      <c r="W340" s="144">
        <f t="shared" ref="W340" si="2644">IFERROR(V340/T335,"-")</f>
        <v>0.75697674418604655</v>
      </c>
      <c r="X340" s="316"/>
      <c r="Y340" s="48" t="s">
        <v>275</v>
      </c>
      <c r="Z340" s="55">
        <v>597</v>
      </c>
      <c r="AA340" s="144">
        <f t="shared" ref="AA340" si="2645">IFERROR(Z340/X335,"-")</f>
        <v>0.76735218508997427</v>
      </c>
      <c r="AB340" s="316"/>
      <c r="AC340" s="48" t="s">
        <v>275</v>
      </c>
      <c r="AD340" s="55">
        <v>183</v>
      </c>
      <c r="AE340" s="144">
        <f t="shared" ref="AE340" si="2646">IFERROR(AD340/AB335,"-")</f>
        <v>0.67279411764705888</v>
      </c>
      <c r="AF340" s="316"/>
      <c r="AG340" s="48" t="s">
        <v>275</v>
      </c>
      <c r="AH340" s="55">
        <v>7436</v>
      </c>
      <c r="AI340" s="144">
        <f t="shared" ref="AI340" si="2647">IFERROR(AH340/AF335,"-")</f>
        <v>0.65916142185976423</v>
      </c>
    </row>
    <row r="341" spans="2:35" s="30" customFormat="1">
      <c r="B341" s="275">
        <v>57</v>
      </c>
      <c r="C341" s="320" t="s">
        <v>51</v>
      </c>
      <c r="D341" s="314">
        <v>46</v>
      </c>
      <c r="E341" s="40" t="s">
        <v>87</v>
      </c>
      <c r="F341" s="194">
        <v>5</v>
      </c>
      <c r="G341" s="141">
        <f t="shared" ref="G341" si="2648">IFERROR(F341/D341,"-")</f>
        <v>0.10869565217391304</v>
      </c>
      <c r="H341" s="314">
        <v>85</v>
      </c>
      <c r="I341" s="40" t="s">
        <v>87</v>
      </c>
      <c r="J341" s="194">
        <v>2</v>
      </c>
      <c r="K341" s="141">
        <f t="shared" ref="K341" si="2649">IFERROR(J341/H341,"-")</f>
        <v>2.3529411764705882E-2</v>
      </c>
      <c r="L341" s="314">
        <v>3436</v>
      </c>
      <c r="M341" s="40" t="s">
        <v>87</v>
      </c>
      <c r="N341" s="194">
        <v>226</v>
      </c>
      <c r="O341" s="141">
        <f t="shared" ref="O341" si="2650">IFERROR(N341/L341,"-")</f>
        <v>6.577415599534342E-2</v>
      </c>
      <c r="P341" s="314">
        <v>2419</v>
      </c>
      <c r="Q341" s="40" t="s">
        <v>87</v>
      </c>
      <c r="R341" s="194">
        <v>348</v>
      </c>
      <c r="S341" s="152">
        <f t="shared" ref="S341" si="2651">IFERROR(R341/P341,"-")</f>
        <v>0.14386109962794544</v>
      </c>
      <c r="T341" s="314">
        <v>1640</v>
      </c>
      <c r="U341" s="40" t="s">
        <v>87</v>
      </c>
      <c r="V341" s="194">
        <v>382</v>
      </c>
      <c r="W341" s="141">
        <f t="shared" ref="W341" si="2652">IFERROR(V341/T341,"-")</f>
        <v>0.2329268292682927</v>
      </c>
      <c r="X341" s="314">
        <v>767</v>
      </c>
      <c r="Y341" s="40" t="s">
        <v>87</v>
      </c>
      <c r="Z341" s="194">
        <v>206</v>
      </c>
      <c r="AA341" s="141">
        <f t="shared" ref="AA341" si="2653">IFERROR(Z341/X341,"-")</f>
        <v>0.26857887874837028</v>
      </c>
      <c r="AB341" s="314">
        <v>261</v>
      </c>
      <c r="AC341" s="40" t="s">
        <v>87</v>
      </c>
      <c r="AD341" s="194">
        <v>69</v>
      </c>
      <c r="AE341" s="141">
        <f t="shared" ref="AE341" si="2654">IFERROR(AD341/AB341,"-")</f>
        <v>0.26436781609195403</v>
      </c>
      <c r="AF341" s="314">
        <v>8654</v>
      </c>
      <c r="AG341" s="40" t="s">
        <v>87</v>
      </c>
      <c r="AH341" s="194">
        <v>1238</v>
      </c>
      <c r="AI341" s="152">
        <f t="shared" ref="AI341" si="2655">IFERROR(AH341/AF341,"-")</f>
        <v>0.14305523457360758</v>
      </c>
    </row>
    <row r="342" spans="2:35" s="30" customFormat="1">
      <c r="B342" s="300"/>
      <c r="C342" s="321"/>
      <c r="D342" s="315"/>
      <c r="E342" s="41" t="s">
        <v>88</v>
      </c>
      <c r="F342" s="53">
        <v>15</v>
      </c>
      <c r="G342" s="142">
        <f t="shared" ref="G342" si="2656">IFERROR(F342/D341,"-")</f>
        <v>0.32608695652173914</v>
      </c>
      <c r="H342" s="315"/>
      <c r="I342" s="41" t="s">
        <v>88</v>
      </c>
      <c r="J342" s="53">
        <v>30</v>
      </c>
      <c r="K342" s="142">
        <f t="shared" ref="K342" si="2657">IFERROR(J342/H341,"-")</f>
        <v>0.35294117647058826</v>
      </c>
      <c r="L342" s="315"/>
      <c r="M342" s="41" t="s">
        <v>88</v>
      </c>
      <c r="N342" s="53">
        <v>966</v>
      </c>
      <c r="O342" s="142">
        <f t="shared" ref="O342" si="2658">IFERROR(N342/L341,"-")</f>
        <v>0.28114086146682188</v>
      </c>
      <c r="P342" s="315"/>
      <c r="Q342" s="41" t="s">
        <v>88</v>
      </c>
      <c r="R342" s="53">
        <v>813</v>
      </c>
      <c r="S342" s="153">
        <f t="shared" ref="S342" si="2659">IFERROR(R342/P341,"-")</f>
        <v>0.3360892930963208</v>
      </c>
      <c r="T342" s="315"/>
      <c r="U342" s="41" t="s">
        <v>88</v>
      </c>
      <c r="V342" s="53">
        <v>607</v>
      </c>
      <c r="W342" s="142">
        <f t="shared" ref="W342" si="2660">IFERROR(V342/T341,"-")</f>
        <v>0.37012195121951219</v>
      </c>
      <c r="X342" s="315"/>
      <c r="Y342" s="41" t="s">
        <v>88</v>
      </c>
      <c r="Z342" s="53">
        <v>287</v>
      </c>
      <c r="AA342" s="142">
        <f t="shared" ref="AA342" si="2661">IFERROR(Z342/X341,"-")</f>
        <v>0.37418513689700128</v>
      </c>
      <c r="AB342" s="315"/>
      <c r="AC342" s="41" t="s">
        <v>88</v>
      </c>
      <c r="AD342" s="53">
        <v>82</v>
      </c>
      <c r="AE342" s="142">
        <f t="shared" ref="AE342" si="2662">IFERROR(AD342/AB341,"-")</f>
        <v>0.31417624521072796</v>
      </c>
      <c r="AF342" s="315"/>
      <c r="AG342" s="41" t="s">
        <v>88</v>
      </c>
      <c r="AH342" s="53">
        <v>2800</v>
      </c>
      <c r="AI342" s="153">
        <f t="shared" ref="AI342" si="2663">IFERROR(AH342/AF341,"-")</f>
        <v>0.32354980355904783</v>
      </c>
    </row>
    <row r="343" spans="2:35" s="30" customFormat="1">
      <c r="B343" s="300"/>
      <c r="C343" s="321"/>
      <c r="D343" s="315"/>
      <c r="E343" s="44" t="s">
        <v>89</v>
      </c>
      <c r="F343" s="53">
        <v>8</v>
      </c>
      <c r="G343" s="142">
        <f t="shared" ref="G343" si="2664">IFERROR(F343/D341,"-")</f>
        <v>0.17391304347826086</v>
      </c>
      <c r="H343" s="315"/>
      <c r="I343" s="44" t="s">
        <v>89</v>
      </c>
      <c r="J343" s="53">
        <v>27</v>
      </c>
      <c r="K343" s="142">
        <f t="shared" ref="K343" si="2665">IFERROR(J343/H341,"-")</f>
        <v>0.31764705882352939</v>
      </c>
      <c r="L343" s="315"/>
      <c r="M343" s="44" t="s">
        <v>89</v>
      </c>
      <c r="N343" s="53">
        <v>1277</v>
      </c>
      <c r="O343" s="142">
        <f t="shared" ref="O343" si="2666">IFERROR(N343/L341,"-")</f>
        <v>0.37165308498253785</v>
      </c>
      <c r="P343" s="315"/>
      <c r="Q343" s="44" t="s">
        <v>89</v>
      </c>
      <c r="R343" s="53">
        <v>1102</v>
      </c>
      <c r="S343" s="153">
        <f t="shared" ref="S343" si="2667">IFERROR(R343/P341,"-")</f>
        <v>0.45556014882182722</v>
      </c>
      <c r="T343" s="315"/>
      <c r="U343" s="44" t="s">
        <v>89</v>
      </c>
      <c r="V343" s="53">
        <v>728</v>
      </c>
      <c r="W343" s="142">
        <f t="shared" ref="W343" si="2668">IFERROR(V343/T341,"-")</f>
        <v>0.44390243902439025</v>
      </c>
      <c r="X343" s="315"/>
      <c r="Y343" s="44" t="s">
        <v>89</v>
      </c>
      <c r="Z343" s="53">
        <v>302</v>
      </c>
      <c r="AA343" s="142">
        <f t="shared" ref="AA343" si="2669">IFERROR(Z343/X341,"-")</f>
        <v>0.39374185136897</v>
      </c>
      <c r="AB343" s="315"/>
      <c r="AC343" s="44" t="s">
        <v>89</v>
      </c>
      <c r="AD343" s="53">
        <v>87</v>
      </c>
      <c r="AE343" s="142">
        <f t="shared" ref="AE343" si="2670">IFERROR(AD343/AB341,"-")</f>
        <v>0.33333333333333331</v>
      </c>
      <c r="AF343" s="315"/>
      <c r="AG343" s="44" t="s">
        <v>89</v>
      </c>
      <c r="AH343" s="53">
        <v>3531</v>
      </c>
      <c r="AI343" s="153">
        <f t="shared" ref="AI343" si="2671">IFERROR(AH343/AF341,"-")</f>
        <v>0.40801941298821354</v>
      </c>
    </row>
    <row r="344" spans="2:35" s="30" customFormat="1">
      <c r="B344" s="300"/>
      <c r="C344" s="321"/>
      <c r="D344" s="315"/>
      <c r="E344" s="44" t="s">
        <v>90</v>
      </c>
      <c r="F344" s="53">
        <v>5</v>
      </c>
      <c r="G344" s="142">
        <f t="shared" ref="G344" si="2672">IFERROR(F344/D341,"-")</f>
        <v>0.10869565217391304</v>
      </c>
      <c r="H344" s="315"/>
      <c r="I344" s="44" t="s">
        <v>90</v>
      </c>
      <c r="J344" s="53">
        <v>6</v>
      </c>
      <c r="K344" s="142">
        <f t="shared" ref="K344" si="2673">IFERROR(J344/H341,"-")</f>
        <v>7.0588235294117646E-2</v>
      </c>
      <c r="L344" s="315"/>
      <c r="M344" s="44" t="s">
        <v>90</v>
      </c>
      <c r="N344" s="53">
        <v>248</v>
      </c>
      <c r="O344" s="142">
        <f t="shared" ref="O344" si="2674">IFERROR(N344/L341,"-")</f>
        <v>7.2176949941792787E-2</v>
      </c>
      <c r="P344" s="315"/>
      <c r="Q344" s="44" t="s">
        <v>90</v>
      </c>
      <c r="R344" s="53">
        <v>257</v>
      </c>
      <c r="S344" s="153">
        <f t="shared" ref="S344" si="2675">IFERROR(R344/P341,"-")</f>
        <v>0.10624224886316659</v>
      </c>
      <c r="T344" s="315"/>
      <c r="U344" s="44" t="s">
        <v>90</v>
      </c>
      <c r="V344" s="53">
        <v>246</v>
      </c>
      <c r="W344" s="142">
        <f t="shared" ref="W344" si="2676">IFERROR(V344/T341,"-")</f>
        <v>0.15</v>
      </c>
      <c r="X344" s="315"/>
      <c r="Y344" s="44" t="s">
        <v>90</v>
      </c>
      <c r="Z344" s="53">
        <v>139</v>
      </c>
      <c r="AA344" s="142">
        <f t="shared" ref="AA344" si="2677">IFERROR(Z344/X341,"-")</f>
        <v>0.18122555410691005</v>
      </c>
      <c r="AB344" s="315"/>
      <c r="AC344" s="44" t="s">
        <v>90</v>
      </c>
      <c r="AD344" s="53">
        <v>56</v>
      </c>
      <c r="AE344" s="142">
        <f t="shared" ref="AE344" si="2678">IFERROR(AD344/AB341,"-")</f>
        <v>0.21455938697318008</v>
      </c>
      <c r="AF344" s="315"/>
      <c r="AG344" s="44" t="s">
        <v>90</v>
      </c>
      <c r="AH344" s="53">
        <v>957</v>
      </c>
      <c r="AI344" s="153">
        <f t="shared" ref="AI344" si="2679">IFERROR(AH344/AF341,"-")</f>
        <v>0.11058470071643171</v>
      </c>
    </row>
    <row r="345" spans="2:35" s="30" customFormat="1">
      <c r="B345" s="300"/>
      <c r="C345" s="321"/>
      <c r="D345" s="315"/>
      <c r="E345" s="45" t="s">
        <v>91</v>
      </c>
      <c r="F345" s="54">
        <v>11</v>
      </c>
      <c r="G345" s="143">
        <f t="shared" ref="G345" si="2680">IFERROR(F345/D341,"-")</f>
        <v>0.2391304347826087</v>
      </c>
      <c r="H345" s="315"/>
      <c r="I345" s="45" t="s">
        <v>91</v>
      </c>
      <c r="J345" s="54">
        <v>27</v>
      </c>
      <c r="K345" s="143">
        <f t="shared" ref="K345" si="2681">IFERROR(J345/H341,"-")</f>
        <v>0.31764705882352939</v>
      </c>
      <c r="L345" s="315"/>
      <c r="M345" s="45" t="s">
        <v>91</v>
      </c>
      <c r="N345" s="54">
        <v>844</v>
      </c>
      <c r="O345" s="143">
        <f t="shared" ref="O345" si="2682">IFERROR(N345/L341,"-")</f>
        <v>0.24563445867287545</v>
      </c>
      <c r="P345" s="315"/>
      <c r="Q345" s="45" t="s">
        <v>91</v>
      </c>
      <c r="R345" s="54">
        <v>713</v>
      </c>
      <c r="S345" s="154">
        <f t="shared" ref="S345" si="2683">IFERROR(R345/P341,"-")</f>
        <v>0.29474989665150891</v>
      </c>
      <c r="T345" s="315"/>
      <c r="U345" s="45" t="s">
        <v>91</v>
      </c>
      <c r="V345" s="54">
        <v>557</v>
      </c>
      <c r="W345" s="143">
        <f t="shared" ref="W345" si="2684">IFERROR(V345/T341,"-")</f>
        <v>0.33963414634146344</v>
      </c>
      <c r="X345" s="315"/>
      <c r="Y345" s="45" t="s">
        <v>91</v>
      </c>
      <c r="Z345" s="54">
        <v>251</v>
      </c>
      <c r="AA345" s="143">
        <f t="shared" ref="AA345" si="2685">IFERROR(Z345/X341,"-")</f>
        <v>0.32724902216427643</v>
      </c>
      <c r="AB345" s="315"/>
      <c r="AC345" s="45" t="s">
        <v>91</v>
      </c>
      <c r="AD345" s="54">
        <v>68</v>
      </c>
      <c r="AE345" s="143">
        <f t="shared" ref="AE345" si="2686">IFERROR(AD345/AB341,"-")</f>
        <v>0.26053639846743293</v>
      </c>
      <c r="AF345" s="315"/>
      <c r="AG345" s="45" t="s">
        <v>91</v>
      </c>
      <c r="AH345" s="54">
        <v>2471</v>
      </c>
      <c r="AI345" s="154">
        <f t="shared" ref="AI345" si="2687">IFERROR(AH345/AF341,"-")</f>
        <v>0.2855327016408597</v>
      </c>
    </row>
    <row r="346" spans="2:35" s="30" customFormat="1" ht="24">
      <c r="B346" s="276"/>
      <c r="C346" s="322"/>
      <c r="D346" s="316"/>
      <c r="E346" s="48" t="s">
        <v>275</v>
      </c>
      <c r="F346" s="55">
        <v>29</v>
      </c>
      <c r="G346" s="144">
        <f t="shared" ref="G346" si="2688">IFERROR(F346/D341,"-")</f>
        <v>0.63043478260869568</v>
      </c>
      <c r="H346" s="316"/>
      <c r="I346" s="48" t="s">
        <v>275</v>
      </c>
      <c r="J346" s="55">
        <v>54</v>
      </c>
      <c r="K346" s="144">
        <f t="shared" ref="K346" si="2689">IFERROR(J346/H341,"-")</f>
        <v>0.63529411764705879</v>
      </c>
      <c r="L346" s="316"/>
      <c r="M346" s="48" t="s">
        <v>275</v>
      </c>
      <c r="N346" s="55">
        <v>2150</v>
      </c>
      <c r="O346" s="144">
        <f t="shared" ref="O346" si="2690">IFERROR(N346/L341,"-")</f>
        <v>0.6257275902211874</v>
      </c>
      <c r="P346" s="316"/>
      <c r="Q346" s="48" t="s">
        <v>275</v>
      </c>
      <c r="R346" s="55">
        <v>1795</v>
      </c>
      <c r="S346" s="144">
        <f t="shared" ref="S346" si="2691">IFERROR(R346/P341,"-")</f>
        <v>0.74204216618437369</v>
      </c>
      <c r="T346" s="316"/>
      <c r="U346" s="48" t="s">
        <v>275</v>
      </c>
      <c r="V346" s="55">
        <v>1276</v>
      </c>
      <c r="W346" s="144">
        <f t="shared" ref="W346" si="2692">IFERROR(V346/T341,"-")</f>
        <v>0.7780487804878049</v>
      </c>
      <c r="X346" s="316"/>
      <c r="Y346" s="48" t="s">
        <v>275</v>
      </c>
      <c r="Z346" s="55">
        <v>585</v>
      </c>
      <c r="AA346" s="144">
        <f t="shared" ref="AA346" si="2693">IFERROR(Z346/X341,"-")</f>
        <v>0.76271186440677963</v>
      </c>
      <c r="AB346" s="316"/>
      <c r="AC346" s="48" t="s">
        <v>275</v>
      </c>
      <c r="AD346" s="55">
        <v>192</v>
      </c>
      <c r="AE346" s="144">
        <f t="shared" ref="AE346" si="2694">IFERROR(AD346/AB341,"-")</f>
        <v>0.73563218390804597</v>
      </c>
      <c r="AF346" s="316"/>
      <c r="AG346" s="48" t="s">
        <v>275</v>
      </c>
      <c r="AH346" s="55">
        <v>6081</v>
      </c>
      <c r="AI346" s="144">
        <f t="shared" ref="AI346" si="2695">IFERROR(AH346/AF341,"-")</f>
        <v>0.70268084122948926</v>
      </c>
    </row>
    <row r="347" spans="2:35" s="30" customFormat="1">
      <c r="B347" s="275">
        <v>58</v>
      </c>
      <c r="C347" s="320" t="s">
        <v>31</v>
      </c>
      <c r="D347" s="314">
        <v>37</v>
      </c>
      <c r="E347" s="40" t="s">
        <v>87</v>
      </c>
      <c r="F347" s="194">
        <v>1</v>
      </c>
      <c r="G347" s="141">
        <f t="shared" ref="G347" si="2696">IFERROR(F347/D347,"-")</f>
        <v>2.7027027027027029E-2</v>
      </c>
      <c r="H347" s="314">
        <v>41</v>
      </c>
      <c r="I347" s="40" t="s">
        <v>87</v>
      </c>
      <c r="J347" s="194">
        <v>2</v>
      </c>
      <c r="K347" s="141">
        <f t="shared" ref="K347" si="2697">IFERROR(J347/H347,"-")</f>
        <v>4.878048780487805E-2</v>
      </c>
      <c r="L347" s="314">
        <v>4013</v>
      </c>
      <c r="M347" s="40" t="s">
        <v>87</v>
      </c>
      <c r="N347" s="194">
        <v>258</v>
      </c>
      <c r="O347" s="141">
        <f t="shared" ref="O347" si="2698">IFERROR(N347/L347,"-")</f>
        <v>6.4291054074258655E-2</v>
      </c>
      <c r="P347" s="314">
        <v>2881</v>
      </c>
      <c r="Q347" s="40" t="s">
        <v>87</v>
      </c>
      <c r="R347" s="194">
        <v>402</v>
      </c>
      <c r="S347" s="152">
        <f t="shared" ref="S347" si="2699">IFERROR(R347/P347,"-")</f>
        <v>0.13953488372093023</v>
      </c>
      <c r="T347" s="314">
        <v>1799</v>
      </c>
      <c r="U347" s="40" t="s">
        <v>87</v>
      </c>
      <c r="V347" s="194">
        <v>419</v>
      </c>
      <c r="W347" s="141">
        <f t="shared" ref="W347" si="2700">IFERROR(V347/T347,"-")</f>
        <v>0.23290717065036132</v>
      </c>
      <c r="X347" s="314">
        <v>864</v>
      </c>
      <c r="Y347" s="40" t="s">
        <v>87</v>
      </c>
      <c r="Z347" s="194">
        <v>250</v>
      </c>
      <c r="AA347" s="141">
        <f t="shared" ref="AA347" si="2701">IFERROR(Z347/X347,"-")</f>
        <v>0.28935185185185186</v>
      </c>
      <c r="AB347" s="314">
        <v>303</v>
      </c>
      <c r="AC347" s="40" t="s">
        <v>87</v>
      </c>
      <c r="AD347" s="194">
        <v>90</v>
      </c>
      <c r="AE347" s="141">
        <f t="shared" ref="AE347" si="2702">IFERROR(AD347/AB347,"-")</f>
        <v>0.29702970297029702</v>
      </c>
      <c r="AF347" s="314">
        <v>9938</v>
      </c>
      <c r="AG347" s="40" t="s">
        <v>87</v>
      </c>
      <c r="AH347" s="194">
        <v>1422</v>
      </c>
      <c r="AI347" s="152">
        <f t="shared" ref="AI347" si="2703">IFERROR(AH347/AF347,"-")</f>
        <v>0.14308714026967195</v>
      </c>
    </row>
    <row r="348" spans="2:35" s="30" customFormat="1">
      <c r="B348" s="300"/>
      <c r="C348" s="321"/>
      <c r="D348" s="315"/>
      <c r="E348" s="41" t="s">
        <v>88</v>
      </c>
      <c r="F348" s="53">
        <v>9</v>
      </c>
      <c r="G348" s="142">
        <f t="shared" ref="G348" si="2704">IFERROR(F348/D347,"-")</f>
        <v>0.24324324324324326</v>
      </c>
      <c r="H348" s="315"/>
      <c r="I348" s="41" t="s">
        <v>88</v>
      </c>
      <c r="J348" s="53">
        <v>17</v>
      </c>
      <c r="K348" s="142">
        <f t="shared" ref="K348" si="2705">IFERROR(J348/H347,"-")</f>
        <v>0.41463414634146339</v>
      </c>
      <c r="L348" s="315"/>
      <c r="M348" s="41" t="s">
        <v>88</v>
      </c>
      <c r="N348" s="53">
        <v>966</v>
      </c>
      <c r="O348" s="142">
        <f t="shared" ref="O348" si="2706">IFERROR(N348/L347,"-")</f>
        <v>0.24071766758036381</v>
      </c>
      <c r="P348" s="315"/>
      <c r="Q348" s="41" t="s">
        <v>88</v>
      </c>
      <c r="R348" s="53">
        <v>854</v>
      </c>
      <c r="S348" s="153">
        <f t="shared" ref="S348" si="2707">IFERROR(R348/P347,"-")</f>
        <v>0.29642485248177713</v>
      </c>
      <c r="T348" s="315"/>
      <c r="U348" s="41" t="s">
        <v>88</v>
      </c>
      <c r="V348" s="53">
        <v>569</v>
      </c>
      <c r="W348" s="142">
        <f t="shared" ref="W348" si="2708">IFERROR(V348/T347,"-")</f>
        <v>0.31628682601445246</v>
      </c>
      <c r="X348" s="315"/>
      <c r="Y348" s="41" t="s">
        <v>88</v>
      </c>
      <c r="Z348" s="53">
        <v>222</v>
      </c>
      <c r="AA348" s="142">
        <f t="shared" ref="AA348" si="2709">IFERROR(Z348/X347,"-")</f>
        <v>0.25694444444444442</v>
      </c>
      <c r="AB348" s="315"/>
      <c r="AC348" s="41" t="s">
        <v>88</v>
      </c>
      <c r="AD348" s="53">
        <v>75</v>
      </c>
      <c r="AE348" s="142">
        <f t="shared" ref="AE348" si="2710">IFERROR(AD348/AB347,"-")</f>
        <v>0.24752475247524752</v>
      </c>
      <c r="AF348" s="315"/>
      <c r="AG348" s="41" t="s">
        <v>88</v>
      </c>
      <c r="AH348" s="53">
        <v>2712</v>
      </c>
      <c r="AI348" s="153">
        <f t="shared" ref="AI348" si="2711">IFERROR(AH348/AF347,"-")</f>
        <v>0.27289192996578787</v>
      </c>
    </row>
    <row r="349" spans="2:35" s="30" customFormat="1">
      <c r="B349" s="300"/>
      <c r="C349" s="321"/>
      <c r="D349" s="315"/>
      <c r="E349" s="44" t="s">
        <v>89</v>
      </c>
      <c r="F349" s="53">
        <v>11</v>
      </c>
      <c r="G349" s="142">
        <f t="shared" ref="G349" si="2712">IFERROR(F349/D347,"-")</f>
        <v>0.29729729729729731</v>
      </c>
      <c r="H349" s="315"/>
      <c r="I349" s="44" t="s">
        <v>89</v>
      </c>
      <c r="J349" s="53">
        <v>14</v>
      </c>
      <c r="K349" s="142">
        <f t="shared" ref="K349" si="2713">IFERROR(J349/H347,"-")</f>
        <v>0.34146341463414637</v>
      </c>
      <c r="L349" s="315"/>
      <c r="M349" s="44" t="s">
        <v>89</v>
      </c>
      <c r="N349" s="53">
        <v>1269</v>
      </c>
      <c r="O349" s="142">
        <f t="shared" ref="O349" si="2714">IFERROR(N349/L347,"-")</f>
        <v>0.31622227759780713</v>
      </c>
      <c r="P349" s="315"/>
      <c r="Q349" s="44" t="s">
        <v>89</v>
      </c>
      <c r="R349" s="53">
        <v>1094</v>
      </c>
      <c r="S349" s="153">
        <f t="shared" ref="S349" si="2715">IFERROR(R349/P347,"-")</f>
        <v>0.37972926067337731</v>
      </c>
      <c r="T349" s="315"/>
      <c r="U349" s="44" t="s">
        <v>89</v>
      </c>
      <c r="V349" s="53">
        <v>725</v>
      </c>
      <c r="W349" s="142">
        <f t="shared" ref="W349" si="2716">IFERROR(V349/T347,"-")</f>
        <v>0.40300166759310729</v>
      </c>
      <c r="X349" s="315"/>
      <c r="Y349" s="44" t="s">
        <v>89</v>
      </c>
      <c r="Z349" s="53">
        <v>284</v>
      </c>
      <c r="AA349" s="142">
        <f t="shared" ref="AA349" si="2717">IFERROR(Z349/X347,"-")</f>
        <v>0.32870370370370372</v>
      </c>
      <c r="AB349" s="315"/>
      <c r="AC349" s="44" t="s">
        <v>89</v>
      </c>
      <c r="AD349" s="53">
        <v>77</v>
      </c>
      <c r="AE349" s="142">
        <f t="shared" ref="AE349" si="2718">IFERROR(AD349/AB347,"-")</f>
        <v>0.25412541254125415</v>
      </c>
      <c r="AF349" s="315"/>
      <c r="AG349" s="44" t="s">
        <v>89</v>
      </c>
      <c r="AH349" s="53">
        <v>3474</v>
      </c>
      <c r="AI349" s="153">
        <f t="shared" ref="AI349" si="2719">IFERROR(AH349/AF347,"-")</f>
        <v>0.3495673173676796</v>
      </c>
    </row>
    <row r="350" spans="2:35" s="30" customFormat="1">
      <c r="B350" s="300"/>
      <c r="C350" s="321"/>
      <c r="D350" s="315"/>
      <c r="E350" s="44" t="s">
        <v>90</v>
      </c>
      <c r="F350" s="53">
        <v>2</v>
      </c>
      <c r="G350" s="142">
        <f t="shared" ref="G350" si="2720">IFERROR(F350/D347,"-")</f>
        <v>5.4054054054054057E-2</v>
      </c>
      <c r="H350" s="315"/>
      <c r="I350" s="44" t="s">
        <v>90</v>
      </c>
      <c r="J350" s="53">
        <v>4</v>
      </c>
      <c r="K350" s="142">
        <f t="shared" ref="K350" si="2721">IFERROR(J350/H347,"-")</f>
        <v>9.7560975609756101E-2</v>
      </c>
      <c r="L350" s="315"/>
      <c r="M350" s="44" t="s">
        <v>90</v>
      </c>
      <c r="N350" s="53">
        <v>327</v>
      </c>
      <c r="O350" s="142">
        <f t="shared" ref="O350" si="2722">IFERROR(N350/L347,"-")</f>
        <v>8.1485173187141782E-2</v>
      </c>
      <c r="P350" s="315"/>
      <c r="Q350" s="44" t="s">
        <v>90</v>
      </c>
      <c r="R350" s="53">
        <v>344</v>
      </c>
      <c r="S350" s="153">
        <f t="shared" ref="S350" si="2723">IFERROR(R350/P347,"-")</f>
        <v>0.11940298507462686</v>
      </c>
      <c r="T350" s="315"/>
      <c r="U350" s="44" t="s">
        <v>90</v>
      </c>
      <c r="V350" s="53">
        <v>304</v>
      </c>
      <c r="W350" s="142">
        <f t="shared" ref="W350" si="2724">IFERROR(V350/T347,"-")</f>
        <v>0.1689827682045581</v>
      </c>
      <c r="X350" s="315"/>
      <c r="Y350" s="44" t="s">
        <v>90</v>
      </c>
      <c r="Z350" s="53">
        <v>165</v>
      </c>
      <c r="AA350" s="142">
        <f t="shared" ref="AA350" si="2725">IFERROR(Z350/X347,"-")</f>
        <v>0.19097222222222221</v>
      </c>
      <c r="AB350" s="315"/>
      <c r="AC350" s="44" t="s">
        <v>90</v>
      </c>
      <c r="AD350" s="53">
        <v>70</v>
      </c>
      <c r="AE350" s="142">
        <f t="shared" ref="AE350" si="2726">IFERROR(AD350/AB347,"-")</f>
        <v>0.23102310231023102</v>
      </c>
      <c r="AF350" s="315"/>
      <c r="AG350" s="44" t="s">
        <v>90</v>
      </c>
      <c r="AH350" s="53">
        <v>1216</v>
      </c>
      <c r="AI350" s="153">
        <f t="shared" ref="AI350" si="2727">IFERROR(AH350/AF347,"-")</f>
        <v>0.12235862346548601</v>
      </c>
    </row>
    <row r="351" spans="2:35" s="30" customFormat="1">
      <c r="B351" s="300"/>
      <c r="C351" s="321"/>
      <c r="D351" s="315"/>
      <c r="E351" s="45" t="s">
        <v>91</v>
      </c>
      <c r="F351" s="54">
        <v>7</v>
      </c>
      <c r="G351" s="143">
        <f t="shared" ref="G351" si="2728">IFERROR(F351/D347,"-")</f>
        <v>0.1891891891891892</v>
      </c>
      <c r="H351" s="315"/>
      <c r="I351" s="45" t="s">
        <v>91</v>
      </c>
      <c r="J351" s="54">
        <v>13</v>
      </c>
      <c r="K351" s="143">
        <f t="shared" ref="K351" si="2729">IFERROR(J351/H347,"-")</f>
        <v>0.31707317073170732</v>
      </c>
      <c r="L351" s="315"/>
      <c r="M351" s="45" t="s">
        <v>91</v>
      </c>
      <c r="N351" s="54">
        <v>853</v>
      </c>
      <c r="O351" s="143">
        <f t="shared" ref="O351" si="2730">IFERROR(N351/L347,"-")</f>
        <v>0.21255918265636681</v>
      </c>
      <c r="P351" s="315"/>
      <c r="Q351" s="45" t="s">
        <v>91</v>
      </c>
      <c r="R351" s="54">
        <v>753</v>
      </c>
      <c r="S351" s="154">
        <f t="shared" ref="S351" si="2731">IFERROR(R351/P347,"-")</f>
        <v>0.26136758070114546</v>
      </c>
      <c r="T351" s="315"/>
      <c r="U351" s="45" t="s">
        <v>91</v>
      </c>
      <c r="V351" s="54">
        <v>554</v>
      </c>
      <c r="W351" s="143">
        <f t="shared" ref="W351" si="2732">IFERROR(V351/T347,"-")</f>
        <v>0.30794886047804337</v>
      </c>
      <c r="X351" s="315"/>
      <c r="Y351" s="45" t="s">
        <v>91</v>
      </c>
      <c r="Z351" s="54">
        <v>264</v>
      </c>
      <c r="AA351" s="143">
        <f t="shared" ref="AA351" si="2733">IFERROR(Z351/X347,"-")</f>
        <v>0.30555555555555558</v>
      </c>
      <c r="AB351" s="315"/>
      <c r="AC351" s="45" t="s">
        <v>91</v>
      </c>
      <c r="AD351" s="54">
        <v>91</v>
      </c>
      <c r="AE351" s="143">
        <f t="shared" ref="AE351" si="2734">IFERROR(AD351/AB347,"-")</f>
        <v>0.30033003300330036</v>
      </c>
      <c r="AF351" s="315"/>
      <c r="AG351" s="45" t="s">
        <v>91</v>
      </c>
      <c r="AH351" s="54">
        <v>2535</v>
      </c>
      <c r="AI351" s="154">
        <f t="shared" ref="AI351" si="2735">IFERROR(AH351/AF347,"-")</f>
        <v>0.25508150533306501</v>
      </c>
    </row>
    <row r="352" spans="2:35" s="30" customFormat="1" ht="24">
      <c r="B352" s="276"/>
      <c r="C352" s="322"/>
      <c r="D352" s="316"/>
      <c r="E352" s="48" t="s">
        <v>275</v>
      </c>
      <c r="F352" s="55">
        <v>21</v>
      </c>
      <c r="G352" s="144">
        <f t="shared" ref="G352" si="2736">IFERROR(F352/D347,"-")</f>
        <v>0.56756756756756754</v>
      </c>
      <c r="H352" s="316"/>
      <c r="I352" s="48" t="s">
        <v>275</v>
      </c>
      <c r="J352" s="55">
        <v>30</v>
      </c>
      <c r="K352" s="144">
        <f t="shared" ref="K352" si="2737">IFERROR(J352/H347,"-")</f>
        <v>0.73170731707317072</v>
      </c>
      <c r="L352" s="316"/>
      <c r="M352" s="48" t="s">
        <v>275</v>
      </c>
      <c r="N352" s="55">
        <v>2359</v>
      </c>
      <c r="O352" s="144">
        <f t="shared" ref="O352" si="2738">IFERROR(N352/L347,"-")</f>
        <v>0.58783952155494645</v>
      </c>
      <c r="P352" s="316"/>
      <c r="Q352" s="48" t="s">
        <v>275</v>
      </c>
      <c r="R352" s="55">
        <v>1984</v>
      </c>
      <c r="S352" s="144">
        <f t="shared" ref="S352" si="2739">IFERROR(R352/P347,"-")</f>
        <v>0.68864977438389452</v>
      </c>
      <c r="T352" s="316"/>
      <c r="U352" s="48" t="s">
        <v>275</v>
      </c>
      <c r="V352" s="55">
        <v>1355</v>
      </c>
      <c r="W352" s="144">
        <f t="shared" ref="W352" si="2740">IFERROR(V352/T347,"-")</f>
        <v>0.75319622012229015</v>
      </c>
      <c r="X352" s="316"/>
      <c r="Y352" s="48" t="s">
        <v>275</v>
      </c>
      <c r="Z352" s="55">
        <v>624</v>
      </c>
      <c r="AA352" s="144">
        <f t="shared" ref="AA352" si="2741">IFERROR(Z352/X347,"-")</f>
        <v>0.72222222222222221</v>
      </c>
      <c r="AB352" s="316"/>
      <c r="AC352" s="48" t="s">
        <v>275</v>
      </c>
      <c r="AD352" s="55">
        <v>214</v>
      </c>
      <c r="AE352" s="144">
        <f t="shared" ref="AE352" si="2742">IFERROR(AD352/AB347,"-")</f>
        <v>0.70627062706270627</v>
      </c>
      <c r="AF352" s="316"/>
      <c r="AG352" s="48" t="s">
        <v>275</v>
      </c>
      <c r="AH352" s="55">
        <v>6587</v>
      </c>
      <c r="AI352" s="144">
        <f t="shared" ref="AI352" si="2743">IFERROR(AH352/AF347,"-")</f>
        <v>0.66280941839404306</v>
      </c>
    </row>
    <row r="353" spans="2:35" s="30" customFormat="1">
      <c r="B353" s="275">
        <v>59</v>
      </c>
      <c r="C353" s="320" t="s">
        <v>25</v>
      </c>
      <c r="D353" s="314">
        <v>65</v>
      </c>
      <c r="E353" s="40" t="s">
        <v>87</v>
      </c>
      <c r="F353" s="194">
        <v>5</v>
      </c>
      <c r="G353" s="141">
        <f t="shared" ref="G353" si="2744">IFERROR(F353/D353,"-")</f>
        <v>7.6923076923076927E-2</v>
      </c>
      <c r="H353" s="314">
        <v>144</v>
      </c>
      <c r="I353" s="40" t="s">
        <v>87</v>
      </c>
      <c r="J353" s="194">
        <v>21</v>
      </c>
      <c r="K353" s="141">
        <f t="shared" ref="K353" si="2745">IFERROR(J353/H353,"-")</f>
        <v>0.14583333333333334</v>
      </c>
      <c r="L353" s="314">
        <v>30380</v>
      </c>
      <c r="M353" s="40" t="s">
        <v>87</v>
      </c>
      <c r="N353" s="194">
        <v>1964</v>
      </c>
      <c r="O353" s="141">
        <f t="shared" ref="O353" si="2746">IFERROR(N353/L353,"-")</f>
        <v>6.4647794601711647E-2</v>
      </c>
      <c r="P353" s="314">
        <v>21579</v>
      </c>
      <c r="Q353" s="40" t="s">
        <v>87</v>
      </c>
      <c r="R353" s="194">
        <v>2916</v>
      </c>
      <c r="S353" s="152">
        <f t="shared" ref="S353" si="2747">IFERROR(R353/P353,"-")</f>
        <v>0.13513137772834699</v>
      </c>
      <c r="T353" s="314">
        <v>12134</v>
      </c>
      <c r="U353" s="40" t="s">
        <v>87</v>
      </c>
      <c r="V353" s="194">
        <v>2641</v>
      </c>
      <c r="W353" s="141">
        <f t="shared" ref="W353" si="2748">IFERROR(V353/T353,"-")</f>
        <v>0.21765287621559254</v>
      </c>
      <c r="X353" s="314">
        <v>5246</v>
      </c>
      <c r="Y353" s="40" t="s">
        <v>87</v>
      </c>
      <c r="Z353" s="194">
        <v>1389</v>
      </c>
      <c r="AA353" s="141">
        <f t="shared" ref="AA353" si="2749">IFERROR(Z353/X353,"-")</f>
        <v>0.26477316050324057</v>
      </c>
      <c r="AB353" s="314">
        <v>1809</v>
      </c>
      <c r="AC353" s="40" t="s">
        <v>87</v>
      </c>
      <c r="AD353" s="194">
        <v>470</v>
      </c>
      <c r="AE353" s="141">
        <f t="shared" ref="AE353" si="2750">IFERROR(AD353/AB353,"-")</f>
        <v>0.25981205085682696</v>
      </c>
      <c r="AF353" s="314">
        <v>71357</v>
      </c>
      <c r="AG353" s="40" t="s">
        <v>87</v>
      </c>
      <c r="AH353" s="194">
        <v>9406</v>
      </c>
      <c r="AI353" s="152">
        <f t="shared" ref="AI353" si="2751">IFERROR(AH353/AF353,"-")</f>
        <v>0.13181607971187129</v>
      </c>
    </row>
    <row r="354" spans="2:35" s="30" customFormat="1">
      <c r="B354" s="300"/>
      <c r="C354" s="321"/>
      <c r="D354" s="315"/>
      <c r="E354" s="41" t="s">
        <v>88</v>
      </c>
      <c r="F354" s="53">
        <v>20</v>
      </c>
      <c r="G354" s="142">
        <f t="shared" ref="G354" si="2752">IFERROR(F354/D353,"-")</f>
        <v>0.30769230769230771</v>
      </c>
      <c r="H354" s="315"/>
      <c r="I354" s="41" t="s">
        <v>88</v>
      </c>
      <c r="J354" s="53">
        <v>55</v>
      </c>
      <c r="K354" s="142">
        <f t="shared" ref="K354" si="2753">IFERROR(J354/H353,"-")</f>
        <v>0.38194444444444442</v>
      </c>
      <c r="L354" s="315"/>
      <c r="M354" s="41" t="s">
        <v>88</v>
      </c>
      <c r="N354" s="53">
        <v>7048</v>
      </c>
      <c r="O354" s="142">
        <f t="shared" ref="O354" si="2754">IFERROR(N354/L353,"-")</f>
        <v>0.23199473337722185</v>
      </c>
      <c r="P354" s="315"/>
      <c r="Q354" s="41" t="s">
        <v>88</v>
      </c>
      <c r="R354" s="53">
        <v>6609</v>
      </c>
      <c r="S354" s="153">
        <f t="shared" ref="S354" si="2755">IFERROR(R354/P353,"-")</f>
        <v>0.30626998470735439</v>
      </c>
      <c r="T354" s="315"/>
      <c r="U354" s="41" t="s">
        <v>88</v>
      </c>
      <c r="V354" s="53">
        <v>4095</v>
      </c>
      <c r="W354" s="142">
        <f t="shared" ref="W354" si="2756">IFERROR(V354/T353,"-")</f>
        <v>0.33748145706279875</v>
      </c>
      <c r="X354" s="315"/>
      <c r="Y354" s="41" t="s">
        <v>88</v>
      </c>
      <c r="Z354" s="53">
        <v>1741</v>
      </c>
      <c r="AA354" s="142">
        <f t="shared" ref="AA354" si="2757">IFERROR(Z354/X353,"-")</f>
        <v>0.33187190240182995</v>
      </c>
      <c r="AB354" s="315"/>
      <c r="AC354" s="41" t="s">
        <v>88</v>
      </c>
      <c r="AD354" s="53">
        <v>552</v>
      </c>
      <c r="AE354" s="142">
        <f t="shared" ref="AE354" si="2758">IFERROR(AD354/AB353,"-")</f>
        <v>0.30514096185737977</v>
      </c>
      <c r="AF354" s="315"/>
      <c r="AG354" s="41" t="s">
        <v>88</v>
      </c>
      <c r="AH354" s="53">
        <v>20120</v>
      </c>
      <c r="AI354" s="153">
        <f t="shared" ref="AI354" si="2759">IFERROR(AH354/AF353,"-")</f>
        <v>0.28196252645150438</v>
      </c>
    </row>
    <row r="355" spans="2:35" s="30" customFormat="1">
      <c r="B355" s="300"/>
      <c r="C355" s="321"/>
      <c r="D355" s="315"/>
      <c r="E355" s="44" t="s">
        <v>89</v>
      </c>
      <c r="F355" s="53">
        <v>14</v>
      </c>
      <c r="G355" s="142">
        <f t="shared" ref="G355" si="2760">IFERROR(F355/D353,"-")</f>
        <v>0.2153846153846154</v>
      </c>
      <c r="H355" s="315"/>
      <c r="I355" s="44" t="s">
        <v>89</v>
      </c>
      <c r="J355" s="53">
        <v>56</v>
      </c>
      <c r="K355" s="142">
        <f t="shared" ref="K355" si="2761">IFERROR(J355/H353,"-")</f>
        <v>0.3888888888888889</v>
      </c>
      <c r="L355" s="315"/>
      <c r="M355" s="44" t="s">
        <v>89</v>
      </c>
      <c r="N355" s="53">
        <v>11110</v>
      </c>
      <c r="O355" s="142">
        <f t="shared" ref="O355" si="2762">IFERROR(N355/L353,"-")</f>
        <v>0.36570111915734038</v>
      </c>
      <c r="P355" s="315"/>
      <c r="Q355" s="44" t="s">
        <v>89</v>
      </c>
      <c r="R355" s="53">
        <v>9418</v>
      </c>
      <c r="S355" s="153">
        <f t="shared" ref="S355" si="2763">IFERROR(R355/P353,"-")</f>
        <v>0.43644283794429772</v>
      </c>
      <c r="T355" s="315"/>
      <c r="U355" s="44" t="s">
        <v>89</v>
      </c>
      <c r="V355" s="53">
        <v>5403</v>
      </c>
      <c r="W355" s="142">
        <f t="shared" ref="W355" si="2764">IFERROR(V355/T353,"-")</f>
        <v>0.44527773199274767</v>
      </c>
      <c r="X355" s="315"/>
      <c r="Y355" s="44" t="s">
        <v>89</v>
      </c>
      <c r="Z355" s="53">
        <v>2038</v>
      </c>
      <c r="AA355" s="142">
        <f t="shared" ref="AA355" si="2765">IFERROR(Z355/X353,"-")</f>
        <v>0.38848646587876479</v>
      </c>
      <c r="AB355" s="315"/>
      <c r="AC355" s="44" t="s">
        <v>89</v>
      </c>
      <c r="AD355" s="53">
        <v>593</v>
      </c>
      <c r="AE355" s="142">
        <f t="shared" ref="AE355" si="2766">IFERROR(AD355/AB353,"-")</f>
        <v>0.32780541735765617</v>
      </c>
      <c r="AF355" s="315"/>
      <c r="AG355" s="44" t="s">
        <v>89</v>
      </c>
      <c r="AH355" s="53">
        <v>28632</v>
      </c>
      <c r="AI355" s="153">
        <f t="shared" ref="AI355" si="2767">IFERROR(AH355/AF353,"-")</f>
        <v>0.40125005255265778</v>
      </c>
    </row>
    <row r="356" spans="2:35" s="30" customFormat="1">
      <c r="B356" s="300"/>
      <c r="C356" s="321"/>
      <c r="D356" s="315"/>
      <c r="E356" s="44" t="s">
        <v>90</v>
      </c>
      <c r="F356" s="53">
        <v>5</v>
      </c>
      <c r="G356" s="142">
        <f t="shared" ref="G356" si="2768">IFERROR(F356/D353,"-")</f>
        <v>7.6923076923076927E-2</v>
      </c>
      <c r="H356" s="315"/>
      <c r="I356" s="44" t="s">
        <v>90</v>
      </c>
      <c r="J356" s="53">
        <v>14</v>
      </c>
      <c r="K356" s="142">
        <f t="shared" ref="K356" si="2769">IFERROR(J356/H353,"-")</f>
        <v>9.7222222222222224E-2</v>
      </c>
      <c r="L356" s="315"/>
      <c r="M356" s="44" t="s">
        <v>90</v>
      </c>
      <c r="N356" s="53">
        <v>2568</v>
      </c>
      <c r="O356" s="142">
        <f t="shared" ref="O356" si="2770">IFERROR(N356/L353,"-")</f>
        <v>8.4529295589203426E-2</v>
      </c>
      <c r="P356" s="315"/>
      <c r="Q356" s="44" t="s">
        <v>90</v>
      </c>
      <c r="R356" s="53">
        <v>2872</v>
      </c>
      <c r="S356" s="153">
        <f t="shared" ref="S356" si="2771">IFERROR(R356/P353,"-")</f>
        <v>0.13309235831132118</v>
      </c>
      <c r="T356" s="315"/>
      <c r="U356" s="44" t="s">
        <v>90</v>
      </c>
      <c r="V356" s="53">
        <v>2281</v>
      </c>
      <c r="W356" s="142">
        <f t="shared" ref="W356" si="2772">IFERROR(V356/T353,"-")</f>
        <v>0.18798417669358827</v>
      </c>
      <c r="X356" s="315"/>
      <c r="Y356" s="44" t="s">
        <v>90</v>
      </c>
      <c r="Z356" s="53">
        <v>1043</v>
      </c>
      <c r="AA356" s="142">
        <f t="shared" ref="AA356" si="2773">IFERROR(Z356/X353,"-")</f>
        <v>0.19881814715974075</v>
      </c>
      <c r="AB356" s="315"/>
      <c r="AC356" s="44" t="s">
        <v>90</v>
      </c>
      <c r="AD356" s="53">
        <v>404</v>
      </c>
      <c r="AE356" s="142">
        <f t="shared" ref="AE356" si="2774">IFERROR(AD356/AB353,"-")</f>
        <v>0.22332780541735767</v>
      </c>
      <c r="AF356" s="315"/>
      <c r="AG356" s="44" t="s">
        <v>90</v>
      </c>
      <c r="AH356" s="53">
        <v>9187</v>
      </c>
      <c r="AI356" s="153">
        <f t="shared" ref="AI356" si="2775">IFERROR(AH356/AF353,"-")</f>
        <v>0.12874700449850751</v>
      </c>
    </row>
    <row r="357" spans="2:35" s="30" customFormat="1">
      <c r="B357" s="300"/>
      <c r="C357" s="321"/>
      <c r="D357" s="315"/>
      <c r="E357" s="45" t="s">
        <v>91</v>
      </c>
      <c r="F357" s="54">
        <v>21</v>
      </c>
      <c r="G357" s="143">
        <f t="shared" ref="G357" si="2776">IFERROR(F357/D353,"-")</f>
        <v>0.32307692307692309</v>
      </c>
      <c r="H357" s="315"/>
      <c r="I357" s="45" t="s">
        <v>91</v>
      </c>
      <c r="J357" s="54">
        <v>42</v>
      </c>
      <c r="K357" s="143">
        <f t="shared" ref="K357" si="2777">IFERROR(J357/H353,"-")</f>
        <v>0.29166666666666669</v>
      </c>
      <c r="L357" s="315"/>
      <c r="M357" s="45" t="s">
        <v>91</v>
      </c>
      <c r="N357" s="54">
        <v>6570</v>
      </c>
      <c r="O357" s="143">
        <f t="shared" ref="O357" si="2778">IFERROR(N357/L353,"-")</f>
        <v>0.21626069782751811</v>
      </c>
      <c r="P357" s="315"/>
      <c r="Q357" s="45" t="s">
        <v>91</v>
      </c>
      <c r="R357" s="54">
        <v>5916</v>
      </c>
      <c r="S357" s="154">
        <f t="shared" ref="S357" si="2779">IFERROR(R357/P353,"-")</f>
        <v>0.27415542888919781</v>
      </c>
      <c r="T357" s="315"/>
      <c r="U357" s="45" t="s">
        <v>91</v>
      </c>
      <c r="V357" s="54">
        <v>3794</v>
      </c>
      <c r="W357" s="143">
        <f t="shared" ref="W357" si="2780">IFERROR(V357/T353,"-")</f>
        <v>0.31267512774023404</v>
      </c>
      <c r="X357" s="315"/>
      <c r="Y357" s="45" t="s">
        <v>91</v>
      </c>
      <c r="Z357" s="54">
        <v>1689</v>
      </c>
      <c r="AA357" s="143">
        <f t="shared" ref="AA357" si="2781">IFERROR(Z357/X353,"-")</f>
        <v>0.32195958825772014</v>
      </c>
      <c r="AB357" s="315"/>
      <c r="AC357" s="45" t="s">
        <v>91</v>
      </c>
      <c r="AD357" s="54">
        <v>536</v>
      </c>
      <c r="AE357" s="143">
        <f t="shared" ref="AE357" si="2782">IFERROR(AD357/AB353,"-")</f>
        <v>0.29629629629629628</v>
      </c>
      <c r="AF357" s="315"/>
      <c r="AG357" s="45" t="s">
        <v>91</v>
      </c>
      <c r="AH357" s="54">
        <v>18568</v>
      </c>
      <c r="AI357" s="154">
        <f t="shared" ref="AI357" si="2783">IFERROR(AH357/AF353,"-")</f>
        <v>0.26021273315862492</v>
      </c>
    </row>
    <row r="358" spans="2:35" s="30" customFormat="1" ht="24">
      <c r="B358" s="276"/>
      <c r="C358" s="322"/>
      <c r="D358" s="316"/>
      <c r="E358" s="48" t="s">
        <v>275</v>
      </c>
      <c r="F358" s="55">
        <v>40</v>
      </c>
      <c r="G358" s="144">
        <f t="shared" ref="G358" si="2784">IFERROR(F358/D353,"-")</f>
        <v>0.61538461538461542</v>
      </c>
      <c r="H358" s="316"/>
      <c r="I358" s="48" t="s">
        <v>275</v>
      </c>
      <c r="J358" s="55">
        <v>107</v>
      </c>
      <c r="K358" s="144">
        <f t="shared" ref="K358" si="2785">IFERROR(J358/H353,"-")</f>
        <v>0.74305555555555558</v>
      </c>
      <c r="L358" s="316"/>
      <c r="M358" s="48" t="s">
        <v>275</v>
      </c>
      <c r="N358" s="55">
        <v>18320</v>
      </c>
      <c r="O358" s="144">
        <f t="shared" ref="O358" si="2786">IFERROR(N358/L353,"-")</f>
        <v>0.60302830809743257</v>
      </c>
      <c r="P358" s="316"/>
      <c r="Q358" s="48" t="s">
        <v>275</v>
      </c>
      <c r="R358" s="55">
        <v>15500</v>
      </c>
      <c r="S358" s="144">
        <f t="shared" ref="S358" si="2787">IFERROR(R358/P353,"-")</f>
        <v>0.71829093099772923</v>
      </c>
      <c r="T358" s="316"/>
      <c r="U358" s="48" t="s">
        <v>275</v>
      </c>
      <c r="V358" s="55">
        <v>9339</v>
      </c>
      <c r="W358" s="144">
        <f t="shared" ref="W358" si="2788">IFERROR(V358/T353,"-")</f>
        <v>0.76965551343332783</v>
      </c>
      <c r="X358" s="316"/>
      <c r="Y358" s="48" t="s">
        <v>275</v>
      </c>
      <c r="Z358" s="55">
        <v>3990</v>
      </c>
      <c r="AA358" s="144">
        <f t="shared" ref="AA358" si="2789">IFERROR(Z358/X353,"-")</f>
        <v>0.76057948913457873</v>
      </c>
      <c r="AB358" s="316"/>
      <c r="AC358" s="48" t="s">
        <v>275</v>
      </c>
      <c r="AD358" s="55">
        <v>1277</v>
      </c>
      <c r="AE358" s="144">
        <f t="shared" ref="AE358" si="2790">IFERROR(AD358/AB353,"-")</f>
        <v>0.70591487009397458</v>
      </c>
      <c r="AF358" s="316"/>
      <c r="AG358" s="48" t="s">
        <v>275</v>
      </c>
      <c r="AH358" s="55">
        <v>48573</v>
      </c>
      <c r="AI358" s="144">
        <f t="shared" ref="AI358" si="2791">IFERROR(AH358/AF353,"-")</f>
        <v>0.68070406547360451</v>
      </c>
    </row>
    <row r="359" spans="2:35" s="30" customFormat="1">
      <c r="B359" s="275">
        <v>60</v>
      </c>
      <c r="C359" s="320" t="s">
        <v>52</v>
      </c>
      <c r="D359" s="314">
        <v>43</v>
      </c>
      <c r="E359" s="40" t="s">
        <v>87</v>
      </c>
      <c r="F359" s="194">
        <v>5</v>
      </c>
      <c r="G359" s="141">
        <f t="shared" ref="G359" si="2792">IFERROR(F359/D359,"-")</f>
        <v>0.11627906976744186</v>
      </c>
      <c r="H359" s="314">
        <v>78</v>
      </c>
      <c r="I359" s="40" t="s">
        <v>87</v>
      </c>
      <c r="J359" s="194">
        <v>5</v>
      </c>
      <c r="K359" s="141">
        <f t="shared" ref="K359" si="2793">IFERROR(J359/H359,"-")</f>
        <v>6.4102564102564097E-2</v>
      </c>
      <c r="L359" s="314">
        <v>3905</v>
      </c>
      <c r="M359" s="40" t="s">
        <v>87</v>
      </c>
      <c r="N359" s="194">
        <v>284</v>
      </c>
      <c r="O359" s="141">
        <f t="shared" ref="O359" si="2794">IFERROR(N359/L359,"-")</f>
        <v>7.2727272727272724E-2</v>
      </c>
      <c r="P359" s="314">
        <v>2611</v>
      </c>
      <c r="Q359" s="40" t="s">
        <v>87</v>
      </c>
      <c r="R359" s="194">
        <v>374</v>
      </c>
      <c r="S359" s="152">
        <f t="shared" ref="S359" si="2795">IFERROR(R359/P359,"-")</f>
        <v>0.14324013787820758</v>
      </c>
      <c r="T359" s="314">
        <v>1571</v>
      </c>
      <c r="U359" s="40" t="s">
        <v>87</v>
      </c>
      <c r="V359" s="194">
        <v>344</v>
      </c>
      <c r="W359" s="141">
        <f t="shared" ref="W359" si="2796">IFERROR(V359/T359,"-")</f>
        <v>0.218968809675366</v>
      </c>
      <c r="X359" s="314">
        <v>681</v>
      </c>
      <c r="Y359" s="40" t="s">
        <v>87</v>
      </c>
      <c r="Z359" s="194">
        <v>203</v>
      </c>
      <c r="AA359" s="141">
        <f t="shared" ref="AA359" si="2797">IFERROR(Z359/X359,"-")</f>
        <v>0.29809104258443464</v>
      </c>
      <c r="AB359" s="314">
        <v>234</v>
      </c>
      <c r="AC359" s="40" t="s">
        <v>87</v>
      </c>
      <c r="AD359" s="194">
        <v>65</v>
      </c>
      <c r="AE359" s="141">
        <f t="shared" ref="AE359" si="2798">IFERROR(AD359/AB359,"-")</f>
        <v>0.27777777777777779</v>
      </c>
      <c r="AF359" s="314">
        <v>9123</v>
      </c>
      <c r="AG359" s="40" t="s">
        <v>87</v>
      </c>
      <c r="AH359" s="194">
        <v>1280</v>
      </c>
      <c r="AI359" s="152">
        <f t="shared" ref="AI359" si="2799">IFERROR(AH359/AF359,"-")</f>
        <v>0.14030472432313931</v>
      </c>
    </row>
    <row r="360" spans="2:35" s="30" customFormat="1">
      <c r="B360" s="300"/>
      <c r="C360" s="321"/>
      <c r="D360" s="315"/>
      <c r="E360" s="41" t="s">
        <v>88</v>
      </c>
      <c r="F360" s="53">
        <v>14</v>
      </c>
      <c r="G360" s="142">
        <f t="shared" ref="G360" si="2800">IFERROR(F360/D359,"-")</f>
        <v>0.32558139534883723</v>
      </c>
      <c r="H360" s="315"/>
      <c r="I360" s="41" t="s">
        <v>88</v>
      </c>
      <c r="J360" s="53">
        <v>30</v>
      </c>
      <c r="K360" s="142">
        <f t="shared" ref="K360" si="2801">IFERROR(J360/H359,"-")</f>
        <v>0.38461538461538464</v>
      </c>
      <c r="L360" s="315"/>
      <c r="M360" s="41" t="s">
        <v>88</v>
      </c>
      <c r="N360" s="53">
        <v>954</v>
      </c>
      <c r="O360" s="142">
        <f t="shared" ref="O360" si="2802">IFERROR(N360/L359,"-")</f>
        <v>0.24430217669654289</v>
      </c>
      <c r="P360" s="315"/>
      <c r="Q360" s="41" t="s">
        <v>88</v>
      </c>
      <c r="R360" s="53">
        <v>832</v>
      </c>
      <c r="S360" s="153">
        <f t="shared" ref="S360" si="2803">IFERROR(R360/P359,"-")</f>
        <v>0.31865185752585218</v>
      </c>
      <c r="T360" s="315"/>
      <c r="U360" s="41" t="s">
        <v>88</v>
      </c>
      <c r="V360" s="53">
        <v>556</v>
      </c>
      <c r="W360" s="142">
        <f t="shared" ref="W360" si="2804">IFERROR(V360/T359,"-")</f>
        <v>0.3539147040101846</v>
      </c>
      <c r="X360" s="315"/>
      <c r="Y360" s="41" t="s">
        <v>88</v>
      </c>
      <c r="Z360" s="53">
        <v>271</v>
      </c>
      <c r="AA360" s="142">
        <f t="shared" ref="AA360" si="2805">IFERROR(Z360/X359,"-")</f>
        <v>0.39794419970631423</v>
      </c>
      <c r="AB360" s="315"/>
      <c r="AC360" s="41" t="s">
        <v>88</v>
      </c>
      <c r="AD360" s="53">
        <v>79</v>
      </c>
      <c r="AE360" s="142">
        <f t="shared" ref="AE360" si="2806">IFERROR(AD360/AB359,"-")</f>
        <v>0.33760683760683763</v>
      </c>
      <c r="AF360" s="315"/>
      <c r="AG360" s="41" t="s">
        <v>88</v>
      </c>
      <c r="AH360" s="53">
        <v>2736</v>
      </c>
      <c r="AI360" s="153">
        <f t="shared" ref="AI360" si="2807">IFERROR(AH360/AF359,"-")</f>
        <v>0.2999013482407103</v>
      </c>
    </row>
    <row r="361" spans="2:35" s="30" customFormat="1">
      <c r="B361" s="300"/>
      <c r="C361" s="321"/>
      <c r="D361" s="315"/>
      <c r="E361" s="44" t="s">
        <v>89</v>
      </c>
      <c r="F361" s="53">
        <v>15</v>
      </c>
      <c r="G361" s="142">
        <f t="shared" ref="G361" si="2808">IFERROR(F361/D359,"-")</f>
        <v>0.34883720930232559</v>
      </c>
      <c r="H361" s="315"/>
      <c r="I361" s="44" t="s">
        <v>89</v>
      </c>
      <c r="J361" s="53">
        <v>26</v>
      </c>
      <c r="K361" s="142">
        <f t="shared" ref="K361" si="2809">IFERROR(J361/H359,"-")</f>
        <v>0.33333333333333331</v>
      </c>
      <c r="L361" s="315"/>
      <c r="M361" s="44" t="s">
        <v>89</v>
      </c>
      <c r="N361" s="53">
        <v>1196</v>
      </c>
      <c r="O361" s="142">
        <f t="shared" ref="O361" si="2810">IFERROR(N361/L359,"-")</f>
        <v>0.30627400768245838</v>
      </c>
      <c r="P361" s="315"/>
      <c r="Q361" s="44" t="s">
        <v>89</v>
      </c>
      <c r="R361" s="53">
        <v>1051</v>
      </c>
      <c r="S361" s="153">
        <f t="shared" ref="S361" si="2811">IFERROR(R361/P359,"-")</f>
        <v>0.40252776713902721</v>
      </c>
      <c r="T361" s="315"/>
      <c r="U361" s="44" t="s">
        <v>89</v>
      </c>
      <c r="V361" s="53">
        <v>659</v>
      </c>
      <c r="W361" s="142">
        <f t="shared" ref="W361" si="2812">IFERROR(V361/T359,"-")</f>
        <v>0.41947803946530871</v>
      </c>
      <c r="X361" s="315"/>
      <c r="Y361" s="44" t="s">
        <v>89</v>
      </c>
      <c r="Z361" s="53">
        <v>249</v>
      </c>
      <c r="AA361" s="142">
        <f t="shared" ref="AA361" si="2813">IFERROR(Z361/X359,"-")</f>
        <v>0.3656387665198238</v>
      </c>
      <c r="AB361" s="315"/>
      <c r="AC361" s="44" t="s">
        <v>89</v>
      </c>
      <c r="AD361" s="53">
        <v>79</v>
      </c>
      <c r="AE361" s="142">
        <f t="shared" ref="AE361" si="2814">IFERROR(AD361/AB359,"-")</f>
        <v>0.33760683760683763</v>
      </c>
      <c r="AF361" s="315"/>
      <c r="AG361" s="44" t="s">
        <v>89</v>
      </c>
      <c r="AH361" s="53">
        <v>3275</v>
      </c>
      <c r="AI361" s="153">
        <f t="shared" ref="AI361" si="2815">IFERROR(AH361/AF359,"-")</f>
        <v>0.35898279074865724</v>
      </c>
    </row>
    <row r="362" spans="2:35" s="30" customFormat="1">
      <c r="B362" s="300"/>
      <c r="C362" s="321"/>
      <c r="D362" s="315"/>
      <c r="E362" s="44" t="s">
        <v>90</v>
      </c>
      <c r="F362" s="53">
        <v>1</v>
      </c>
      <c r="G362" s="142">
        <f t="shared" ref="G362" si="2816">IFERROR(F362/D359,"-")</f>
        <v>2.3255813953488372E-2</v>
      </c>
      <c r="H362" s="315"/>
      <c r="I362" s="44" t="s">
        <v>90</v>
      </c>
      <c r="J362" s="53">
        <v>7</v>
      </c>
      <c r="K362" s="142">
        <f t="shared" ref="K362" si="2817">IFERROR(J362/H359,"-")</f>
        <v>8.9743589743589744E-2</v>
      </c>
      <c r="L362" s="315"/>
      <c r="M362" s="44" t="s">
        <v>90</v>
      </c>
      <c r="N362" s="53">
        <v>264</v>
      </c>
      <c r="O362" s="142">
        <f t="shared" ref="O362" si="2818">IFERROR(N362/L359,"-")</f>
        <v>6.7605633802816895E-2</v>
      </c>
      <c r="P362" s="315"/>
      <c r="Q362" s="44" t="s">
        <v>90</v>
      </c>
      <c r="R362" s="53">
        <v>295</v>
      </c>
      <c r="S362" s="153">
        <f t="shared" ref="S362" si="2819">IFERROR(R362/P359,"-")</f>
        <v>0.11298353121409421</v>
      </c>
      <c r="T362" s="315"/>
      <c r="U362" s="44" t="s">
        <v>90</v>
      </c>
      <c r="V362" s="53">
        <v>275</v>
      </c>
      <c r="W362" s="142">
        <f t="shared" ref="W362" si="2820">IFERROR(V362/T359,"-")</f>
        <v>0.17504774029280712</v>
      </c>
      <c r="X362" s="315"/>
      <c r="Y362" s="44" t="s">
        <v>90</v>
      </c>
      <c r="Z362" s="53">
        <v>111</v>
      </c>
      <c r="AA362" s="142">
        <f t="shared" ref="AA362" si="2821">IFERROR(Z362/X359,"-")</f>
        <v>0.16299559471365638</v>
      </c>
      <c r="AB362" s="315"/>
      <c r="AC362" s="44" t="s">
        <v>90</v>
      </c>
      <c r="AD362" s="53">
        <v>53</v>
      </c>
      <c r="AE362" s="142">
        <f t="shared" ref="AE362" si="2822">IFERROR(AD362/AB359,"-")</f>
        <v>0.2264957264957265</v>
      </c>
      <c r="AF362" s="315"/>
      <c r="AG362" s="44" t="s">
        <v>90</v>
      </c>
      <c r="AH362" s="53">
        <v>1006</v>
      </c>
      <c r="AI362" s="153">
        <f t="shared" ref="AI362" si="2823">IFERROR(AH362/AF359,"-")</f>
        <v>0.11027074427271731</v>
      </c>
    </row>
    <row r="363" spans="2:35" s="30" customFormat="1">
      <c r="B363" s="300"/>
      <c r="C363" s="321"/>
      <c r="D363" s="315"/>
      <c r="E363" s="45" t="s">
        <v>91</v>
      </c>
      <c r="F363" s="54">
        <v>8</v>
      </c>
      <c r="G363" s="143">
        <f t="shared" ref="G363" si="2824">IFERROR(F363/D359,"-")</f>
        <v>0.18604651162790697</v>
      </c>
      <c r="H363" s="315"/>
      <c r="I363" s="45" t="s">
        <v>91</v>
      </c>
      <c r="J363" s="54">
        <v>14</v>
      </c>
      <c r="K363" s="143">
        <f t="shared" ref="K363" si="2825">IFERROR(J363/H359,"-")</f>
        <v>0.17948717948717949</v>
      </c>
      <c r="L363" s="315"/>
      <c r="M363" s="45" t="s">
        <v>91</v>
      </c>
      <c r="N363" s="54">
        <v>750</v>
      </c>
      <c r="O363" s="143">
        <f t="shared" ref="O363" si="2826">IFERROR(N363/L359,"-")</f>
        <v>0.19206145966709348</v>
      </c>
      <c r="P363" s="315"/>
      <c r="Q363" s="45" t="s">
        <v>91</v>
      </c>
      <c r="R363" s="54">
        <v>630</v>
      </c>
      <c r="S363" s="154">
        <f t="shared" ref="S363" si="2827">IFERROR(R363/P359,"-")</f>
        <v>0.24128686327077747</v>
      </c>
      <c r="T363" s="315"/>
      <c r="U363" s="45" t="s">
        <v>91</v>
      </c>
      <c r="V363" s="54">
        <v>420</v>
      </c>
      <c r="W363" s="143">
        <f t="shared" ref="W363" si="2828">IFERROR(V363/T359,"-")</f>
        <v>0.26734563971992359</v>
      </c>
      <c r="X363" s="315"/>
      <c r="Y363" s="45" t="s">
        <v>91</v>
      </c>
      <c r="Z363" s="54">
        <v>190</v>
      </c>
      <c r="AA363" s="143">
        <f t="shared" ref="AA363" si="2829">IFERROR(Z363/X359,"-")</f>
        <v>0.27900146842878121</v>
      </c>
      <c r="AB363" s="315"/>
      <c r="AC363" s="45" t="s">
        <v>91</v>
      </c>
      <c r="AD363" s="54">
        <v>67</v>
      </c>
      <c r="AE363" s="143">
        <f t="shared" ref="AE363" si="2830">IFERROR(AD363/AB359,"-")</f>
        <v>0.28632478632478631</v>
      </c>
      <c r="AF363" s="315"/>
      <c r="AG363" s="45" t="s">
        <v>91</v>
      </c>
      <c r="AH363" s="54">
        <v>2079</v>
      </c>
      <c r="AI363" s="154">
        <f t="shared" ref="AI363" si="2831">IFERROR(AH363/AF359,"-")</f>
        <v>0.22788556395922394</v>
      </c>
    </row>
    <row r="364" spans="2:35" s="30" customFormat="1" ht="24">
      <c r="B364" s="276"/>
      <c r="C364" s="322"/>
      <c r="D364" s="316"/>
      <c r="E364" s="48" t="s">
        <v>275</v>
      </c>
      <c r="F364" s="55">
        <v>27</v>
      </c>
      <c r="G364" s="144">
        <f t="shared" ref="G364" si="2832">IFERROR(F364/D359,"-")</f>
        <v>0.62790697674418605</v>
      </c>
      <c r="H364" s="316"/>
      <c r="I364" s="48" t="s">
        <v>275</v>
      </c>
      <c r="J364" s="55">
        <v>51</v>
      </c>
      <c r="K364" s="144">
        <f t="shared" ref="K364" si="2833">IFERROR(J364/H359,"-")</f>
        <v>0.65384615384615385</v>
      </c>
      <c r="L364" s="316"/>
      <c r="M364" s="48" t="s">
        <v>275</v>
      </c>
      <c r="N364" s="55">
        <v>2173</v>
      </c>
      <c r="O364" s="144">
        <f t="shared" ref="O364" si="2834">IFERROR(N364/L359,"-")</f>
        <v>0.55646606914212549</v>
      </c>
      <c r="P364" s="316"/>
      <c r="Q364" s="48" t="s">
        <v>275</v>
      </c>
      <c r="R364" s="55">
        <v>1832</v>
      </c>
      <c r="S364" s="144">
        <f t="shared" ref="S364" si="2835">IFERROR(R364/P359,"-")</f>
        <v>0.70164687859057828</v>
      </c>
      <c r="T364" s="316"/>
      <c r="U364" s="48" t="s">
        <v>275</v>
      </c>
      <c r="V364" s="55">
        <v>1194</v>
      </c>
      <c r="W364" s="144">
        <f t="shared" ref="W364" si="2836">IFERROR(V364/T359,"-")</f>
        <v>0.76002546148949712</v>
      </c>
      <c r="X364" s="316"/>
      <c r="Y364" s="48" t="s">
        <v>275</v>
      </c>
      <c r="Z364" s="55">
        <v>508</v>
      </c>
      <c r="AA364" s="144">
        <f t="shared" ref="AA364" si="2837">IFERROR(Z364/X359,"-")</f>
        <v>0.74596182085168872</v>
      </c>
      <c r="AB364" s="316"/>
      <c r="AC364" s="48" t="s">
        <v>275</v>
      </c>
      <c r="AD364" s="55">
        <v>174</v>
      </c>
      <c r="AE364" s="144">
        <f t="shared" ref="AE364" si="2838">IFERROR(AD364/AB359,"-")</f>
        <v>0.74358974358974361</v>
      </c>
      <c r="AF364" s="316"/>
      <c r="AG364" s="48" t="s">
        <v>275</v>
      </c>
      <c r="AH364" s="55">
        <v>5959</v>
      </c>
      <c r="AI364" s="144">
        <f t="shared" ref="AI364" si="2839">IFERROR(AH364/AF359,"-")</f>
        <v>0.65318425956374004</v>
      </c>
    </row>
    <row r="365" spans="2:35" s="30" customFormat="1">
      <c r="B365" s="275">
        <v>61</v>
      </c>
      <c r="C365" s="320" t="s">
        <v>20</v>
      </c>
      <c r="D365" s="314">
        <v>8</v>
      </c>
      <c r="E365" s="40" t="s">
        <v>87</v>
      </c>
      <c r="F365" s="194">
        <v>0</v>
      </c>
      <c r="G365" s="141">
        <f t="shared" ref="G365" si="2840">IFERROR(F365/D365,"-")</f>
        <v>0</v>
      </c>
      <c r="H365" s="314">
        <v>32</v>
      </c>
      <c r="I365" s="40" t="s">
        <v>87</v>
      </c>
      <c r="J365" s="194">
        <v>2</v>
      </c>
      <c r="K365" s="141">
        <f t="shared" ref="K365" si="2841">IFERROR(J365/H365,"-")</f>
        <v>6.25E-2</v>
      </c>
      <c r="L365" s="314">
        <v>3585</v>
      </c>
      <c r="M365" s="40" t="s">
        <v>87</v>
      </c>
      <c r="N365" s="194">
        <v>210</v>
      </c>
      <c r="O365" s="141">
        <f t="shared" ref="O365" si="2842">IFERROR(N365/L365,"-")</f>
        <v>5.8577405857740586E-2</v>
      </c>
      <c r="P365" s="314">
        <v>2242</v>
      </c>
      <c r="Q365" s="40" t="s">
        <v>87</v>
      </c>
      <c r="R365" s="194">
        <v>302</v>
      </c>
      <c r="S365" s="152">
        <f t="shared" ref="S365" si="2843">IFERROR(R365/P365,"-")</f>
        <v>0.13470115967885815</v>
      </c>
      <c r="T365" s="314">
        <v>1184</v>
      </c>
      <c r="U365" s="40" t="s">
        <v>87</v>
      </c>
      <c r="V365" s="194">
        <v>230</v>
      </c>
      <c r="W365" s="141">
        <f t="shared" ref="W365" si="2844">IFERROR(V365/T365,"-")</f>
        <v>0.19425675675675674</v>
      </c>
      <c r="X365" s="314">
        <v>505</v>
      </c>
      <c r="Y365" s="40" t="s">
        <v>87</v>
      </c>
      <c r="Z365" s="194">
        <v>162</v>
      </c>
      <c r="AA365" s="141">
        <f t="shared" ref="AA365" si="2845">IFERROR(Z365/X365,"-")</f>
        <v>0.3207920792079208</v>
      </c>
      <c r="AB365" s="314">
        <v>204</v>
      </c>
      <c r="AC365" s="40" t="s">
        <v>87</v>
      </c>
      <c r="AD365" s="194">
        <v>48</v>
      </c>
      <c r="AE365" s="141">
        <f t="shared" ref="AE365" si="2846">IFERROR(AD365/AB365,"-")</f>
        <v>0.23529411764705882</v>
      </c>
      <c r="AF365" s="314">
        <v>7760</v>
      </c>
      <c r="AG365" s="40" t="s">
        <v>87</v>
      </c>
      <c r="AH365" s="194">
        <v>954</v>
      </c>
      <c r="AI365" s="152">
        <f t="shared" ref="AI365" si="2847">IFERROR(AH365/AF365,"-")</f>
        <v>0.1229381443298969</v>
      </c>
    </row>
    <row r="366" spans="2:35" s="30" customFormat="1">
      <c r="B366" s="300"/>
      <c r="C366" s="321"/>
      <c r="D366" s="315"/>
      <c r="E366" s="41" t="s">
        <v>88</v>
      </c>
      <c r="F366" s="53">
        <v>0</v>
      </c>
      <c r="G366" s="142">
        <f t="shared" ref="G366" si="2848">IFERROR(F366/D365,"-")</f>
        <v>0</v>
      </c>
      <c r="H366" s="315"/>
      <c r="I366" s="41" t="s">
        <v>88</v>
      </c>
      <c r="J366" s="53">
        <v>11</v>
      </c>
      <c r="K366" s="142">
        <f t="shared" ref="K366" si="2849">IFERROR(J366/H365,"-")</f>
        <v>0.34375</v>
      </c>
      <c r="L366" s="315"/>
      <c r="M366" s="41" t="s">
        <v>88</v>
      </c>
      <c r="N366" s="53">
        <v>870</v>
      </c>
      <c r="O366" s="142">
        <f t="shared" ref="O366" si="2850">IFERROR(N366/L365,"-")</f>
        <v>0.24267782426778242</v>
      </c>
      <c r="P366" s="315"/>
      <c r="Q366" s="41" t="s">
        <v>88</v>
      </c>
      <c r="R366" s="53">
        <v>699</v>
      </c>
      <c r="S366" s="153">
        <f t="shared" ref="S366" si="2851">IFERROR(R366/P365,"-")</f>
        <v>0.3117752007136485</v>
      </c>
      <c r="T366" s="315"/>
      <c r="U366" s="41" t="s">
        <v>88</v>
      </c>
      <c r="V366" s="53">
        <v>373</v>
      </c>
      <c r="W366" s="142">
        <f t="shared" ref="W366" si="2852">IFERROR(V366/T365,"-")</f>
        <v>0.31503378378378377</v>
      </c>
      <c r="X366" s="315"/>
      <c r="Y366" s="41" t="s">
        <v>88</v>
      </c>
      <c r="Z366" s="53">
        <v>161</v>
      </c>
      <c r="AA366" s="142">
        <f t="shared" ref="AA366" si="2853">IFERROR(Z366/X365,"-")</f>
        <v>0.31881188118811882</v>
      </c>
      <c r="AB366" s="315"/>
      <c r="AC366" s="41" t="s">
        <v>88</v>
      </c>
      <c r="AD366" s="53">
        <v>65</v>
      </c>
      <c r="AE366" s="142">
        <f t="shared" ref="AE366" si="2854">IFERROR(AD366/AB365,"-")</f>
        <v>0.31862745098039214</v>
      </c>
      <c r="AF366" s="315"/>
      <c r="AG366" s="41" t="s">
        <v>88</v>
      </c>
      <c r="AH366" s="53">
        <v>2179</v>
      </c>
      <c r="AI366" s="153">
        <f t="shared" ref="AI366" si="2855">IFERROR(AH366/AF365,"-")</f>
        <v>0.28079896907216495</v>
      </c>
    </row>
    <row r="367" spans="2:35" s="30" customFormat="1">
      <c r="B367" s="300"/>
      <c r="C367" s="321"/>
      <c r="D367" s="315"/>
      <c r="E367" s="44" t="s">
        <v>89</v>
      </c>
      <c r="F367" s="53">
        <v>1</v>
      </c>
      <c r="G367" s="142">
        <f t="shared" ref="G367" si="2856">IFERROR(F367/D365,"-")</f>
        <v>0.125</v>
      </c>
      <c r="H367" s="315"/>
      <c r="I367" s="44" t="s">
        <v>89</v>
      </c>
      <c r="J367" s="53">
        <v>15</v>
      </c>
      <c r="K367" s="142">
        <f t="shared" ref="K367" si="2857">IFERROR(J367/H365,"-")</f>
        <v>0.46875</v>
      </c>
      <c r="L367" s="315"/>
      <c r="M367" s="44" t="s">
        <v>89</v>
      </c>
      <c r="N367" s="53">
        <v>1204</v>
      </c>
      <c r="O367" s="142">
        <f t="shared" ref="O367" si="2858">IFERROR(N367/L365,"-")</f>
        <v>0.33584379358437938</v>
      </c>
      <c r="P367" s="315"/>
      <c r="Q367" s="44" t="s">
        <v>89</v>
      </c>
      <c r="R367" s="53">
        <v>868</v>
      </c>
      <c r="S367" s="153">
        <f t="shared" ref="S367" si="2859">IFERROR(R367/P365,"-")</f>
        <v>0.38715432649420162</v>
      </c>
      <c r="T367" s="315"/>
      <c r="U367" s="44" t="s">
        <v>89</v>
      </c>
      <c r="V367" s="53">
        <v>447</v>
      </c>
      <c r="W367" s="142">
        <f t="shared" ref="W367" si="2860">IFERROR(V367/T365,"-")</f>
        <v>0.37753378378378377</v>
      </c>
      <c r="X367" s="315"/>
      <c r="Y367" s="44" t="s">
        <v>89</v>
      </c>
      <c r="Z367" s="53">
        <v>180</v>
      </c>
      <c r="AA367" s="142">
        <f t="shared" ref="AA367" si="2861">IFERROR(Z367/X365,"-")</f>
        <v>0.35643564356435642</v>
      </c>
      <c r="AB367" s="315"/>
      <c r="AC367" s="44" t="s">
        <v>89</v>
      </c>
      <c r="AD367" s="53">
        <v>61</v>
      </c>
      <c r="AE367" s="142">
        <f t="shared" ref="AE367" si="2862">IFERROR(AD367/AB365,"-")</f>
        <v>0.29901960784313725</v>
      </c>
      <c r="AF367" s="315"/>
      <c r="AG367" s="44" t="s">
        <v>89</v>
      </c>
      <c r="AH367" s="53">
        <v>2776</v>
      </c>
      <c r="AI367" s="153">
        <f t="shared" ref="AI367" si="2863">IFERROR(AH367/AF365,"-")</f>
        <v>0.3577319587628866</v>
      </c>
    </row>
    <row r="368" spans="2:35" s="30" customFormat="1">
      <c r="B368" s="300"/>
      <c r="C368" s="321"/>
      <c r="D368" s="315"/>
      <c r="E368" s="44" t="s">
        <v>90</v>
      </c>
      <c r="F368" s="53">
        <v>0</v>
      </c>
      <c r="G368" s="142">
        <f t="shared" ref="G368" si="2864">IFERROR(F368/D365,"-")</f>
        <v>0</v>
      </c>
      <c r="H368" s="315"/>
      <c r="I368" s="44" t="s">
        <v>90</v>
      </c>
      <c r="J368" s="53">
        <v>4</v>
      </c>
      <c r="K368" s="142">
        <f t="shared" ref="K368" si="2865">IFERROR(J368/H365,"-")</f>
        <v>0.125</v>
      </c>
      <c r="L368" s="315"/>
      <c r="M368" s="44" t="s">
        <v>90</v>
      </c>
      <c r="N368" s="53">
        <v>256</v>
      </c>
      <c r="O368" s="142">
        <f t="shared" ref="O368" si="2866">IFERROR(N368/L365,"-")</f>
        <v>7.1408647140864714E-2</v>
      </c>
      <c r="P368" s="315"/>
      <c r="Q368" s="44" t="s">
        <v>90</v>
      </c>
      <c r="R368" s="53">
        <v>264</v>
      </c>
      <c r="S368" s="153">
        <f t="shared" ref="S368" si="2867">IFERROR(R368/P365,"-")</f>
        <v>0.11775200713648529</v>
      </c>
      <c r="T368" s="315"/>
      <c r="U368" s="44" t="s">
        <v>90</v>
      </c>
      <c r="V368" s="53">
        <v>175</v>
      </c>
      <c r="W368" s="142">
        <f t="shared" ref="W368" si="2868">IFERROR(V368/T365,"-")</f>
        <v>0.14780405405405406</v>
      </c>
      <c r="X368" s="315"/>
      <c r="Y368" s="44" t="s">
        <v>90</v>
      </c>
      <c r="Z368" s="53">
        <v>96</v>
      </c>
      <c r="AA368" s="142">
        <f t="shared" ref="AA368" si="2869">IFERROR(Z368/X365,"-")</f>
        <v>0.1900990099009901</v>
      </c>
      <c r="AB368" s="315"/>
      <c r="AC368" s="44" t="s">
        <v>90</v>
      </c>
      <c r="AD368" s="53">
        <v>41</v>
      </c>
      <c r="AE368" s="142">
        <f t="shared" ref="AE368" si="2870">IFERROR(AD368/AB365,"-")</f>
        <v>0.20098039215686275</v>
      </c>
      <c r="AF368" s="315"/>
      <c r="AG368" s="44" t="s">
        <v>90</v>
      </c>
      <c r="AH368" s="53">
        <v>836</v>
      </c>
      <c r="AI368" s="153">
        <f t="shared" ref="AI368" si="2871">IFERROR(AH368/AF365,"-")</f>
        <v>0.1077319587628866</v>
      </c>
    </row>
    <row r="369" spans="2:35" s="30" customFormat="1">
      <c r="B369" s="300"/>
      <c r="C369" s="321"/>
      <c r="D369" s="315"/>
      <c r="E369" s="45" t="s">
        <v>91</v>
      </c>
      <c r="F369" s="54">
        <v>1</v>
      </c>
      <c r="G369" s="143">
        <f t="shared" ref="G369" si="2872">IFERROR(F369/D365,"-")</f>
        <v>0.125</v>
      </c>
      <c r="H369" s="315"/>
      <c r="I369" s="45" t="s">
        <v>91</v>
      </c>
      <c r="J369" s="54">
        <v>11</v>
      </c>
      <c r="K369" s="143">
        <f t="shared" ref="K369" si="2873">IFERROR(J369/H365,"-")</f>
        <v>0.34375</v>
      </c>
      <c r="L369" s="315"/>
      <c r="M369" s="45" t="s">
        <v>91</v>
      </c>
      <c r="N369" s="54">
        <v>854</v>
      </c>
      <c r="O369" s="143">
        <f t="shared" ref="O369" si="2874">IFERROR(N369/L365,"-")</f>
        <v>0.23821478382147837</v>
      </c>
      <c r="P369" s="315"/>
      <c r="Q369" s="45" t="s">
        <v>91</v>
      </c>
      <c r="R369" s="54">
        <v>641</v>
      </c>
      <c r="S369" s="154">
        <f t="shared" ref="S369" si="2875">IFERROR(R369/P365,"-")</f>
        <v>0.28590544157002679</v>
      </c>
      <c r="T369" s="315"/>
      <c r="U369" s="45" t="s">
        <v>91</v>
      </c>
      <c r="V369" s="54">
        <v>368</v>
      </c>
      <c r="W369" s="143">
        <f t="shared" ref="W369" si="2876">IFERROR(V369/T365,"-")</f>
        <v>0.3108108108108108</v>
      </c>
      <c r="X369" s="315"/>
      <c r="Y369" s="45" t="s">
        <v>91</v>
      </c>
      <c r="Z369" s="54">
        <v>167</v>
      </c>
      <c r="AA369" s="143">
        <f t="shared" ref="AA369" si="2877">IFERROR(Z369/X365,"-")</f>
        <v>0.33069306930693071</v>
      </c>
      <c r="AB369" s="315"/>
      <c r="AC369" s="45" t="s">
        <v>91</v>
      </c>
      <c r="AD369" s="54">
        <v>61</v>
      </c>
      <c r="AE369" s="143">
        <f t="shared" ref="AE369" si="2878">IFERROR(AD369/AB365,"-")</f>
        <v>0.29901960784313725</v>
      </c>
      <c r="AF369" s="315"/>
      <c r="AG369" s="45" t="s">
        <v>91</v>
      </c>
      <c r="AH369" s="54">
        <v>2103</v>
      </c>
      <c r="AI369" s="154">
        <f t="shared" ref="AI369" si="2879">IFERROR(AH369/AF365,"-")</f>
        <v>0.27100515463917524</v>
      </c>
    </row>
    <row r="370" spans="2:35" s="30" customFormat="1" ht="24">
      <c r="B370" s="276"/>
      <c r="C370" s="322"/>
      <c r="D370" s="316"/>
      <c r="E370" s="48" t="s">
        <v>275</v>
      </c>
      <c r="F370" s="55">
        <v>2</v>
      </c>
      <c r="G370" s="144">
        <f t="shared" ref="G370" si="2880">IFERROR(F370/D365,"-")</f>
        <v>0.25</v>
      </c>
      <c r="H370" s="316"/>
      <c r="I370" s="48" t="s">
        <v>275</v>
      </c>
      <c r="J370" s="55">
        <v>23</v>
      </c>
      <c r="K370" s="144">
        <f t="shared" ref="K370" si="2881">IFERROR(J370/H365,"-")</f>
        <v>0.71875</v>
      </c>
      <c r="L370" s="316"/>
      <c r="M370" s="48" t="s">
        <v>275</v>
      </c>
      <c r="N370" s="55">
        <v>2123</v>
      </c>
      <c r="O370" s="144">
        <f t="shared" ref="O370" si="2882">IFERROR(N370/L365,"-")</f>
        <v>0.59218967921896792</v>
      </c>
      <c r="P370" s="316"/>
      <c r="Q370" s="48" t="s">
        <v>275</v>
      </c>
      <c r="R370" s="55">
        <v>1563</v>
      </c>
      <c r="S370" s="144">
        <f t="shared" ref="S370" si="2883">IFERROR(R370/P365,"-")</f>
        <v>0.69714540588760032</v>
      </c>
      <c r="T370" s="316"/>
      <c r="U370" s="48" t="s">
        <v>275</v>
      </c>
      <c r="V370" s="55">
        <v>858</v>
      </c>
      <c r="W370" s="144">
        <f t="shared" ref="W370" si="2884">IFERROR(V370/T365,"-")</f>
        <v>0.72466216216216217</v>
      </c>
      <c r="X370" s="316"/>
      <c r="Y370" s="48" t="s">
        <v>275</v>
      </c>
      <c r="Z370" s="55">
        <v>400</v>
      </c>
      <c r="AA370" s="144">
        <f t="shared" ref="AA370" si="2885">IFERROR(Z370/X365,"-")</f>
        <v>0.79207920792079212</v>
      </c>
      <c r="AB370" s="316"/>
      <c r="AC370" s="48" t="s">
        <v>275</v>
      </c>
      <c r="AD370" s="55">
        <v>148</v>
      </c>
      <c r="AE370" s="144">
        <f t="shared" ref="AE370" si="2886">IFERROR(AD370/AB365,"-")</f>
        <v>0.72549019607843135</v>
      </c>
      <c r="AF370" s="316"/>
      <c r="AG370" s="48" t="s">
        <v>275</v>
      </c>
      <c r="AH370" s="55">
        <v>5117</v>
      </c>
      <c r="AI370" s="144">
        <f t="shared" ref="AI370" si="2887">IFERROR(AH370/AF365,"-")</f>
        <v>0.65940721649484535</v>
      </c>
    </row>
    <row r="371" spans="2:35" s="30" customFormat="1">
      <c r="B371" s="275">
        <v>62</v>
      </c>
      <c r="C371" s="320" t="s">
        <v>21</v>
      </c>
      <c r="D371" s="314">
        <v>31</v>
      </c>
      <c r="E371" s="40" t="s">
        <v>87</v>
      </c>
      <c r="F371" s="194">
        <v>3</v>
      </c>
      <c r="G371" s="141">
        <f t="shared" ref="G371" si="2888">IFERROR(F371/D371,"-")</f>
        <v>9.6774193548387094E-2</v>
      </c>
      <c r="H371" s="314">
        <v>74</v>
      </c>
      <c r="I371" s="40" t="s">
        <v>87</v>
      </c>
      <c r="J371" s="194">
        <v>9</v>
      </c>
      <c r="K371" s="141">
        <f t="shared" ref="K371" si="2889">IFERROR(J371/H371,"-")</f>
        <v>0.12162162162162163</v>
      </c>
      <c r="L371" s="314">
        <v>5201</v>
      </c>
      <c r="M371" s="40" t="s">
        <v>87</v>
      </c>
      <c r="N371" s="194">
        <v>343</v>
      </c>
      <c r="O371" s="141">
        <f t="shared" ref="O371" si="2890">IFERROR(N371/L371,"-")</f>
        <v>6.5948855989232835E-2</v>
      </c>
      <c r="P371" s="314">
        <v>3410</v>
      </c>
      <c r="Q371" s="40" t="s">
        <v>87</v>
      </c>
      <c r="R371" s="194">
        <v>477</v>
      </c>
      <c r="S371" s="152">
        <f t="shared" ref="S371" si="2891">IFERROR(R371/P371,"-")</f>
        <v>0.13988269794721409</v>
      </c>
      <c r="T371" s="314">
        <v>1729</v>
      </c>
      <c r="U371" s="40" t="s">
        <v>87</v>
      </c>
      <c r="V371" s="194">
        <v>390</v>
      </c>
      <c r="W371" s="141">
        <f t="shared" ref="W371" si="2892">IFERROR(V371/T371,"-")</f>
        <v>0.22556390977443608</v>
      </c>
      <c r="X371" s="314">
        <v>813</v>
      </c>
      <c r="Y371" s="40" t="s">
        <v>87</v>
      </c>
      <c r="Z371" s="194">
        <v>214</v>
      </c>
      <c r="AA371" s="141">
        <f t="shared" ref="AA371" si="2893">IFERROR(Z371/X371,"-")</f>
        <v>0.26322263222632225</v>
      </c>
      <c r="AB371" s="314">
        <v>316</v>
      </c>
      <c r="AC371" s="40" t="s">
        <v>87</v>
      </c>
      <c r="AD371" s="194">
        <v>79</v>
      </c>
      <c r="AE371" s="141">
        <f t="shared" ref="AE371" si="2894">IFERROR(AD371/AB371,"-")</f>
        <v>0.25</v>
      </c>
      <c r="AF371" s="314">
        <v>11574</v>
      </c>
      <c r="AG371" s="40" t="s">
        <v>87</v>
      </c>
      <c r="AH371" s="194">
        <v>1515</v>
      </c>
      <c r="AI371" s="152">
        <f t="shared" ref="AI371" si="2895">IFERROR(AH371/AF371,"-")</f>
        <v>0.13089683773976155</v>
      </c>
    </row>
    <row r="372" spans="2:35" s="30" customFormat="1">
      <c r="B372" s="300"/>
      <c r="C372" s="321"/>
      <c r="D372" s="315"/>
      <c r="E372" s="41" t="s">
        <v>88</v>
      </c>
      <c r="F372" s="53">
        <v>9</v>
      </c>
      <c r="G372" s="142">
        <f t="shared" ref="G372" si="2896">IFERROR(F372/D371,"-")</f>
        <v>0.29032258064516131</v>
      </c>
      <c r="H372" s="315"/>
      <c r="I372" s="41" t="s">
        <v>88</v>
      </c>
      <c r="J372" s="53">
        <v>34</v>
      </c>
      <c r="K372" s="142">
        <f t="shared" ref="K372" si="2897">IFERROR(J372/H371,"-")</f>
        <v>0.45945945945945948</v>
      </c>
      <c r="L372" s="315"/>
      <c r="M372" s="41" t="s">
        <v>88</v>
      </c>
      <c r="N372" s="53">
        <v>1184</v>
      </c>
      <c r="O372" s="142">
        <f t="shared" ref="O372" si="2898">IFERROR(N372/L371,"-")</f>
        <v>0.22764852912901365</v>
      </c>
      <c r="P372" s="315"/>
      <c r="Q372" s="41" t="s">
        <v>88</v>
      </c>
      <c r="R372" s="53">
        <v>1076</v>
      </c>
      <c r="S372" s="153">
        <f t="shared" ref="S372" si="2899">IFERROR(R372/P371,"-")</f>
        <v>0.31554252199413491</v>
      </c>
      <c r="T372" s="315"/>
      <c r="U372" s="41" t="s">
        <v>88</v>
      </c>
      <c r="V372" s="53">
        <v>573</v>
      </c>
      <c r="W372" s="142">
        <f t="shared" ref="W372" si="2900">IFERROR(V372/T371,"-")</f>
        <v>0.33140543666859457</v>
      </c>
      <c r="X372" s="315"/>
      <c r="Y372" s="41" t="s">
        <v>88</v>
      </c>
      <c r="Z372" s="53">
        <v>297</v>
      </c>
      <c r="AA372" s="142">
        <f t="shared" ref="AA372" si="2901">IFERROR(Z372/X371,"-")</f>
        <v>0.36531365313653136</v>
      </c>
      <c r="AB372" s="315"/>
      <c r="AC372" s="41" t="s">
        <v>88</v>
      </c>
      <c r="AD372" s="53">
        <v>106</v>
      </c>
      <c r="AE372" s="142">
        <f t="shared" ref="AE372" si="2902">IFERROR(AD372/AB371,"-")</f>
        <v>0.33544303797468356</v>
      </c>
      <c r="AF372" s="315"/>
      <c r="AG372" s="41" t="s">
        <v>88</v>
      </c>
      <c r="AH372" s="53">
        <v>3279</v>
      </c>
      <c r="AI372" s="153">
        <f t="shared" ref="AI372" si="2903">IFERROR(AH372/AF371,"-")</f>
        <v>0.28330741316744429</v>
      </c>
    </row>
    <row r="373" spans="2:35" s="30" customFormat="1">
      <c r="B373" s="300"/>
      <c r="C373" s="321"/>
      <c r="D373" s="315"/>
      <c r="E373" s="44" t="s">
        <v>89</v>
      </c>
      <c r="F373" s="53">
        <v>5</v>
      </c>
      <c r="G373" s="142">
        <f t="shared" ref="G373" si="2904">IFERROR(F373/D371,"-")</f>
        <v>0.16129032258064516</v>
      </c>
      <c r="H373" s="315"/>
      <c r="I373" s="44" t="s">
        <v>89</v>
      </c>
      <c r="J373" s="53">
        <v>30</v>
      </c>
      <c r="K373" s="142">
        <f t="shared" ref="K373" si="2905">IFERROR(J373/H371,"-")</f>
        <v>0.40540540540540543</v>
      </c>
      <c r="L373" s="315"/>
      <c r="M373" s="44" t="s">
        <v>89</v>
      </c>
      <c r="N373" s="53">
        <v>1743</v>
      </c>
      <c r="O373" s="142">
        <f t="shared" ref="O373" si="2906">IFERROR(N373/L371,"-")</f>
        <v>0.33512786002691791</v>
      </c>
      <c r="P373" s="315"/>
      <c r="Q373" s="44" t="s">
        <v>89</v>
      </c>
      <c r="R373" s="53">
        <v>1346</v>
      </c>
      <c r="S373" s="153">
        <f t="shared" ref="S373" si="2907">IFERROR(R373/P371,"-")</f>
        <v>0.39472140762463342</v>
      </c>
      <c r="T373" s="315"/>
      <c r="U373" s="44" t="s">
        <v>89</v>
      </c>
      <c r="V373" s="53">
        <v>708</v>
      </c>
      <c r="W373" s="142">
        <f t="shared" ref="W373" si="2908">IFERROR(V373/T371,"-")</f>
        <v>0.40948525159051474</v>
      </c>
      <c r="X373" s="315"/>
      <c r="Y373" s="44" t="s">
        <v>89</v>
      </c>
      <c r="Z373" s="53">
        <v>325</v>
      </c>
      <c r="AA373" s="142">
        <f t="shared" ref="AA373" si="2909">IFERROR(Z373/X371,"-")</f>
        <v>0.39975399753997543</v>
      </c>
      <c r="AB373" s="315"/>
      <c r="AC373" s="44" t="s">
        <v>89</v>
      </c>
      <c r="AD373" s="53">
        <v>100</v>
      </c>
      <c r="AE373" s="142">
        <f t="shared" ref="AE373" si="2910">IFERROR(AD373/AB371,"-")</f>
        <v>0.31645569620253167</v>
      </c>
      <c r="AF373" s="315"/>
      <c r="AG373" s="44" t="s">
        <v>89</v>
      </c>
      <c r="AH373" s="53">
        <v>4257</v>
      </c>
      <c r="AI373" s="153">
        <f t="shared" ref="AI373" si="2911">IFERROR(AH373/AF371,"-")</f>
        <v>0.36780715396578539</v>
      </c>
    </row>
    <row r="374" spans="2:35" s="30" customFormat="1">
      <c r="B374" s="300"/>
      <c r="C374" s="321"/>
      <c r="D374" s="315"/>
      <c r="E374" s="44" t="s">
        <v>90</v>
      </c>
      <c r="F374" s="53">
        <v>1</v>
      </c>
      <c r="G374" s="142">
        <f t="shared" ref="G374" si="2912">IFERROR(F374/D371,"-")</f>
        <v>3.2258064516129031E-2</v>
      </c>
      <c r="H374" s="315"/>
      <c r="I374" s="44" t="s">
        <v>90</v>
      </c>
      <c r="J374" s="53">
        <v>6</v>
      </c>
      <c r="K374" s="142">
        <f t="shared" ref="K374" si="2913">IFERROR(J374/H371,"-")</f>
        <v>8.1081081081081086E-2</v>
      </c>
      <c r="L374" s="315"/>
      <c r="M374" s="44" t="s">
        <v>90</v>
      </c>
      <c r="N374" s="53">
        <v>406</v>
      </c>
      <c r="O374" s="142">
        <f t="shared" ref="O374" si="2914">IFERROR(N374/L371,"-")</f>
        <v>7.8061911170928672E-2</v>
      </c>
      <c r="P374" s="315"/>
      <c r="Q374" s="44" t="s">
        <v>90</v>
      </c>
      <c r="R374" s="53">
        <v>455</v>
      </c>
      <c r="S374" s="153">
        <f t="shared" ref="S374" si="2915">IFERROR(R374/P371,"-")</f>
        <v>0.13343108504398826</v>
      </c>
      <c r="T374" s="315"/>
      <c r="U374" s="44" t="s">
        <v>90</v>
      </c>
      <c r="V374" s="53">
        <v>306</v>
      </c>
      <c r="W374" s="142">
        <f t="shared" ref="W374" si="2916">IFERROR(V374/T371,"-")</f>
        <v>0.17698091382301909</v>
      </c>
      <c r="X374" s="315"/>
      <c r="Y374" s="44" t="s">
        <v>90</v>
      </c>
      <c r="Z374" s="53">
        <v>160</v>
      </c>
      <c r="AA374" s="142">
        <f t="shared" ref="AA374" si="2917">IFERROR(Z374/X371,"-")</f>
        <v>0.1968019680196802</v>
      </c>
      <c r="AB374" s="315"/>
      <c r="AC374" s="44" t="s">
        <v>90</v>
      </c>
      <c r="AD374" s="53">
        <v>58</v>
      </c>
      <c r="AE374" s="142">
        <f t="shared" ref="AE374" si="2918">IFERROR(AD374/AB371,"-")</f>
        <v>0.18354430379746836</v>
      </c>
      <c r="AF374" s="315"/>
      <c r="AG374" s="44" t="s">
        <v>90</v>
      </c>
      <c r="AH374" s="53">
        <v>1392</v>
      </c>
      <c r="AI374" s="153">
        <f t="shared" ref="AI374" si="2919">IFERROR(AH374/AF371,"-")</f>
        <v>0.12026956972524624</v>
      </c>
    </row>
    <row r="375" spans="2:35" s="30" customFormat="1">
      <c r="B375" s="300"/>
      <c r="C375" s="321"/>
      <c r="D375" s="315"/>
      <c r="E375" s="45" t="s">
        <v>91</v>
      </c>
      <c r="F375" s="54">
        <v>8</v>
      </c>
      <c r="G375" s="143">
        <f t="shared" ref="G375" si="2920">IFERROR(F375/D371,"-")</f>
        <v>0.25806451612903225</v>
      </c>
      <c r="H375" s="315"/>
      <c r="I375" s="45" t="s">
        <v>91</v>
      </c>
      <c r="J375" s="54">
        <v>21</v>
      </c>
      <c r="K375" s="143">
        <f t="shared" ref="K375" si="2921">IFERROR(J375/H371,"-")</f>
        <v>0.28378378378378377</v>
      </c>
      <c r="L375" s="315"/>
      <c r="M375" s="45" t="s">
        <v>91</v>
      </c>
      <c r="N375" s="54">
        <v>1121</v>
      </c>
      <c r="O375" s="143">
        <f t="shared" ref="O375" si="2922">IFERROR(N375/L371,"-")</f>
        <v>0.21553547394731781</v>
      </c>
      <c r="P375" s="315"/>
      <c r="Q375" s="45" t="s">
        <v>91</v>
      </c>
      <c r="R375" s="54">
        <v>944</v>
      </c>
      <c r="S375" s="154">
        <f t="shared" ref="S375" si="2923">IFERROR(R375/P371,"-")</f>
        <v>0.27683284457478008</v>
      </c>
      <c r="T375" s="315"/>
      <c r="U375" s="45" t="s">
        <v>91</v>
      </c>
      <c r="V375" s="54">
        <v>546</v>
      </c>
      <c r="W375" s="143">
        <f t="shared" ref="W375" si="2924">IFERROR(V375/T371,"-")</f>
        <v>0.31578947368421051</v>
      </c>
      <c r="X375" s="315"/>
      <c r="Y375" s="45" t="s">
        <v>91</v>
      </c>
      <c r="Z375" s="54">
        <v>280</v>
      </c>
      <c r="AA375" s="143">
        <f t="shared" ref="AA375" si="2925">IFERROR(Z375/X371,"-")</f>
        <v>0.34440344403444034</v>
      </c>
      <c r="AB375" s="315"/>
      <c r="AC375" s="45" t="s">
        <v>91</v>
      </c>
      <c r="AD375" s="54">
        <v>99</v>
      </c>
      <c r="AE375" s="143">
        <f t="shared" ref="AE375" si="2926">IFERROR(AD375/AB371,"-")</f>
        <v>0.31329113924050633</v>
      </c>
      <c r="AF375" s="315"/>
      <c r="AG375" s="45" t="s">
        <v>91</v>
      </c>
      <c r="AH375" s="54">
        <v>3019</v>
      </c>
      <c r="AI375" s="154">
        <f t="shared" ref="AI375" si="2927">IFERROR(AH375/AF371,"-")</f>
        <v>0.26084326939692415</v>
      </c>
    </row>
    <row r="376" spans="2:35" s="30" customFormat="1" ht="24">
      <c r="B376" s="276"/>
      <c r="C376" s="322"/>
      <c r="D376" s="316"/>
      <c r="E376" s="48" t="s">
        <v>275</v>
      </c>
      <c r="F376" s="55">
        <v>19</v>
      </c>
      <c r="G376" s="144">
        <f t="shared" ref="G376" si="2928">IFERROR(F376/D371,"-")</f>
        <v>0.61290322580645162</v>
      </c>
      <c r="H376" s="316"/>
      <c r="I376" s="48" t="s">
        <v>275</v>
      </c>
      <c r="J376" s="55">
        <v>57</v>
      </c>
      <c r="K376" s="144">
        <f t="shared" ref="K376" si="2929">IFERROR(J376/H371,"-")</f>
        <v>0.77027027027027029</v>
      </c>
      <c r="L376" s="316"/>
      <c r="M376" s="48" t="s">
        <v>275</v>
      </c>
      <c r="N376" s="55">
        <v>3037</v>
      </c>
      <c r="O376" s="144">
        <f t="shared" ref="O376" si="2930">IFERROR(N376/L371,"-")</f>
        <v>0.58392616804460684</v>
      </c>
      <c r="P376" s="316"/>
      <c r="Q376" s="48" t="s">
        <v>275</v>
      </c>
      <c r="R376" s="55">
        <v>2399</v>
      </c>
      <c r="S376" s="144">
        <f t="shared" ref="S376" si="2931">IFERROR(R376/P371,"-")</f>
        <v>0.70351906158357769</v>
      </c>
      <c r="T376" s="316"/>
      <c r="U376" s="48" t="s">
        <v>275</v>
      </c>
      <c r="V376" s="55">
        <v>1329</v>
      </c>
      <c r="W376" s="144">
        <f t="shared" ref="W376" si="2932">IFERROR(V376/T371,"-")</f>
        <v>0.76865240023134762</v>
      </c>
      <c r="X376" s="316"/>
      <c r="Y376" s="48" t="s">
        <v>275</v>
      </c>
      <c r="Z376" s="55">
        <v>650</v>
      </c>
      <c r="AA376" s="144">
        <f t="shared" ref="AA376" si="2933">IFERROR(Z376/X371,"-")</f>
        <v>0.79950799507995085</v>
      </c>
      <c r="AB376" s="316"/>
      <c r="AC376" s="48" t="s">
        <v>275</v>
      </c>
      <c r="AD376" s="55">
        <v>236</v>
      </c>
      <c r="AE376" s="144">
        <f t="shared" ref="AE376" si="2934">IFERROR(AD376/AB371,"-")</f>
        <v>0.74683544303797467</v>
      </c>
      <c r="AF376" s="316"/>
      <c r="AG376" s="48" t="s">
        <v>275</v>
      </c>
      <c r="AH376" s="55">
        <v>7727</v>
      </c>
      <c r="AI376" s="144">
        <f t="shared" ref="AI376" si="2935">IFERROR(AH376/AF371,"-")</f>
        <v>0.66761707274926563</v>
      </c>
    </row>
    <row r="377" spans="2:35" s="30" customFormat="1">
      <c r="B377" s="275">
        <v>63</v>
      </c>
      <c r="C377" s="320" t="s">
        <v>32</v>
      </c>
      <c r="D377" s="314">
        <v>11</v>
      </c>
      <c r="E377" s="40" t="s">
        <v>87</v>
      </c>
      <c r="F377" s="194">
        <v>1</v>
      </c>
      <c r="G377" s="141">
        <f t="shared" ref="G377" si="2936">IFERROR(F377/D377,"-")</f>
        <v>9.0909090909090912E-2</v>
      </c>
      <c r="H377" s="314">
        <v>17</v>
      </c>
      <c r="I377" s="40" t="s">
        <v>87</v>
      </c>
      <c r="J377" s="194">
        <v>1</v>
      </c>
      <c r="K377" s="141">
        <f t="shared" ref="K377" si="2937">IFERROR(J377/H377,"-")</f>
        <v>5.8823529411764705E-2</v>
      </c>
      <c r="L377" s="314">
        <v>3534</v>
      </c>
      <c r="M377" s="40" t="s">
        <v>87</v>
      </c>
      <c r="N377" s="194">
        <v>225</v>
      </c>
      <c r="O377" s="141">
        <f t="shared" ref="O377" si="2938">IFERROR(N377/L377,"-")</f>
        <v>6.3667232597623094E-2</v>
      </c>
      <c r="P377" s="314">
        <v>2453</v>
      </c>
      <c r="Q377" s="40" t="s">
        <v>87</v>
      </c>
      <c r="R377" s="194">
        <v>336</v>
      </c>
      <c r="S377" s="152">
        <f t="shared" ref="S377" si="2939">IFERROR(R377/P377,"-")</f>
        <v>0.13697513249082754</v>
      </c>
      <c r="T377" s="314">
        <v>1500</v>
      </c>
      <c r="U377" s="40" t="s">
        <v>87</v>
      </c>
      <c r="V377" s="194">
        <v>315</v>
      </c>
      <c r="W377" s="141">
        <f t="shared" ref="W377" si="2940">IFERROR(V377/T377,"-")</f>
        <v>0.21</v>
      </c>
      <c r="X377" s="314">
        <v>746</v>
      </c>
      <c r="Y377" s="40" t="s">
        <v>87</v>
      </c>
      <c r="Z377" s="194">
        <v>219</v>
      </c>
      <c r="AA377" s="141">
        <f t="shared" ref="AA377" si="2941">IFERROR(Z377/X377,"-")</f>
        <v>0.29356568364611257</v>
      </c>
      <c r="AB377" s="314">
        <v>250</v>
      </c>
      <c r="AC377" s="40" t="s">
        <v>87</v>
      </c>
      <c r="AD377" s="194">
        <v>68</v>
      </c>
      <c r="AE377" s="141">
        <f t="shared" ref="AE377" si="2942">IFERROR(AD377/AB377,"-")</f>
        <v>0.27200000000000002</v>
      </c>
      <c r="AF377" s="314">
        <v>8511</v>
      </c>
      <c r="AG377" s="40" t="s">
        <v>87</v>
      </c>
      <c r="AH377" s="194">
        <v>1165</v>
      </c>
      <c r="AI377" s="152">
        <f t="shared" ref="AI377" si="2943">IFERROR(AH377/AF377,"-")</f>
        <v>0.13688168252849253</v>
      </c>
    </row>
    <row r="378" spans="2:35" s="30" customFormat="1">
      <c r="B378" s="300"/>
      <c r="C378" s="321"/>
      <c r="D378" s="315"/>
      <c r="E378" s="41" t="s">
        <v>88</v>
      </c>
      <c r="F378" s="53">
        <v>5</v>
      </c>
      <c r="G378" s="142">
        <f t="shared" ref="G378" si="2944">IFERROR(F378/D377,"-")</f>
        <v>0.45454545454545453</v>
      </c>
      <c r="H378" s="315"/>
      <c r="I378" s="41" t="s">
        <v>88</v>
      </c>
      <c r="J378" s="53">
        <v>5</v>
      </c>
      <c r="K378" s="142">
        <f t="shared" ref="K378" si="2945">IFERROR(J378/H377,"-")</f>
        <v>0.29411764705882354</v>
      </c>
      <c r="L378" s="315"/>
      <c r="M378" s="41" t="s">
        <v>88</v>
      </c>
      <c r="N378" s="53">
        <v>912</v>
      </c>
      <c r="O378" s="142">
        <f t="shared" ref="O378" si="2946">IFERROR(N378/L377,"-")</f>
        <v>0.25806451612903225</v>
      </c>
      <c r="P378" s="315"/>
      <c r="Q378" s="41" t="s">
        <v>88</v>
      </c>
      <c r="R378" s="53">
        <v>836</v>
      </c>
      <c r="S378" s="153">
        <f t="shared" ref="S378" si="2947">IFERROR(R378/P377,"-")</f>
        <v>0.34080717488789236</v>
      </c>
      <c r="T378" s="315"/>
      <c r="U378" s="41" t="s">
        <v>88</v>
      </c>
      <c r="V378" s="53">
        <v>545</v>
      </c>
      <c r="W378" s="142">
        <f t="shared" ref="W378" si="2948">IFERROR(V378/T377,"-")</f>
        <v>0.36333333333333334</v>
      </c>
      <c r="X378" s="315"/>
      <c r="Y378" s="41" t="s">
        <v>88</v>
      </c>
      <c r="Z378" s="53">
        <v>283</v>
      </c>
      <c r="AA378" s="142">
        <f t="shared" ref="AA378" si="2949">IFERROR(Z378/X377,"-")</f>
        <v>0.37935656836461124</v>
      </c>
      <c r="AB378" s="315"/>
      <c r="AC378" s="41" t="s">
        <v>88</v>
      </c>
      <c r="AD378" s="53">
        <v>83</v>
      </c>
      <c r="AE378" s="142">
        <f t="shared" ref="AE378" si="2950">IFERROR(AD378/AB377,"-")</f>
        <v>0.33200000000000002</v>
      </c>
      <c r="AF378" s="315"/>
      <c r="AG378" s="41" t="s">
        <v>88</v>
      </c>
      <c r="AH378" s="53">
        <v>2669</v>
      </c>
      <c r="AI378" s="153">
        <f t="shared" ref="AI378" si="2951">IFERROR(AH378/AF377,"-")</f>
        <v>0.31359417224767949</v>
      </c>
    </row>
    <row r="379" spans="2:35" s="30" customFormat="1">
      <c r="B379" s="300"/>
      <c r="C379" s="321"/>
      <c r="D379" s="315"/>
      <c r="E379" s="44" t="s">
        <v>89</v>
      </c>
      <c r="F379" s="53">
        <v>3</v>
      </c>
      <c r="G379" s="142">
        <f t="shared" ref="G379" si="2952">IFERROR(F379/D377,"-")</f>
        <v>0.27272727272727271</v>
      </c>
      <c r="H379" s="315"/>
      <c r="I379" s="44" t="s">
        <v>89</v>
      </c>
      <c r="J379" s="53">
        <v>11</v>
      </c>
      <c r="K379" s="142">
        <f t="shared" ref="K379" si="2953">IFERROR(J379/H377,"-")</f>
        <v>0.6470588235294118</v>
      </c>
      <c r="L379" s="315"/>
      <c r="M379" s="44" t="s">
        <v>89</v>
      </c>
      <c r="N379" s="53">
        <v>1256</v>
      </c>
      <c r="O379" s="142">
        <f t="shared" ref="O379" si="2954">IFERROR(N379/L377,"-")</f>
        <v>0.35540464063384269</v>
      </c>
      <c r="P379" s="315"/>
      <c r="Q379" s="44" t="s">
        <v>89</v>
      </c>
      <c r="R379" s="53">
        <v>1037</v>
      </c>
      <c r="S379" s="153">
        <f t="shared" ref="S379" si="2955">IFERROR(R379/P377,"-")</f>
        <v>0.42274765593151242</v>
      </c>
      <c r="T379" s="315"/>
      <c r="U379" s="44" t="s">
        <v>89</v>
      </c>
      <c r="V379" s="53">
        <v>700</v>
      </c>
      <c r="W379" s="142">
        <f t="shared" ref="W379" si="2956">IFERROR(V379/T377,"-")</f>
        <v>0.46666666666666667</v>
      </c>
      <c r="X379" s="315"/>
      <c r="Y379" s="44" t="s">
        <v>89</v>
      </c>
      <c r="Z379" s="53">
        <v>277</v>
      </c>
      <c r="AA379" s="142">
        <f t="shared" ref="AA379" si="2957">IFERROR(Z379/X377,"-")</f>
        <v>0.37131367292225204</v>
      </c>
      <c r="AB379" s="315"/>
      <c r="AC379" s="44" t="s">
        <v>89</v>
      </c>
      <c r="AD379" s="53">
        <v>91</v>
      </c>
      <c r="AE379" s="142">
        <f t="shared" ref="AE379" si="2958">IFERROR(AD379/AB377,"-")</f>
        <v>0.36399999999999999</v>
      </c>
      <c r="AF379" s="315"/>
      <c r="AG379" s="44" t="s">
        <v>89</v>
      </c>
      <c r="AH379" s="53">
        <v>3375</v>
      </c>
      <c r="AI379" s="153">
        <f t="shared" ref="AI379" si="2959">IFERROR(AH379/AF377,"-")</f>
        <v>0.39654564681001059</v>
      </c>
    </row>
    <row r="380" spans="2:35" s="30" customFormat="1">
      <c r="B380" s="300"/>
      <c r="C380" s="321"/>
      <c r="D380" s="315"/>
      <c r="E380" s="44" t="s">
        <v>90</v>
      </c>
      <c r="F380" s="53">
        <v>0</v>
      </c>
      <c r="G380" s="142">
        <f t="shared" ref="G380" si="2960">IFERROR(F380/D377,"-")</f>
        <v>0</v>
      </c>
      <c r="H380" s="315"/>
      <c r="I380" s="44" t="s">
        <v>90</v>
      </c>
      <c r="J380" s="53">
        <v>1</v>
      </c>
      <c r="K380" s="142">
        <f t="shared" ref="K380" si="2961">IFERROR(J380/H377,"-")</f>
        <v>5.8823529411764705E-2</v>
      </c>
      <c r="L380" s="315"/>
      <c r="M380" s="44" t="s">
        <v>90</v>
      </c>
      <c r="N380" s="53">
        <v>252</v>
      </c>
      <c r="O380" s="142">
        <f t="shared" ref="O380" si="2962">IFERROR(N380/L377,"-")</f>
        <v>7.1307300509337868E-2</v>
      </c>
      <c r="P380" s="315"/>
      <c r="Q380" s="44" t="s">
        <v>90</v>
      </c>
      <c r="R380" s="53">
        <v>319</v>
      </c>
      <c r="S380" s="153">
        <f t="shared" ref="S380" si="2963">IFERROR(R380/P377,"-")</f>
        <v>0.13004484304932734</v>
      </c>
      <c r="T380" s="315"/>
      <c r="U380" s="44" t="s">
        <v>90</v>
      </c>
      <c r="V380" s="53">
        <v>231</v>
      </c>
      <c r="W380" s="142">
        <f t="shared" ref="W380" si="2964">IFERROR(V380/T377,"-")</f>
        <v>0.154</v>
      </c>
      <c r="X380" s="315"/>
      <c r="Y380" s="44" t="s">
        <v>90</v>
      </c>
      <c r="Z380" s="53">
        <v>131</v>
      </c>
      <c r="AA380" s="142">
        <f t="shared" ref="AA380" si="2965">IFERROR(Z380/X377,"-")</f>
        <v>0.17560321715817695</v>
      </c>
      <c r="AB380" s="315"/>
      <c r="AC380" s="44" t="s">
        <v>90</v>
      </c>
      <c r="AD380" s="53">
        <v>46</v>
      </c>
      <c r="AE380" s="142">
        <f t="shared" ref="AE380" si="2966">IFERROR(AD380/AB377,"-")</f>
        <v>0.184</v>
      </c>
      <c r="AF380" s="315"/>
      <c r="AG380" s="44" t="s">
        <v>90</v>
      </c>
      <c r="AH380" s="53">
        <v>980</v>
      </c>
      <c r="AI380" s="153">
        <f t="shared" ref="AI380" si="2967">IFERROR(AH380/AF377,"-")</f>
        <v>0.11514510633298085</v>
      </c>
    </row>
    <row r="381" spans="2:35" s="30" customFormat="1">
      <c r="B381" s="300"/>
      <c r="C381" s="321"/>
      <c r="D381" s="315"/>
      <c r="E381" s="45" t="s">
        <v>91</v>
      </c>
      <c r="F381" s="54">
        <v>2</v>
      </c>
      <c r="G381" s="143">
        <f t="shared" ref="G381" si="2968">IFERROR(F381/D377,"-")</f>
        <v>0.18181818181818182</v>
      </c>
      <c r="H381" s="315"/>
      <c r="I381" s="45" t="s">
        <v>91</v>
      </c>
      <c r="J381" s="54">
        <v>2</v>
      </c>
      <c r="K381" s="143">
        <f t="shared" ref="K381" si="2969">IFERROR(J381/H377,"-")</f>
        <v>0.11764705882352941</v>
      </c>
      <c r="L381" s="315"/>
      <c r="M381" s="45" t="s">
        <v>91</v>
      </c>
      <c r="N381" s="54">
        <v>600</v>
      </c>
      <c r="O381" s="143">
        <f t="shared" ref="O381" si="2970">IFERROR(N381/L377,"-")</f>
        <v>0.1697792869269949</v>
      </c>
      <c r="P381" s="315"/>
      <c r="Q381" s="45" t="s">
        <v>91</v>
      </c>
      <c r="R381" s="54">
        <v>544</v>
      </c>
      <c r="S381" s="154">
        <f t="shared" ref="S381" si="2971">IFERROR(R381/P377,"-")</f>
        <v>0.22176926212800652</v>
      </c>
      <c r="T381" s="315"/>
      <c r="U381" s="45" t="s">
        <v>91</v>
      </c>
      <c r="V381" s="54">
        <v>379</v>
      </c>
      <c r="W381" s="143">
        <f t="shared" ref="W381" si="2972">IFERROR(V381/T377,"-")</f>
        <v>0.25266666666666665</v>
      </c>
      <c r="X381" s="315"/>
      <c r="Y381" s="45" t="s">
        <v>91</v>
      </c>
      <c r="Z381" s="54">
        <v>190</v>
      </c>
      <c r="AA381" s="143">
        <f t="shared" ref="AA381" si="2973">IFERROR(Z381/X377,"-")</f>
        <v>0.2546916890080429</v>
      </c>
      <c r="AB381" s="315"/>
      <c r="AC381" s="45" t="s">
        <v>91</v>
      </c>
      <c r="AD381" s="54">
        <v>47</v>
      </c>
      <c r="AE381" s="143">
        <f t="shared" ref="AE381" si="2974">IFERROR(AD381/AB377,"-")</f>
        <v>0.188</v>
      </c>
      <c r="AF381" s="315"/>
      <c r="AG381" s="45" t="s">
        <v>91</v>
      </c>
      <c r="AH381" s="54">
        <v>1764</v>
      </c>
      <c r="AI381" s="154">
        <f t="shared" ref="AI381" si="2975">IFERROR(AH381/AF377,"-")</f>
        <v>0.20726119139936552</v>
      </c>
    </row>
    <row r="382" spans="2:35" s="30" customFormat="1" ht="24">
      <c r="B382" s="276"/>
      <c r="C382" s="322"/>
      <c r="D382" s="316"/>
      <c r="E382" s="48" t="s">
        <v>275</v>
      </c>
      <c r="F382" s="55">
        <v>8</v>
      </c>
      <c r="G382" s="144">
        <f t="shared" ref="G382" si="2976">IFERROR(F382/D377,"-")</f>
        <v>0.72727272727272729</v>
      </c>
      <c r="H382" s="316"/>
      <c r="I382" s="48" t="s">
        <v>275</v>
      </c>
      <c r="J382" s="55">
        <v>14</v>
      </c>
      <c r="K382" s="144">
        <f t="shared" ref="K382" si="2977">IFERROR(J382/H377,"-")</f>
        <v>0.82352941176470584</v>
      </c>
      <c r="L382" s="316"/>
      <c r="M382" s="48" t="s">
        <v>275</v>
      </c>
      <c r="N382" s="55">
        <v>2108</v>
      </c>
      <c r="O382" s="144">
        <f t="shared" ref="O382" si="2978">IFERROR(N382/L377,"-")</f>
        <v>0.59649122807017541</v>
      </c>
      <c r="P382" s="316"/>
      <c r="Q382" s="48" t="s">
        <v>275</v>
      </c>
      <c r="R382" s="55">
        <v>1744</v>
      </c>
      <c r="S382" s="144">
        <f t="shared" ref="S382" si="2979">IFERROR(R382/P377,"-")</f>
        <v>0.71096616388096212</v>
      </c>
      <c r="T382" s="316"/>
      <c r="U382" s="48" t="s">
        <v>275</v>
      </c>
      <c r="V382" s="55">
        <v>1193</v>
      </c>
      <c r="W382" s="144">
        <f t="shared" ref="W382" si="2980">IFERROR(V382/T377,"-")</f>
        <v>0.79533333333333334</v>
      </c>
      <c r="X382" s="316"/>
      <c r="Y382" s="48" t="s">
        <v>275</v>
      </c>
      <c r="Z382" s="55">
        <v>575</v>
      </c>
      <c r="AA382" s="144">
        <f t="shared" ref="AA382" si="2981">IFERROR(Z382/X377,"-")</f>
        <v>0.77077747989276135</v>
      </c>
      <c r="AB382" s="316"/>
      <c r="AC382" s="48" t="s">
        <v>275</v>
      </c>
      <c r="AD382" s="55">
        <v>170</v>
      </c>
      <c r="AE382" s="144">
        <f t="shared" ref="AE382" si="2982">IFERROR(AD382/AB377,"-")</f>
        <v>0.68</v>
      </c>
      <c r="AF382" s="316"/>
      <c r="AG382" s="48" t="s">
        <v>275</v>
      </c>
      <c r="AH382" s="55">
        <v>5812</v>
      </c>
      <c r="AI382" s="144">
        <f t="shared" ref="AI382" si="2983">IFERROR(AH382/AF377,"-")</f>
        <v>0.68288097755845378</v>
      </c>
    </row>
    <row r="383" spans="2:35" s="30" customFormat="1">
      <c r="B383" s="275">
        <v>64</v>
      </c>
      <c r="C383" s="320" t="s">
        <v>53</v>
      </c>
      <c r="D383" s="314">
        <v>108</v>
      </c>
      <c r="E383" s="40" t="s">
        <v>87</v>
      </c>
      <c r="F383" s="194">
        <v>10</v>
      </c>
      <c r="G383" s="141">
        <f t="shared" ref="G383" si="2984">IFERROR(F383/D383,"-")</f>
        <v>9.2592592592592587E-2</v>
      </c>
      <c r="H383" s="314">
        <v>133</v>
      </c>
      <c r="I383" s="40" t="s">
        <v>87</v>
      </c>
      <c r="J383" s="194">
        <v>15</v>
      </c>
      <c r="K383" s="141">
        <f t="shared" ref="K383" si="2985">IFERROR(J383/H383,"-")</f>
        <v>0.11278195488721804</v>
      </c>
      <c r="L383" s="314">
        <v>3885</v>
      </c>
      <c r="M383" s="40" t="s">
        <v>87</v>
      </c>
      <c r="N383" s="194">
        <v>277</v>
      </c>
      <c r="O383" s="141">
        <f t="shared" ref="O383" si="2986">IFERROR(N383/L383,"-")</f>
        <v>7.1299871299871295E-2</v>
      </c>
      <c r="P383" s="314">
        <v>2381</v>
      </c>
      <c r="Q383" s="40" t="s">
        <v>87</v>
      </c>
      <c r="R383" s="194">
        <v>376</v>
      </c>
      <c r="S383" s="152">
        <f t="shared" ref="S383" si="2987">IFERROR(R383/P383,"-")</f>
        <v>0.15791684166316675</v>
      </c>
      <c r="T383" s="314">
        <v>1485</v>
      </c>
      <c r="U383" s="40" t="s">
        <v>87</v>
      </c>
      <c r="V383" s="194">
        <v>410</v>
      </c>
      <c r="W383" s="141">
        <f t="shared" ref="W383" si="2988">IFERROR(V383/T383,"-")</f>
        <v>0.27609427609427611</v>
      </c>
      <c r="X383" s="314">
        <v>709</v>
      </c>
      <c r="Y383" s="40" t="s">
        <v>87</v>
      </c>
      <c r="Z383" s="194">
        <v>221</v>
      </c>
      <c r="AA383" s="141">
        <f t="shared" ref="AA383" si="2989">IFERROR(Z383/X383,"-")</f>
        <v>0.31170662905500707</v>
      </c>
      <c r="AB383" s="314">
        <v>263</v>
      </c>
      <c r="AC383" s="40" t="s">
        <v>87</v>
      </c>
      <c r="AD383" s="194">
        <v>77</v>
      </c>
      <c r="AE383" s="141">
        <f t="shared" ref="AE383" si="2990">IFERROR(AD383/AB383,"-")</f>
        <v>0.29277566539923955</v>
      </c>
      <c r="AF383" s="314">
        <v>8964</v>
      </c>
      <c r="AG383" s="40" t="s">
        <v>87</v>
      </c>
      <c r="AH383" s="194">
        <v>1386</v>
      </c>
      <c r="AI383" s="152">
        <f t="shared" ref="AI383" si="2991">IFERROR(AH383/AF383,"-")</f>
        <v>0.15461847389558234</v>
      </c>
    </row>
    <row r="384" spans="2:35" s="30" customFormat="1">
      <c r="B384" s="300"/>
      <c r="C384" s="321"/>
      <c r="D384" s="315"/>
      <c r="E384" s="41" t="s">
        <v>88</v>
      </c>
      <c r="F384" s="53">
        <v>48</v>
      </c>
      <c r="G384" s="142">
        <f t="shared" ref="G384" si="2992">IFERROR(F384/D383,"-")</f>
        <v>0.44444444444444442</v>
      </c>
      <c r="H384" s="315"/>
      <c r="I384" s="41" t="s">
        <v>88</v>
      </c>
      <c r="J384" s="53">
        <v>62</v>
      </c>
      <c r="K384" s="142">
        <f t="shared" ref="K384" si="2993">IFERROR(J384/H383,"-")</f>
        <v>0.46616541353383456</v>
      </c>
      <c r="L384" s="315"/>
      <c r="M384" s="41" t="s">
        <v>88</v>
      </c>
      <c r="N384" s="53">
        <v>1014</v>
      </c>
      <c r="O384" s="142">
        <f t="shared" ref="O384" si="2994">IFERROR(N384/L383,"-")</f>
        <v>0.26100386100386103</v>
      </c>
      <c r="P384" s="315"/>
      <c r="Q384" s="41" t="s">
        <v>88</v>
      </c>
      <c r="R384" s="53">
        <v>814</v>
      </c>
      <c r="S384" s="153">
        <f t="shared" ref="S384" si="2995">IFERROR(R384/P383,"-")</f>
        <v>0.34187316253674926</v>
      </c>
      <c r="T384" s="315"/>
      <c r="U384" s="41" t="s">
        <v>88</v>
      </c>
      <c r="V384" s="53">
        <v>596</v>
      </c>
      <c r="W384" s="142">
        <f t="shared" ref="W384" si="2996">IFERROR(V384/T383,"-")</f>
        <v>0.40134680134680134</v>
      </c>
      <c r="X384" s="315"/>
      <c r="Y384" s="41" t="s">
        <v>88</v>
      </c>
      <c r="Z384" s="53">
        <v>275</v>
      </c>
      <c r="AA384" s="142">
        <f t="shared" ref="AA384" si="2997">IFERROR(Z384/X383,"-")</f>
        <v>0.38787023977433005</v>
      </c>
      <c r="AB384" s="315"/>
      <c r="AC384" s="41" t="s">
        <v>88</v>
      </c>
      <c r="AD384" s="53">
        <v>100</v>
      </c>
      <c r="AE384" s="142">
        <f t="shared" ref="AE384" si="2998">IFERROR(AD384/AB383,"-")</f>
        <v>0.38022813688212925</v>
      </c>
      <c r="AF384" s="315"/>
      <c r="AG384" s="41" t="s">
        <v>88</v>
      </c>
      <c r="AH384" s="53">
        <v>2909</v>
      </c>
      <c r="AI384" s="153">
        <f t="shared" ref="AI384" si="2999">IFERROR(AH384/AF383,"-")</f>
        <v>0.32452030343596611</v>
      </c>
    </row>
    <row r="385" spans="2:35" s="30" customFormat="1">
      <c r="B385" s="300"/>
      <c r="C385" s="321"/>
      <c r="D385" s="315"/>
      <c r="E385" s="44" t="s">
        <v>89</v>
      </c>
      <c r="F385" s="53">
        <v>32</v>
      </c>
      <c r="G385" s="142">
        <f t="shared" ref="G385" si="3000">IFERROR(F385/D383,"-")</f>
        <v>0.29629629629629628</v>
      </c>
      <c r="H385" s="315"/>
      <c r="I385" s="44" t="s">
        <v>89</v>
      </c>
      <c r="J385" s="53">
        <v>46</v>
      </c>
      <c r="K385" s="142">
        <f t="shared" ref="K385" si="3001">IFERROR(J385/H383,"-")</f>
        <v>0.34586466165413532</v>
      </c>
      <c r="L385" s="315"/>
      <c r="M385" s="44" t="s">
        <v>89</v>
      </c>
      <c r="N385" s="53">
        <v>1328</v>
      </c>
      <c r="O385" s="142">
        <f t="shared" ref="O385" si="3002">IFERROR(N385/L383,"-")</f>
        <v>0.34182754182754183</v>
      </c>
      <c r="P385" s="315"/>
      <c r="Q385" s="44" t="s">
        <v>89</v>
      </c>
      <c r="R385" s="53">
        <v>984</v>
      </c>
      <c r="S385" s="153">
        <f t="shared" ref="S385" si="3003">IFERROR(R385/P383,"-")</f>
        <v>0.41327173456530869</v>
      </c>
      <c r="T385" s="315"/>
      <c r="U385" s="44" t="s">
        <v>89</v>
      </c>
      <c r="V385" s="53">
        <v>649</v>
      </c>
      <c r="W385" s="142">
        <f t="shared" ref="W385" si="3004">IFERROR(V385/T383,"-")</f>
        <v>0.43703703703703706</v>
      </c>
      <c r="X385" s="315"/>
      <c r="Y385" s="44" t="s">
        <v>89</v>
      </c>
      <c r="Z385" s="53">
        <v>294</v>
      </c>
      <c r="AA385" s="142">
        <f t="shared" ref="AA385" si="3005">IFERROR(Z385/X383,"-")</f>
        <v>0.41466854724964741</v>
      </c>
      <c r="AB385" s="315"/>
      <c r="AC385" s="44" t="s">
        <v>89</v>
      </c>
      <c r="AD385" s="53">
        <v>106</v>
      </c>
      <c r="AE385" s="142">
        <f t="shared" ref="AE385" si="3006">IFERROR(AD385/AB383,"-")</f>
        <v>0.40304182509505704</v>
      </c>
      <c r="AF385" s="315"/>
      <c r="AG385" s="44" t="s">
        <v>89</v>
      </c>
      <c r="AH385" s="53">
        <v>3439</v>
      </c>
      <c r="AI385" s="153">
        <f t="shared" ref="AI385" si="3007">IFERROR(AH385/AF383,"-")</f>
        <v>0.38364569388665776</v>
      </c>
    </row>
    <row r="386" spans="2:35" s="30" customFormat="1">
      <c r="B386" s="300"/>
      <c r="C386" s="321"/>
      <c r="D386" s="315"/>
      <c r="E386" s="44" t="s">
        <v>90</v>
      </c>
      <c r="F386" s="53">
        <v>7</v>
      </c>
      <c r="G386" s="142">
        <f t="shared" ref="G386" si="3008">IFERROR(F386/D383,"-")</f>
        <v>6.4814814814814811E-2</v>
      </c>
      <c r="H386" s="315"/>
      <c r="I386" s="44" t="s">
        <v>90</v>
      </c>
      <c r="J386" s="53">
        <v>13</v>
      </c>
      <c r="K386" s="142">
        <f t="shared" ref="K386" si="3009">IFERROR(J386/H383,"-")</f>
        <v>9.7744360902255634E-2</v>
      </c>
      <c r="L386" s="315"/>
      <c r="M386" s="44" t="s">
        <v>90</v>
      </c>
      <c r="N386" s="53">
        <v>316</v>
      </c>
      <c r="O386" s="142">
        <f t="shared" ref="O386" si="3010">IFERROR(N386/L383,"-")</f>
        <v>8.1338481338481344E-2</v>
      </c>
      <c r="P386" s="315"/>
      <c r="Q386" s="44" t="s">
        <v>90</v>
      </c>
      <c r="R386" s="53">
        <v>308</v>
      </c>
      <c r="S386" s="153">
        <f t="shared" ref="S386" si="3011">IFERROR(R386/P383,"-")</f>
        <v>0.12935741285174296</v>
      </c>
      <c r="T386" s="315"/>
      <c r="U386" s="44" t="s">
        <v>90</v>
      </c>
      <c r="V386" s="53">
        <v>276</v>
      </c>
      <c r="W386" s="142">
        <f t="shared" ref="W386" si="3012">IFERROR(V386/T383,"-")</f>
        <v>0.18585858585858586</v>
      </c>
      <c r="X386" s="315"/>
      <c r="Y386" s="44" t="s">
        <v>90</v>
      </c>
      <c r="Z386" s="53">
        <v>169</v>
      </c>
      <c r="AA386" s="142">
        <f t="shared" ref="AA386" si="3013">IFERROR(Z386/X383,"-")</f>
        <v>0.23836389280677009</v>
      </c>
      <c r="AB386" s="315"/>
      <c r="AC386" s="44" t="s">
        <v>90</v>
      </c>
      <c r="AD386" s="53">
        <v>68</v>
      </c>
      <c r="AE386" s="142">
        <f t="shared" ref="AE386" si="3014">IFERROR(AD386/AB383,"-")</f>
        <v>0.2585551330798479</v>
      </c>
      <c r="AF386" s="315"/>
      <c r="AG386" s="44" t="s">
        <v>90</v>
      </c>
      <c r="AH386" s="53">
        <v>1157</v>
      </c>
      <c r="AI386" s="153">
        <f t="shared" ref="AI386" si="3015">IFERROR(AH386/AF383,"-")</f>
        <v>0.12907184292726462</v>
      </c>
    </row>
    <row r="387" spans="2:35" s="30" customFormat="1">
      <c r="B387" s="300"/>
      <c r="C387" s="321"/>
      <c r="D387" s="315"/>
      <c r="E387" s="45" t="s">
        <v>91</v>
      </c>
      <c r="F387" s="54">
        <v>26</v>
      </c>
      <c r="G387" s="143">
        <f t="shared" ref="G387" si="3016">IFERROR(F387/D383,"-")</f>
        <v>0.24074074074074073</v>
      </c>
      <c r="H387" s="315"/>
      <c r="I387" s="45" t="s">
        <v>91</v>
      </c>
      <c r="J387" s="54">
        <v>41</v>
      </c>
      <c r="K387" s="143">
        <f t="shared" ref="K387" si="3017">IFERROR(J387/H383,"-")</f>
        <v>0.30827067669172931</v>
      </c>
      <c r="L387" s="315"/>
      <c r="M387" s="45" t="s">
        <v>91</v>
      </c>
      <c r="N387" s="54">
        <v>831</v>
      </c>
      <c r="O387" s="143">
        <f t="shared" ref="O387" si="3018">IFERROR(N387/L383,"-")</f>
        <v>0.2138996138996139</v>
      </c>
      <c r="P387" s="315"/>
      <c r="Q387" s="45" t="s">
        <v>91</v>
      </c>
      <c r="R387" s="54">
        <v>633</v>
      </c>
      <c r="S387" s="154">
        <f t="shared" ref="S387" si="3019">IFERROR(R387/P383,"-")</f>
        <v>0.2658546829063419</v>
      </c>
      <c r="T387" s="315"/>
      <c r="U387" s="45" t="s">
        <v>91</v>
      </c>
      <c r="V387" s="54">
        <v>434</v>
      </c>
      <c r="W387" s="143">
        <f t="shared" ref="W387" si="3020">IFERROR(V387/T383,"-")</f>
        <v>0.29225589225589227</v>
      </c>
      <c r="X387" s="315"/>
      <c r="Y387" s="45" t="s">
        <v>91</v>
      </c>
      <c r="Z387" s="54">
        <v>223</v>
      </c>
      <c r="AA387" s="143">
        <f t="shared" ref="AA387" si="3021">IFERROR(Z387/X383,"-")</f>
        <v>0.3145275035260931</v>
      </c>
      <c r="AB387" s="315"/>
      <c r="AC387" s="45" t="s">
        <v>91</v>
      </c>
      <c r="AD387" s="54">
        <v>58</v>
      </c>
      <c r="AE387" s="143">
        <f t="shared" ref="AE387" si="3022">IFERROR(AD387/AB383,"-")</f>
        <v>0.22053231939163498</v>
      </c>
      <c r="AF387" s="315"/>
      <c r="AG387" s="45" t="s">
        <v>91</v>
      </c>
      <c r="AH387" s="54">
        <v>2246</v>
      </c>
      <c r="AI387" s="154">
        <f t="shared" ref="AI387" si="3023">IFERROR(AH387/AF383,"-")</f>
        <v>0.250557786702365</v>
      </c>
    </row>
    <row r="388" spans="2:35" s="30" customFormat="1" ht="24">
      <c r="B388" s="276"/>
      <c r="C388" s="322"/>
      <c r="D388" s="316"/>
      <c r="E388" s="48" t="s">
        <v>275</v>
      </c>
      <c r="F388" s="55">
        <v>81</v>
      </c>
      <c r="G388" s="144">
        <f t="shared" ref="G388" si="3024">IFERROR(F388/D383,"-")</f>
        <v>0.75</v>
      </c>
      <c r="H388" s="316"/>
      <c r="I388" s="48" t="s">
        <v>275</v>
      </c>
      <c r="J388" s="55">
        <v>99</v>
      </c>
      <c r="K388" s="144">
        <f t="shared" ref="K388" si="3025">IFERROR(J388/H383,"-")</f>
        <v>0.74436090225563911</v>
      </c>
      <c r="L388" s="316"/>
      <c r="M388" s="48" t="s">
        <v>275</v>
      </c>
      <c r="N388" s="55">
        <v>2302</v>
      </c>
      <c r="O388" s="144">
        <f t="shared" ref="O388" si="3026">IFERROR(N388/L383,"-")</f>
        <v>0.59253539253539256</v>
      </c>
      <c r="P388" s="316"/>
      <c r="Q388" s="48" t="s">
        <v>275</v>
      </c>
      <c r="R388" s="55">
        <v>1709</v>
      </c>
      <c r="S388" s="144">
        <f t="shared" ref="S388" si="3027">IFERROR(R388/P383,"-")</f>
        <v>0.71776564468710624</v>
      </c>
      <c r="T388" s="316"/>
      <c r="U388" s="48" t="s">
        <v>275</v>
      </c>
      <c r="V388" s="55">
        <v>1197</v>
      </c>
      <c r="W388" s="144">
        <f t="shared" ref="W388" si="3028">IFERROR(V388/T383,"-")</f>
        <v>0.80606060606060603</v>
      </c>
      <c r="X388" s="316"/>
      <c r="Y388" s="48" t="s">
        <v>275</v>
      </c>
      <c r="Z388" s="55">
        <v>558</v>
      </c>
      <c r="AA388" s="144">
        <f t="shared" ref="AA388" si="3029">IFERROR(Z388/X383,"-")</f>
        <v>0.78702397743300423</v>
      </c>
      <c r="AB388" s="316"/>
      <c r="AC388" s="48" t="s">
        <v>275</v>
      </c>
      <c r="AD388" s="55">
        <v>206</v>
      </c>
      <c r="AE388" s="144">
        <f t="shared" ref="AE388" si="3030">IFERROR(AD388/AB383,"-")</f>
        <v>0.78326996197718635</v>
      </c>
      <c r="AF388" s="316"/>
      <c r="AG388" s="48" t="s">
        <v>275</v>
      </c>
      <c r="AH388" s="55">
        <v>6152</v>
      </c>
      <c r="AI388" s="144">
        <f t="shared" ref="AI388" si="3031">IFERROR(AH388/AF383,"-")</f>
        <v>0.68630075858991524</v>
      </c>
    </row>
    <row r="389" spans="2:35" s="30" customFormat="1">
      <c r="B389" s="275">
        <v>65</v>
      </c>
      <c r="C389" s="320" t="s">
        <v>13</v>
      </c>
      <c r="D389" s="314">
        <v>11</v>
      </c>
      <c r="E389" s="40" t="s">
        <v>87</v>
      </c>
      <c r="F389" s="194">
        <v>1</v>
      </c>
      <c r="G389" s="141">
        <f t="shared" ref="G389" si="3032">IFERROR(F389/D389,"-")</f>
        <v>9.0909090909090912E-2</v>
      </c>
      <c r="H389" s="314">
        <v>21</v>
      </c>
      <c r="I389" s="40" t="s">
        <v>87</v>
      </c>
      <c r="J389" s="194">
        <v>2</v>
      </c>
      <c r="K389" s="141">
        <f t="shared" ref="K389" si="3033">IFERROR(J389/H389,"-")</f>
        <v>9.5238095238095233E-2</v>
      </c>
      <c r="L389" s="314">
        <v>1793</v>
      </c>
      <c r="M389" s="40" t="s">
        <v>87</v>
      </c>
      <c r="N389" s="194">
        <v>82</v>
      </c>
      <c r="O389" s="141">
        <f t="shared" ref="O389" si="3034">IFERROR(N389/L389,"-")</f>
        <v>4.573340769659788E-2</v>
      </c>
      <c r="P389" s="314">
        <v>1200</v>
      </c>
      <c r="Q389" s="40" t="s">
        <v>87</v>
      </c>
      <c r="R389" s="194">
        <v>146</v>
      </c>
      <c r="S389" s="152">
        <f t="shared" ref="S389" si="3035">IFERROR(R389/P389,"-")</f>
        <v>0.12166666666666667</v>
      </c>
      <c r="T389" s="314">
        <v>783</v>
      </c>
      <c r="U389" s="40" t="s">
        <v>87</v>
      </c>
      <c r="V389" s="194">
        <v>170</v>
      </c>
      <c r="W389" s="141">
        <f t="shared" ref="W389" si="3036">IFERROR(V389/T389,"-")</f>
        <v>0.21711366538952745</v>
      </c>
      <c r="X389" s="314">
        <v>379</v>
      </c>
      <c r="Y389" s="40" t="s">
        <v>87</v>
      </c>
      <c r="Z389" s="194">
        <v>116</v>
      </c>
      <c r="AA389" s="141">
        <f t="shared" ref="AA389" si="3037">IFERROR(Z389/X389,"-")</f>
        <v>0.30606860158311344</v>
      </c>
      <c r="AB389" s="314">
        <v>140</v>
      </c>
      <c r="AC389" s="40" t="s">
        <v>87</v>
      </c>
      <c r="AD389" s="194">
        <v>45</v>
      </c>
      <c r="AE389" s="141">
        <f t="shared" ref="AE389" si="3038">IFERROR(AD389/AB389,"-")</f>
        <v>0.32142857142857145</v>
      </c>
      <c r="AF389" s="314">
        <v>4327</v>
      </c>
      <c r="AG389" s="40" t="s">
        <v>87</v>
      </c>
      <c r="AH389" s="194">
        <v>562</v>
      </c>
      <c r="AI389" s="152">
        <f t="shared" ref="AI389" si="3039">IFERROR(AH389/AF389,"-")</f>
        <v>0.1298821354287035</v>
      </c>
    </row>
    <row r="390" spans="2:35" s="30" customFormat="1">
      <c r="B390" s="300"/>
      <c r="C390" s="321"/>
      <c r="D390" s="315"/>
      <c r="E390" s="41" t="s">
        <v>88</v>
      </c>
      <c r="F390" s="53">
        <v>3</v>
      </c>
      <c r="G390" s="142">
        <f t="shared" ref="G390" si="3040">IFERROR(F390/D389,"-")</f>
        <v>0.27272727272727271</v>
      </c>
      <c r="H390" s="315"/>
      <c r="I390" s="41" t="s">
        <v>88</v>
      </c>
      <c r="J390" s="53">
        <v>4</v>
      </c>
      <c r="K390" s="142">
        <f t="shared" ref="K390" si="3041">IFERROR(J390/H389,"-")</f>
        <v>0.19047619047619047</v>
      </c>
      <c r="L390" s="315"/>
      <c r="M390" s="41" t="s">
        <v>88</v>
      </c>
      <c r="N390" s="53">
        <v>368</v>
      </c>
      <c r="O390" s="142">
        <f t="shared" ref="O390" si="3042">IFERROR(N390/L389,"-")</f>
        <v>0.20524261015058562</v>
      </c>
      <c r="P390" s="315"/>
      <c r="Q390" s="41" t="s">
        <v>88</v>
      </c>
      <c r="R390" s="53">
        <v>349</v>
      </c>
      <c r="S390" s="153">
        <f t="shared" ref="S390" si="3043">IFERROR(R390/P389,"-")</f>
        <v>0.29083333333333333</v>
      </c>
      <c r="T390" s="315"/>
      <c r="U390" s="41" t="s">
        <v>88</v>
      </c>
      <c r="V390" s="53">
        <v>268</v>
      </c>
      <c r="W390" s="142">
        <f t="shared" ref="W390" si="3044">IFERROR(V390/T389,"-")</f>
        <v>0.34227330779054915</v>
      </c>
      <c r="X390" s="315"/>
      <c r="Y390" s="41" t="s">
        <v>88</v>
      </c>
      <c r="Z390" s="53">
        <v>131</v>
      </c>
      <c r="AA390" s="142">
        <f t="shared" ref="AA390" si="3045">IFERROR(Z390/X389,"-")</f>
        <v>0.34564643799472294</v>
      </c>
      <c r="AB390" s="315"/>
      <c r="AC390" s="41" t="s">
        <v>88</v>
      </c>
      <c r="AD390" s="53">
        <v>39</v>
      </c>
      <c r="AE390" s="142">
        <f t="shared" ref="AE390" si="3046">IFERROR(AD390/AB389,"-")</f>
        <v>0.27857142857142858</v>
      </c>
      <c r="AF390" s="315"/>
      <c r="AG390" s="41" t="s">
        <v>88</v>
      </c>
      <c r="AH390" s="53">
        <v>1162</v>
      </c>
      <c r="AI390" s="153">
        <f t="shared" ref="AI390" si="3047">IFERROR(AH390/AF389,"-")</f>
        <v>0.2685463369540097</v>
      </c>
    </row>
    <row r="391" spans="2:35" s="30" customFormat="1">
      <c r="B391" s="300"/>
      <c r="C391" s="321"/>
      <c r="D391" s="315"/>
      <c r="E391" s="44" t="s">
        <v>89</v>
      </c>
      <c r="F391" s="53">
        <v>2</v>
      </c>
      <c r="G391" s="142">
        <f t="shared" ref="G391" si="3048">IFERROR(F391/D389,"-")</f>
        <v>0.18181818181818182</v>
      </c>
      <c r="H391" s="315"/>
      <c r="I391" s="44" t="s">
        <v>89</v>
      </c>
      <c r="J391" s="53">
        <v>8</v>
      </c>
      <c r="K391" s="142">
        <f t="shared" ref="K391" si="3049">IFERROR(J391/H389,"-")</f>
        <v>0.38095238095238093</v>
      </c>
      <c r="L391" s="315"/>
      <c r="M391" s="44" t="s">
        <v>89</v>
      </c>
      <c r="N391" s="53">
        <v>614</v>
      </c>
      <c r="O391" s="142">
        <f t="shared" ref="O391" si="3050">IFERROR(N391/L389,"-")</f>
        <v>0.34244283324037927</v>
      </c>
      <c r="P391" s="315"/>
      <c r="Q391" s="44" t="s">
        <v>89</v>
      </c>
      <c r="R391" s="53">
        <v>537</v>
      </c>
      <c r="S391" s="153">
        <f t="shared" ref="S391" si="3051">IFERROR(R391/P389,"-")</f>
        <v>0.44750000000000001</v>
      </c>
      <c r="T391" s="315"/>
      <c r="U391" s="44" t="s">
        <v>89</v>
      </c>
      <c r="V391" s="53">
        <v>343</v>
      </c>
      <c r="W391" s="142">
        <f t="shared" ref="W391" si="3052">IFERROR(V391/T389,"-")</f>
        <v>0.438058748403576</v>
      </c>
      <c r="X391" s="315"/>
      <c r="Y391" s="44" t="s">
        <v>89</v>
      </c>
      <c r="Z391" s="53">
        <v>147</v>
      </c>
      <c r="AA391" s="142">
        <f t="shared" ref="AA391" si="3053">IFERROR(Z391/X389,"-")</f>
        <v>0.38786279683377306</v>
      </c>
      <c r="AB391" s="315"/>
      <c r="AC391" s="44" t="s">
        <v>89</v>
      </c>
      <c r="AD391" s="53">
        <v>46</v>
      </c>
      <c r="AE391" s="142">
        <f t="shared" ref="AE391" si="3054">IFERROR(AD391/AB389,"-")</f>
        <v>0.32857142857142857</v>
      </c>
      <c r="AF391" s="315"/>
      <c r="AG391" s="44" t="s">
        <v>89</v>
      </c>
      <c r="AH391" s="53">
        <v>1697</v>
      </c>
      <c r="AI391" s="153">
        <f t="shared" ref="AI391" si="3055">IFERROR(AH391/AF389,"-")</f>
        <v>0.39218858331407441</v>
      </c>
    </row>
    <row r="392" spans="2:35" s="30" customFormat="1">
      <c r="B392" s="300"/>
      <c r="C392" s="321"/>
      <c r="D392" s="315"/>
      <c r="E392" s="44" t="s">
        <v>90</v>
      </c>
      <c r="F392" s="53">
        <v>0</v>
      </c>
      <c r="G392" s="142">
        <f t="shared" ref="G392" si="3056">IFERROR(F392/D389,"-")</f>
        <v>0</v>
      </c>
      <c r="H392" s="315"/>
      <c r="I392" s="44" t="s">
        <v>90</v>
      </c>
      <c r="J392" s="53">
        <v>3</v>
      </c>
      <c r="K392" s="142">
        <f t="shared" ref="K392" si="3057">IFERROR(J392/H389,"-")</f>
        <v>0.14285714285714285</v>
      </c>
      <c r="L392" s="315"/>
      <c r="M392" s="44" t="s">
        <v>90</v>
      </c>
      <c r="N392" s="53">
        <v>130</v>
      </c>
      <c r="O392" s="142">
        <f t="shared" ref="O392" si="3058">IFERROR(N392/L389,"-")</f>
        <v>7.2504182933630784E-2</v>
      </c>
      <c r="P392" s="315"/>
      <c r="Q392" s="44" t="s">
        <v>90</v>
      </c>
      <c r="R392" s="53">
        <v>157</v>
      </c>
      <c r="S392" s="153">
        <f t="shared" ref="S392" si="3059">IFERROR(R392/P389,"-")</f>
        <v>0.13083333333333333</v>
      </c>
      <c r="T392" s="315"/>
      <c r="U392" s="44" t="s">
        <v>90</v>
      </c>
      <c r="V392" s="53">
        <v>160</v>
      </c>
      <c r="W392" s="142">
        <f t="shared" ref="W392" si="3060">IFERROR(V392/T389,"-")</f>
        <v>0.20434227330779056</v>
      </c>
      <c r="X392" s="315"/>
      <c r="Y392" s="44" t="s">
        <v>90</v>
      </c>
      <c r="Z392" s="53">
        <v>88</v>
      </c>
      <c r="AA392" s="142">
        <f t="shared" ref="AA392" si="3061">IFERROR(Z392/X389,"-")</f>
        <v>0.23218997361477572</v>
      </c>
      <c r="AB392" s="315"/>
      <c r="AC392" s="44" t="s">
        <v>90</v>
      </c>
      <c r="AD392" s="53">
        <v>39</v>
      </c>
      <c r="AE392" s="142">
        <f t="shared" ref="AE392" si="3062">IFERROR(AD392/AB389,"-")</f>
        <v>0.27857142857142858</v>
      </c>
      <c r="AF392" s="315"/>
      <c r="AG392" s="44" t="s">
        <v>90</v>
      </c>
      <c r="AH392" s="53">
        <v>577</v>
      </c>
      <c r="AI392" s="153">
        <f t="shared" ref="AI392" si="3063">IFERROR(AH392/AF389,"-")</f>
        <v>0.13334874046683615</v>
      </c>
    </row>
    <row r="393" spans="2:35" s="30" customFormat="1">
      <c r="B393" s="300"/>
      <c r="C393" s="321"/>
      <c r="D393" s="315"/>
      <c r="E393" s="45" t="s">
        <v>91</v>
      </c>
      <c r="F393" s="54">
        <v>2</v>
      </c>
      <c r="G393" s="143">
        <f t="shared" ref="G393" si="3064">IFERROR(F393/D389,"-")</f>
        <v>0.18181818181818182</v>
      </c>
      <c r="H393" s="315"/>
      <c r="I393" s="45" t="s">
        <v>91</v>
      </c>
      <c r="J393" s="54">
        <v>8</v>
      </c>
      <c r="K393" s="143">
        <f t="shared" ref="K393" si="3065">IFERROR(J393/H389,"-")</f>
        <v>0.38095238095238093</v>
      </c>
      <c r="L393" s="315"/>
      <c r="M393" s="45" t="s">
        <v>91</v>
      </c>
      <c r="N393" s="54">
        <v>348</v>
      </c>
      <c r="O393" s="143">
        <f t="shared" ref="O393" si="3066">IFERROR(N393/L389,"-")</f>
        <v>0.19408812046848856</v>
      </c>
      <c r="P393" s="315"/>
      <c r="Q393" s="45" t="s">
        <v>91</v>
      </c>
      <c r="R393" s="54">
        <v>328</v>
      </c>
      <c r="S393" s="154">
        <f t="shared" ref="S393" si="3067">IFERROR(R393/P389,"-")</f>
        <v>0.27333333333333332</v>
      </c>
      <c r="T393" s="315"/>
      <c r="U393" s="45" t="s">
        <v>91</v>
      </c>
      <c r="V393" s="54">
        <v>219</v>
      </c>
      <c r="W393" s="143">
        <f t="shared" ref="W393" si="3068">IFERROR(V393/T389,"-")</f>
        <v>0.27969348659003829</v>
      </c>
      <c r="X393" s="315"/>
      <c r="Y393" s="45" t="s">
        <v>91</v>
      </c>
      <c r="Z393" s="54">
        <v>107</v>
      </c>
      <c r="AA393" s="143">
        <f t="shared" ref="AA393" si="3069">IFERROR(Z393/X389,"-")</f>
        <v>0.28232189973614774</v>
      </c>
      <c r="AB393" s="315"/>
      <c r="AC393" s="45" t="s">
        <v>91</v>
      </c>
      <c r="AD393" s="54">
        <v>39</v>
      </c>
      <c r="AE393" s="143">
        <f t="shared" ref="AE393" si="3070">IFERROR(AD393/AB389,"-")</f>
        <v>0.27857142857142858</v>
      </c>
      <c r="AF393" s="315"/>
      <c r="AG393" s="45" t="s">
        <v>91</v>
      </c>
      <c r="AH393" s="54">
        <v>1051</v>
      </c>
      <c r="AI393" s="154">
        <f t="shared" ref="AI393" si="3071">IFERROR(AH393/AF389,"-")</f>
        <v>0.24289345967182804</v>
      </c>
    </row>
    <row r="394" spans="2:35" s="30" customFormat="1" ht="24">
      <c r="B394" s="276"/>
      <c r="C394" s="322"/>
      <c r="D394" s="316"/>
      <c r="E394" s="48" t="s">
        <v>275</v>
      </c>
      <c r="F394" s="55">
        <v>6</v>
      </c>
      <c r="G394" s="144">
        <f t="shared" ref="G394" si="3072">IFERROR(F394/D389,"-")</f>
        <v>0.54545454545454541</v>
      </c>
      <c r="H394" s="316"/>
      <c r="I394" s="48" t="s">
        <v>275</v>
      </c>
      <c r="J394" s="55">
        <v>15</v>
      </c>
      <c r="K394" s="144">
        <f t="shared" ref="K394" si="3073">IFERROR(J394/H389,"-")</f>
        <v>0.7142857142857143</v>
      </c>
      <c r="L394" s="316"/>
      <c r="M394" s="48" t="s">
        <v>275</v>
      </c>
      <c r="N394" s="55">
        <v>1027</v>
      </c>
      <c r="O394" s="144">
        <f t="shared" ref="O394" si="3074">IFERROR(N394/L389,"-")</f>
        <v>0.57278304517568324</v>
      </c>
      <c r="P394" s="316"/>
      <c r="Q394" s="48" t="s">
        <v>275</v>
      </c>
      <c r="R394" s="55">
        <v>860</v>
      </c>
      <c r="S394" s="144">
        <f t="shared" ref="S394" si="3075">IFERROR(R394/P389,"-")</f>
        <v>0.71666666666666667</v>
      </c>
      <c r="T394" s="316"/>
      <c r="U394" s="48" t="s">
        <v>275</v>
      </c>
      <c r="V394" s="55">
        <v>610</v>
      </c>
      <c r="W394" s="144">
        <f t="shared" ref="W394" si="3076">IFERROR(V394/T389,"-")</f>
        <v>0.77905491698595142</v>
      </c>
      <c r="X394" s="316"/>
      <c r="Y394" s="48" t="s">
        <v>275</v>
      </c>
      <c r="Z394" s="55">
        <v>292</v>
      </c>
      <c r="AA394" s="144">
        <f t="shared" ref="AA394" si="3077">IFERROR(Z394/X389,"-")</f>
        <v>0.77044854881266489</v>
      </c>
      <c r="AB394" s="316"/>
      <c r="AC394" s="48" t="s">
        <v>275</v>
      </c>
      <c r="AD394" s="55">
        <v>106</v>
      </c>
      <c r="AE394" s="144">
        <f t="shared" ref="AE394" si="3078">IFERROR(AD394/AB389,"-")</f>
        <v>0.75714285714285712</v>
      </c>
      <c r="AF394" s="316"/>
      <c r="AG394" s="48" t="s">
        <v>275</v>
      </c>
      <c r="AH394" s="55">
        <v>2916</v>
      </c>
      <c r="AI394" s="144">
        <f t="shared" ref="AI394" si="3079">IFERROR(AH394/AF389,"-")</f>
        <v>0.67390801941298817</v>
      </c>
    </row>
    <row r="395" spans="2:35" s="30" customFormat="1">
      <c r="B395" s="275">
        <v>66</v>
      </c>
      <c r="C395" s="320" t="s">
        <v>7</v>
      </c>
      <c r="D395" s="314">
        <v>9</v>
      </c>
      <c r="E395" s="40" t="s">
        <v>87</v>
      </c>
      <c r="F395" s="194">
        <v>2</v>
      </c>
      <c r="G395" s="141">
        <f t="shared" ref="G395" si="3080">IFERROR(F395/D395,"-")</f>
        <v>0.22222222222222221</v>
      </c>
      <c r="H395" s="314">
        <v>8</v>
      </c>
      <c r="I395" s="40" t="s">
        <v>87</v>
      </c>
      <c r="J395" s="194">
        <v>0</v>
      </c>
      <c r="K395" s="141">
        <f t="shared" ref="K395" si="3081">IFERROR(J395/H395,"-")</f>
        <v>0</v>
      </c>
      <c r="L395" s="314">
        <v>1879</v>
      </c>
      <c r="M395" s="40" t="s">
        <v>87</v>
      </c>
      <c r="N395" s="194">
        <v>131</v>
      </c>
      <c r="O395" s="141">
        <f t="shared" ref="O395" si="3082">IFERROR(N395/L395,"-")</f>
        <v>6.9717935071846732E-2</v>
      </c>
      <c r="P395" s="314">
        <v>1191</v>
      </c>
      <c r="Q395" s="40" t="s">
        <v>87</v>
      </c>
      <c r="R395" s="194">
        <v>162</v>
      </c>
      <c r="S395" s="152">
        <f t="shared" ref="S395" si="3083">IFERROR(R395/P395,"-")</f>
        <v>0.13602015113350127</v>
      </c>
      <c r="T395" s="314">
        <v>689</v>
      </c>
      <c r="U395" s="40" t="s">
        <v>87</v>
      </c>
      <c r="V395" s="194">
        <v>182</v>
      </c>
      <c r="W395" s="141">
        <f t="shared" ref="W395" si="3084">IFERROR(V395/T395,"-")</f>
        <v>0.26415094339622641</v>
      </c>
      <c r="X395" s="314">
        <v>395</v>
      </c>
      <c r="Y395" s="40" t="s">
        <v>87</v>
      </c>
      <c r="Z395" s="194">
        <v>122</v>
      </c>
      <c r="AA395" s="141">
        <f t="shared" ref="AA395" si="3085">IFERROR(Z395/X395,"-")</f>
        <v>0.30886075949367087</v>
      </c>
      <c r="AB395" s="314">
        <v>165</v>
      </c>
      <c r="AC395" s="40" t="s">
        <v>87</v>
      </c>
      <c r="AD395" s="194">
        <v>54</v>
      </c>
      <c r="AE395" s="141">
        <f t="shared" ref="AE395" si="3086">IFERROR(AD395/AB395,"-")</f>
        <v>0.32727272727272727</v>
      </c>
      <c r="AF395" s="314">
        <v>4336</v>
      </c>
      <c r="AG395" s="40" t="s">
        <v>87</v>
      </c>
      <c r="AH395" s="194">
        <v>653</v>
      </c>
      <c r="AI395" s="152">
        <f t="shared" ref="AI395" si="3087">IFERROR(AH395/AF395,"-")</f>
        <v>0.15059963099630996</v>
      </c>
    </row>
    <row r="396" spans="2:35" s="30" customFormat="1">
      <c r="B396" s="300"/>
      <c r="C396" s="321"/>
      <c r="D396" s="315"/>
      <c r="E396" s="41" t="s">
        <v>88</v>
      </c>
      <c r="F396" s="53">
        <v>4</v>
      </c>
      <c r="G396" s="142">
        <f t="shared" ref="G396" si="3088">IFERROR(F396/D395,"-")</f>
        <v>0.44444444444444442</v>
      </c>
      <c r="H396" s="315"/>
      <c r="I396" s="41" t="s">
        <v>88</v>
      </c>
      <c r="J396" s="53">
        <v>1</v>
      </c>
      <c r="K396" s="142">
        <f t="shared" ref="K396" si="3089">IFERROR(J396/H395,"-")</f>
        <v>0.125</v>
      </c>
      <c r="L396" s="315"/>
      <c r="M396" s="41" t="s">
        <v>88</v>
      </c>
      <c r="N396" s="53">
        <v>365</v>
      </c>
      <c r="O396" s="142">
        <f t="shared" ref="O396" si="3090">IFERROR(N396/L395,"-")</f>
        <v>0.19425226184140501</v>
      </c>
      <c r="P396" s="315"/>
      <c r="Q396" s="41" t="s">
        <v>88</v>
      </c>
      <c r="R396" s="53">
        <v>318</v>
      </c>
      <c r="S396" s="153">
        <f t="shared" ref="S396" si="3091">IFERROR(R396/P395,"-")</f>
        <v>0.26700251889168763</v>
      </c>
      <c r="T396" s="315"/>
      <c r="U396" s="41" t="s">
        <v>88</v>
      </c>
      <c r="V396" s="53">
        <v>210</v>
      </c>
      <c r="W396" s="142">
        <f t="shared" ref="W396" si="3092">IFERROR(V396/T395,"-")</f>
        <v>0.30478955007256892</v>
      </c>
      <c r="X396" s="315"/>
      <c r="Y396" s="41" t="s">
        <v>88</v>
      </c>
      <c r="Z396" s="53">
        <v>95</v>
      </c>
      <c r="AA396" s="142">
        <f t="shared" ref="AA396" si="3093">IFERROR(Z396/X395,"-")</f>
        <v>0.24050632911392406</v>
      </c>
      <c r="AB396" s="315"/>
      <c r="AC396" s="41" t="s">
        <v>88</v>
      </c>
      <c r="AD396" s="53">
        <v>43</v>
      </c>
      <c r="AE396" s="142">
        <f t="shared" ref="AE396" si="3094">IFERROR(AD396/AB395,"-")</f>
        <v>0.26060606060606062</v>
      </c>
      <c r="AF396" s="315"/>
      <c r="AG396" s="41" t="s">
        <v>88</v>
      </c>
      <c r="AH396" s="53">
        <v>1036</v>
      </c>
      <c r="AI396" s="153">
        <f t="shared" ref="AI396" si="3095">IFERROR(AH396/AF395,"-")</f>
        <v>0.238929889298893</v>
      </c>
    </row>
    <row r="397" spans="2:35" s="30" customFormat="1">
      <c r="B397" s="300"/>
      <c r="C397" s="321"/>
      <c r="D397" s="315"/>
      <c r="E397" s="44" t="s">
        <v>89</v>
      </c>
      <c r="F397" s="53">
        <v>1</v>
      </c>
      <c r="G397" s="142">
        <f t="shared" ref="G397" si="3096">IFERROR(F397/D395,"-")</f>
        <v>0.1111111111111111</v>
      </c>
      <c r="H397" s="315"/>
      <c r="I397" s="44" t="s">
        <v>89</v>
      </c>
      <c r="J397" s="53">
        <v>2</v>
      </c>
      <c r="K397" s="142">
        <f t="shared" ref="K397" si="3097">IFERROR(J397/H395,"-")</f>
        <v>0.25</v>
      </c>
      <c r="L397" s="315"/>
      <c r="M397" s="44" t="s">
        <v>89</v>
      </c>
      <c r="N397" s="53">
        <v>577</v>
      </c>
      <c r="O397" s="142">
        <f t="shared" ref="O397" si="3098">IFERROR(N397/L395,"-")</f>
        <v>0.3070782331027142</v>
      </c>
      <c r="P397" s="315"/>
      <c r="Q397" s="44" t="s">
        <v>89</v>
      </c>
      <c r="R397" s="53">
        <v>438</v>
      </c>
      <c r="S397" s="153">
        <f t="shared" ref="S397" si="3099">IFERROR(R397/P395,"-")</f>
        <v>0.36775818639798491</v>
      </c>
      <c r="T397" s="315"/>
      <c r="U397" s="44" t="s">
        <v>89</v>
      </c>
      <c r="V397" s="53">
        <v>276</v>
      </c>
      <c r="W397" s="142">
        <f t="shared" ref="W397" si="3100">IFERROR(V397/T395,"-")</f>
        <v>0.40058055152394773</v>
      </c>
      <c r="X397" s="315"/>
      <c r="Y397" s="44" t="s">
        <v>89</v>
      </c>
      <c r="Z397" s="53">
        <v>101</v>
      </c>
      <c r="AA397" s="142">
        <f t="shared" ref="AA397" si="3101">IFERROR(Z397/X395,"-")</f>
        <v>0.25569620253164554</v>
      </c>
      <c r="AB397" s="315"/>
      <c r="AC397" s="44" t="s">
        <v>89</v>
      </c>
      <c r="AD397" s="53">
        <v>45</v>
      </c>
      <c r="AE397" s="142">
        <f t="shared" ref="AE397" si="3102">IFERROR(AD397/AB395,"-")</f>
        <v>0.27272727272727271</v>
      </c>
      <c r="AF397" s="315"/>
      <c r="AG397" s="44" t="s">
        <v>89</v>
      </c>
      <c r="AH397" s="53">
        <v>1440</v>
      </c>
      <c r="AI397" s="153">
        <f t="shared" ref="AI397" si="3103">IFERROR(AH397/AF395,"-")</f>
        <v>0.33210332103321033</v>
      </c>
    </row>
    <row r="398" spans="2:35" s="30" customFormat="1">
      <c r="B398" s="300"/>
      <c r="C398" s="321"/>
      <c r="D398" s="315"/>
      <c r="E398" s="44" t="s">
        <v>90</v>
      </c>
      <c r="F398" s="53">
        <v>2</v>
      </c>
      <c r="G398" s="142">
        <f t="shared" ref="G398" si="3104">IFERROR(F398/D395,"-")</f>
        <v>0.22222222222222221</v>
      </c>
      <c r="H398" s="315"/>
      <c r="I398" s="44" t="s">
        <v>90</v>
      </c>
      <c r="J398" s="53">
        <v>0</v>
      </c>
      <c r="K398" s="142">
        <f t="shared" ref="K398" si="3105">IFERROR(J398/H395,"-")</f>
        <v>0</v>
      </c>
      <c r="L398" s="315"/>
      <c r="M398" s="44" t="s">
        <v>90</v>
      </c>
      <c r="N398" s="53">
        <v>115</v>
      </c>
      <c r="O398" s="142">
        <f t="shared" ref="O398" si="3106">IFERROR(N398/L395,"-")</f>
        <v>6.1202767429483766E-2</v>
      </c>
      <c r="P398" s="315"/>
      <c r="Q398" s="44" t="s">
        <v>90</v>
      </c>
      <c r="R398" s="53">
        <v>128</v>
      </c>
      <c r="S398" s="153">
        <f t="shared" ref="S398" si="3107">IFERROR(R398/P395,"-")</f>
        <v>0.10747271200671704</v>
      </c>
      <c r="T398" s="315"/>
      <c r="U398" s="44" t="s">
        <v>90</v>
      </c>
      <c r="V398" s="53">
        <v>114</v>
      </c>
      <c r="W398" s="142">
        <f t="shared" ref="W398" si="3108">IFERROR(V398/T395,"-")</f>
        <v>0.16545718432510886</v>
      </c>
      <c r="X398" s="315"/>
      <c r="Y398" s="44" t="s">
        <v>90</v>
      </c>
      <c r="Z398" s="53">
        <v>55</v>
      </c>
      <c r="AA398" s="142">
        <f t="shared" ref="AA398" si="3109">IFERROR(Z398/X395,"-")</f>
        <v>0.13924050632911392</v>
      </c>
      <c r="AB398" s="315"/>
      <c r="AC398" s="44" t="s">
        <v>90</v>
      </c>
      <c r="AD398" s="53">
        <v>38</v>
      </c>
      <c r="AE398" s="142">
        <f t="shared" ref="AE398" si="3110">IFERROR(AD398/AB395,"-")</f>
        <v>0.23030303030303031</v>
      </c>
      <c r="AF398" s="315"/>
      <c r="AG398" s="44" t="s">
        <v>90</v>
      </c>
      <c r="AH398" s="53">
        <v>452</v>
      </c>
      <c r="AI398" s="153">
        <f t="shared" ref="AI398" si="3111">IFERROR(AH398/AF395,"-")</f>
        <v>0.10424354243542436</v>
      </c>
    </row>
    <row r="399" spans="2:35" s="30" customFormat="1">
      <c r="B399" s="300"/>
      <c r="C399" s="321"/>
      <c r="D399" s="315"/>
      <c r="E399" s="45" t="s">
        <v>91</v>
      </c>
      <c r="F399" s="54">
        <v>3</v>
      </c>
      <c r="G399" s="143">
        <f t="shared" ref="G399" si="3112">IFERROR(F399/D395,"-")</f>
        <v>0.33333333333333331</v>
      </c>
      <c r="H399" s="315"/>
      <c r="I399" s="45" t="s">
        <v>91</v>
      </c>
      <c r="J399" s="54">
        <v>2</v>
      </c>
      <c r="K399" s="143">
        <f t="shared" ref="K399" si="3113">IFERROR(J399/H395,"-")</f>
        <v>0.25</v>
      </c>
      <c r="L399" s="315"/>
      <c r="M399" s="45" t="s">
        <v>91</v>
      </c>
      <c r="N399" s="54">
        <v>310</v>
      </c>
      <c r="O399" s="143">
        <f t="shared" ref="O399" si="3114">IFERROR(N399/L395,"-")</f>
        <v>0.16498137307078234</v>
      </c>
      <c r="P399" s="315"/>
      <c r="Q399" s="45" t="s">
        <v>91</v>
      </c>
      <c r="R399" s="54">
        <v>295</v>
      </c>
      <c r="S399" s="154">
        <f t="shared" ref="S399" si="3115">IFERROR(R399/P395,"-")</f>
        <v>0.24769101595298068</v>
      </c>
      <c r="T399" s="315"/>
      <c r="U399" s="45" t="s">
        <v>91</v>
      </c>
      <c r="V399" s="54">
        <v>191</v>
      </c>
      <c r="W399" s="143">
        <f t="shared" ref="W399" si="3116">IFERROR(V399/T395,"-")</f>
        <v>0.27721335268505082</v>
      </c>
      <c r="X399" s="315"/>
      <c r="Y399" s="45" t="s">
        <v>91</v>
      </c>
      <c r="Z399" s="54">
        <v>115</v>
      </c>
      <c r="AA399" s="143">
        <f t="shared" ref="AA399" si="3117">IFERROR(Z399/X395,"-")</f>
        <v>0.29113924050632911</v>
      </c>
      <c r="AB399" s="315"/>
      <c r="AC399" s="45" t="s">
        <v>91</v>
      </c>
      <c r="AD399" s="54">
        <v>44</v>
      </c>
      <c r="AE399" s="143">
        <f t="shared" ref="AE399" si="3118">IFERROR(AD399/AB395,"-")</f>
        <v>0.26666666666666666</v>
      </c>
      <c r="AF399" s="315"/>
      <c r="AG399" s="45" t="s">
        <v>91</v>
      </c>
      <c r="AH399" s="54">
        <v>960</v>
      </c>
      <c r="AI399" s="154">
        <f t="shared" ref="AI399" si="3119">IFERROR(AH399/AF395,"-")</f>
        <v>0.22140221402214022</v>
      </c>
    </row>
    <row r="400" spans="2:35" s="30" customFormat="1" ht="24">
      <c r="B400" s="276"/>
      <c r="C400" s="322"/>
      <c r="D400" s="316"/>
      <c r="E400" s="48" t="s">
        <v>275</v>
      </c>
      <c r="F400" s="55">
        <v>6</v>
      </c>
      <c r="G400" s="144">
        <f t="shared" ref="G400" si="3120">IFERROR(F400/D395,"-")</f>
        <v>0.66666666666666663</v>
      </c>
      <c r="H400" s="316"/>
      <c r="I400" s="48" t="s">
        <v>275</v>
      </c>
      <c r="J400" s="55">
        <v>4</v>
      </c>
      <c r="K400" s="144">
        <f t="shared" ref="K400" si="3121">IFERROR(J400/H395,"-")</f>
        <v>0.5</v>
      </c>
      <c r="L400" s="316"/>
      <c r="M400" s="48" t="s">
        <v>275</v>
      </c>
      <c r="N400" s="55">
        <v>1002</v>
      </c>
      <c r="O400" s="144">
        <f t="shared" ref="O400" si="3122">IFERROR(N400/L395,"-")</f>
        <v>0.53326237360298034</v>
      </c>
      <c r="P400" s="316"/>
      <c r="Q400" s="48" t="s">
        <v>275</v>
      </c>
      <c r="R400" s="55">
        <v>789</v>
      </c>
      <c r="S400" s="144">
        <f t="shared" ref="S400" si="3123">IFERROR(R400/P395,"-")</f>
        <v>0.66246851385390426</v>
      </c>
      <c r="T400" s="316"/>
      <c r="U400" s="48" t="s">
        <v>275</v>
      </c>
      <c r="V400" s="55">
        <v>522</v>
      </c>
      <c r="W400" s="144">
        <f t="shared" ref="W400" si="3124">IFERROR(V400/T395,"-")</f>
        <v>0.75761973875181421</v>
      </c>
      <c r="X400" s="316"/>
      <c r="Y400" s="48" t="s">
        <v>275</v>
      </c>
      <c r="Z400" s="55">
        <v>287</v>
      </c>
      <c r="AA400" s="144">
        <f t="shared" ref="AA400" si="3125">IFERROR(Z400/X395,"-")</f>
        <v>0.72658227848101264</v>
      </c>
      <c r="AB400" s="316"/>
      <c r="AC400" s="48" t="s">
        <v>275</v>
      </c>
      <c r="AD400" s="55">
        <v>116</v>
      </c>
      <c r="AE400" s="144">
        <f t="shared" ref="AE400" si="3126">IFERROR(AD400/AB395,"-")</f>
        <v>0.70303030303030301</v>
      </c>
      <c r="AF400" s="316"/>
      <c r="AG400" s="48" t="s">
        <v>275</v>
      </c>
      <c r="AH400" s="55">
        <v>2726</v>
      </c>
      <c r="AI400" s="144">
        <f t="shared" ref="AI400" si="3127">IFERROR(AH400/AF395,"-")</f>
        <v>0.62869003690036895</v>
      </c>
    </row>
    <row r="401" spans="2:35" s="30" customFormat="1">
      <c r="B401" s="275">
        <v>67</v>
      </c>
      <c r="C401" s="320" t="s">
        <v>8</v>
      </c>
      <c r="D401" s="314">
        <v>29</v>
      </c>
      <c r="E401" s="40" t="s">
        <v>87</v>
      </c>
      <c r="F401" s="194">
        <v>1</v>
      </c>
      <c r="G401" s="141">
        <f t="shared" ref="G401" si="3128">IFERROR(F401/D401,"-")</f>
        <v>3.4482758620689655E-2</v>
      </c>
      <c r="H401" s="314">
        <v>42</v>
      </c>
      <c r="I401" s="40" t="s">
        <v>87</v>
      </c>
      <c r="J401" s="194">
        <v>3</v>
      </c>
      <c r="K401" s="141">
        <f t="shared" ref="K401" si="3129">IFERROR(J401/H401,"-")</f>
        <v>7.1428571428571425E-2</v>
      </c>
      <c r="L401" s="314">
        <v>713</v>
      </c>
      <c r="M401" s="40" t="s">
        <v>87</v>
      </c>
      <c r="N401" s="194">
        <v>47</v>
      </c>
      <c r="O401" s="141">
        <f t="shared" ref="O401" si="3130">IFERROR(N401/L401,"-")</f>
        <v>6.5918653576437586E-2</v>
      </c>
      <c r="P401" s="314">
        <v>524</v>
      </c>
      <c r="Q401" s="40" t="s">
        <v>87</v>
      </c>
      <c r="R401" s="194">
        <v>63</v>
      </c>
      <c r="S401" s="152">
        <f t="shared" ref="S401" si="3131">IFERROR(R401/P401,"-")</f>
        <v>0.12022900763358779</v>
      </c>
      <c r="T401" s="314">
        <v>401</v>
      </c>
      <c r="U401" s="40" t="s">
        <v>87</v>
      </c>
      <c r="V401" s="194">
        <v>77</v>
      </c>
      <c r="W401" s="141">
        <f t="shared" ref="W401" si="3132">IFERROR(V401/T401,"-")</f>
        <v>0.19201995012468828</v>
      </c>
      <c r="X401" s="314">
        <v>244</v>
      </c>
      <c r="Y401" s="40" t="s">
        <v>87</v>
      </c>
      <c r="Z401" s="194">
        <v>68</v>
      </c>
      <c r="AA401" s="141">
        <f t="shared" ref="AA401" si="3133">IFERROR(Z401/X401,"-")</f>
        <v>0.27868852459016391</v>
      </c>
      <c r="AB401" s="314">
        <v>92</v>
      </c>
      <c r="AC401" s="40" t="s">
        <v>87</v>
      </c>
      <c r="AD401" s="194">
        <v>24</v>
      </c>
      <c r="AE401" s="141">
        <f t="shared" ref="AE401" si="3134">IFERROR(AD401/AB401,"-")</f>
        <v>0.2608695652173913</v>
      </c>
      <c r="AF401" s="314">
        <v>2045</v>
      </c>
      <c r="AG401" s="40" t="s">
        <v>87</v>
      </c>
      <c r="AH401" s="194">
        <v>283</v>
      </c>
      <c r="AI401" s="152">
        <f t="shared" ref="AI401" si="3135">IFERROR(AH401/AF401,"-")</f>
        <v>0.13838630806845967</v>
      </c>
    </row>
    <row r="402" spans="2:35" s="30" customFormat="1">
      <c r="B402" s="300"/>
      <c r="C402" s="321"/>
      <c r="D402" s="315"/>
      <c r="E402" s="41" t="s">
        <v>88</v>
      </c>
      <c r="F402" s="53">
        <v>5</v>
      </c>
      <c r="G402" s="142">
        <f t="shared" ref="G402" si="3136">IFERROR(F402/D401,"-")</f>
        <v>0.17241379310344829</v>
      </c>
      <c r="H402" s="315"/>
      <c r="I402" s="41" t="s">
        <v>88</v>
      </c>
      <c r="J402" s="53">
        <v>13</v>
      </c>
      <c r="K402" s="142">
        <f t="shared" ref="K402" si="3137">IFERROR(J402/H401,"-")</f>
        <v>0.30952380952380953</v>
      </c>
      <c r="L402" s="315"/>
      <c r="M402" s="41" t="s">
        <v>88</v>
      </c>
      <c r="N402" s="53">
        <v>164</v>
      </c>
      <c r="O402" s="142">
        <f t="shared" ref="O402" si="3138">IFERROR(N402/L401,"-")</f>
        <v>0.23001402524544179</v>
      </c>
      <c r="P402" s="315"/>
      <c r="Q402" s="41" t="s">
        <v>88</v>
      </c>
      <c r="R402" s="53">
        <v>157</v>
      </c>
      <c r="S402" s="153">
        <f t="shared" ref="S402" si="3139">IFERROR(R402/P401,"-")</f>
        <v>0.29961832061068705</v>
      </c>
      <c r="T402" s="315"/>
      <c r="U402" s="41" t="s">
        <v>88</v>
      </c>
      <c r="V402" s="53">
        <v>128</v>
      </c>
      <c r="W402" s="142">
        <f t="shared" ref="W402" si="3140">IFERROR(V402/T401,"-")</f>
        <v>0.31920199501246882</v>
      </c>
      <c r="X402" s="315"/>
      <c r="Y402" s="41" t="s">
        <v>88</v>
      </c>
      <c r="Z402" s="53">
        <v>84</v>
      </c>
      <c r="AA402" s="142">
        <f t="shared" ref="AA402" si="3141">IFERROR(Z402/X401,"-")</f>
        <v>0.34426229508196721</v>
      </c>
      <c r="AB402" s="315"/>
      <c r="AC402" s="41" t="s">
        <v>88</v>
      </c>
      <c r="AD402" s="53">
        <v>31</v>
      </c>
      <c r="AE402" s="142">
        <f t="shared" ref="AE402" si="3142">IFERROR(AD402/AB401,"-")</f>
        <v>0.33695652173913043</v>
      </c>
      <c r="AF402" s="315"/>
      <c r="AG402" s="41" t="s">
        <v>88</v>
      </c>
      <c r="AH402" s="53">
        <v>582</v>
      </c>
      <c r="AI402" s="153">
        <f t="shared" ref="AI402" si="3143">IFERROR(AH402/AF401,"-")</f>
        <v>0.28459657701711494</v>
      </c>
    </row>
    <row r="403" spans="2:35" s="30" customFormat="1">
      <c r="B403" s="300"/>
      <c r="C403" s="321"/>
      <c r="D403" s="315"/>
      <c r="E403" s="44" t="s">
        <v>89</v>
      </c>
      <c r="F403" s="53">
        <v>8</v>
      </c>
      <c r="G403" s="142">
        <f t="shared" ref="G403" si="3144">IFERROR(F403/D401,"-")</f>
        <v>0.27586206896551724</v>
      </c>
      <c r="H403" s="315"/>
      <c r="I403" s="44" t="s">
        <v>89</v>
      </c>
      <c r="J403" s="53">
        <v>13</v>
      </c>
      <c r="K403" s="142">
        <f t="shared" ref="K403" si="3145">IFERROR(J403/H401,"-")</f>
        <v>0.30952380952380953</v>
      </c>
      <c r="L403" s="315"/>
      <c r="M403" s="44" t="s">
        <v>89</v>
      </c>
      <c r="N403" s="53">
        <v>246</v>
      </c>
      <c r="O403" s="142">
        <f t="shared" ref="O403" si="3146">IFERROR(N403/L401,"-")</f>
        <v>0.34502103786816268</v>
      </c>
      <c r="P403" s="315"/>
      <c r="Q403" s="44" t="s">
        <v>89</v>
      </c>
      <c r="R403" s="53">
        <v>219</v>
      </c>
      <c r="S403" s="153">
        <f t="shared" ref="S403" si="3147">IFERROR(R403/P401,"-")</f>
        <v>0.41793893129770993</v>
      </c>
      <c r="T403" s="315"/>
      <c r="U403" s="44" t="s">
        <v>89</v>
      </c>
      <c r="V403" s="53">
        <v>183</v>
      </c>
      <c r="W403" s="142">
        <f t="shared" ref="W403" si="3148">IFERROR(V403/T401,"-")</f>
        <v>0.45635910224438903</v>
      </c>
      <c r="X403" s="315"/>
      <c r="Y403" s="44" t="s">
        <v>89</v>
      </c>
      <c r="Z403" s="53">
        <v>99</v>
      </c>
      <c r="AA403" s="142">
        <f t="shared" ref="AA403" si="3149">IFERROR(Z403/X401,"-")</f>
        <v>0.40573770491803279</v>
      </c>
      <c r="AB403" s="315"/>
      <c r="AC403" s="44" t="s">
        <v>89</v>
      </c>
      <c r="AD403" s="53">
        <v>25</v>
      </c>
      <c r="AE403" s="142">
        <f t="shared" ref="AE403" si="3150">IFERROR(AD403/AB401,"-")</f>
        <v>0.27173913043478259</v>
      </c>
      <c r="AF403" s="315"/>
      <c r="AG403" s="44" t="s">
        <v>89</v>
      </c>
      <c r="AH403" s="53">
        <v>793</v>
      </c>
      <c r="AI403" s="153">
        <f t="shared" ref="AI403" si="3151">IFERROR(AH403/AF401,"-")</f>
        <v>0.3877750611246944</v>
      </c>
    </row>
    <row r="404" spans="2:35" s="30" customFormat="1">
      <c r="B404" s="300"/>
      <c r="C404" s="321"/>
      <c r="D404" s="315"/>
      <c r="E404" s="44" t="s">
        <v>90</v>
      </c>
      <c r="F404" s="53">
        <v>3</v>
      </c>
      <c r="G404" s="142">
        <f t="shared" ref="G404" si="3152">IFERROR(F404/D401,"-")</f>
        <v>0.10344827586206896</v>
      </c>
      <c r="H404" s="315"/>
      <c r="I404" s="44" t="s">
        <v>90</v>
      </c>
      <c r="J404" s="53">
        <v>2</v>
      </c>
      <c r="K404" s="142">
        <f t="shared" ref="K404" si="3153">IFERROR(J404/H401,"-")</f>
        <v>4.7619047619047616E-2</v>
      </c>
      <c r="L404" s="315"/>
      <c r="M404" s="44" t="s">
        <v>90</v>
      </c>
      <c r="N404" s="53">
        <v>50</v>
      </c>
      <c r="O404" s="142">
        <f t="shared" ref="O404" si="3154">IFERROR(N404/L401,"-")</f>
        <v>7.0126227208976155E-2</v>
      </c>
      <c r="P404" s="315"/>
      <c r="Q404" s="44" t="s">
        <v>90</v>
      </c>
      <c r="R404" s="53">
        <v>62</v>
      </c>
      <c r="S404" s="153">
        <f t="shared" ref="S404" si="3155">IFERROR(R404/P401,"-")</f>
        <v>0.1183206106870229</v>
      </c>
      <c r="T404" s="315"/>
      <c r="U404" s="44" t="s">
        <v>90</v>
      </c>
      <c r="V404" s="53">
        <v>65</v>
      </c>
      <c r="W404" s="142">
        <f t="shared" ref="W404" si="3156">IFERROR(V404/T401,"-")</f>
        <v>0.16209476309226933</v>
      </c>
      <c r="X404" s="315"/>
      <c r="Y404" s="44" t="s">
        <v>90</v>
      </c>
      <c r="Z404" s="53">
        <v>51</v>
      </c>
      <c r="AA404" s="142">
        <f t="shared" ref="AA404" si="3157">IFERROR(Z404/X401,"-")</f>
        <v>0.20901639344262296</v>
      </c>
      <c r="AB404" s="315"/>
      <c r="AC404" s="44" t="s">
        <v>90</v>
      </c>
      <c r="AD404" s="53">
        <v>14</v>
      </c>
      <c r="AE404" s="142">
        <f t="shared" ref="AE404" si="3158">IFERROR(AD404/AB401,"-")</f>
        <v>0.15217391304347827</v>
      </c>
      <c r="AF404" s="315"/>
      <c r="AG404" s="44" t="s">
        <v>90</v>
      </c>
      <c r="AH404" s="53">
        <v>247</v>
      </c>
      <c r="AI404" s="153">
        <f t="shared" ref="AI404" si="3159">IFERROR(AH404/AF401,"-")</f>
        <v>0.12078239608801956</v>
      </c>
    </row>
    <row r="405" spans="2:35" s="30" customFormat="1">
      <c r="B405" s="300"/>
      <c r="C405" s="321"/>
      <c r="D405" s="315"/>
      <c r="E405" s="45" t="s">
        <v>91</v>
      </c>
      <c r="F405" s="54">
        <v>5</v>
      </c>
      <c r="G405" s="143">
        <f t="shared" ref="G405" si="3160">IFERROR(F405/D401,"-")</f>
        <v>0.17241379310344829</v>
      </c>
      <c r="H405" s="315"/>
      <c r="I405" s="45" t="s">
        <v>91</v>
      </c>
      <c r="J405" s="54">
        <v>8</v>
      </c>
      <c r="K405" s="143">
        <f t="shared" ref="K405" si="3161">IFERROR(J405/H401,"-")</f>
        <v>0.19047619047619047</v>
      </c>
      <c r="L405" s="315"/>
      <c r="M405" s="45" t="s">
        <v>91</v>
      </c>
      <c r="N405" s="54">
        <v>134</v>
      </c>
      <c r="O405" s="143">
        <f t="shared" ref="O405" si="3162">IFERROR(N405/L401,"-")</f>
        <v>0.1879382889200561</v>
      </c>
      <c r="P405" s="315"/>
      <c r="Q405" s="45" t="s">
        <v>91</v>
      </c>
      <c r="R405" s="54">
        <v>118</v>
      </c>
      <c r="S405" s="154">
        <f t="shared" ref="S405" si="3163">IFERROR(R405/P401,"-")</f>
        <v>0.22519083969465647</v>
      </c>
      <c r="T405" s="315"/>
      <c r="U405" s="45" t="s">
        <v>91</v>
      </c>
      <c r="V405" s="54">
        <v>86</v>
      </c>
      <c r="W405" s="143">
        <f t="shared" ref="W405" si="3164">IFERROR(V405/T401,"-")</f>
        <v>0.21446384039900249</v>
      </c>
      <c r="X405" s="315"/>
      <c r="Y405" s="45" t="s">
        <v>91</v>
      </c>
      <c r="Z405" s="54">
        <v>59</v>
      </c>
      <c r="AA405" s="143">
        <f t="shared" ref="AA405" si="3165">IFERROR(Z405/X401,"-")</f>
        <v>0.24180327868852458</v>
      </c>
      <c r="AB405" s="315"/>
      <c r="AC405" s="45" t="s">
        <v>91</v>
      </c>
      <c r="AD405" s="54">
        <v>15</v>
      </c>
      <c r="AE405" s="143">
        <f t="shared" ref="AE405" si="3166">IFERROR(AD405/AB401,"-")</f>
        <v>0.16304347826086957</v>
      </c>
      <c r="AF405" s="315"/>
      <c r="AG405" s="45" t="s">
        <v>91</v>
      </c>
      <c r="AH405" s="54">
        <v>425</v>
      </c>
      <c r="AI405" s="154">
        <f t="shared" ref="AI405" si="3167">IFERROR(AH405/AF401,"-")</f>
        <v>0.20782396088019561</v>
      </c>
    </row>
    <row r="406" spans="2:35" s="30" customFormat="1" ht="24">
      <c r="B406" s="276"/>
      <c r="C406" s="322"/>
      <c r="D406" s="316"/>
      <c r="E406" s="48" t="s">
        <v>275</v>
      </c>
      <c r="F406" s="55">
        <v>13</v>
      </c>
      <c r="G406" s="144">
        <f t="shared" ref="G406" si="3168">IFERROR(F406/D401,"-")</f>
        <v>0.44827586206896552</v>
      </c>
      <c r="H406" s="316"/>
      <c r="I406" s="48" t="s">
        <v>275</v>
      </c>
      <c r="J406" s="55">
        <v>25</v>
      </c>
      <c r="K406" s="144">
        <f t="shared" ref="K406" si="3169">IFERROR(J406/H401,"-")</f>
        <v>0.59523809523809523</v>
      </c>
      <c r="L406" s="316"/>
      <c r="M406" s="48" t="s">
        <v>275</v>
      </c>
      <c r="N406" s="55">
        <v>419</v>
      </c>
      <c r="O406" s="144">
        <f t="shared" ref="O406" si="3170">IFERROR(N406/L401,"-")</f>
        <v>0.58765778401122015</v>
      </c>
      <c r="P406" s="316"/>
      <c r="Q406" s="48" t="s">
        <v>275</v>
      </c>
      <c r="R406" s="55">
        <v>371</v>
      </c>
      <c r="S406" s="144">
        <f t="shared" ref="S406" si="3171">IFERROR(R406/P401,"-")</f>
        <v>0.7080152671755725</v>
      </c>
      <c r="T406" s="316"/>
      <c r="U406" s="48" t="s">
        <v>275</v>
      </c>
      <c r="V406" s="55">
        <v>281</v>
      </c>
      <c r="W406" s="144">
        <f t="shared" ref="W406" si="3172">IFERROR(V406/T401,"-")</f>
        <v>0.70074812967581046</v>
      </c>
      <c r="X406" s="316"/>
      <c r="Y406" s="48" t="s">
        <v>275</v>
      </c>
      <c r="Z406" s="55">
        <v>183</v>
      </c>
      <c r="AA406" s="144">
        <f t="shared" ref="AA406" si="3173">IFERROR(Z406/X401,"-")</f>
        <v>0.75</v>
      </c>
      <c r="AB406" s="316"/>
      <c r="AC406" s="48" t="s">
        <v>275</v>
      </c>
      <c r="AD406" s="55">
        <v>58</v>
      </c>
      <c r="AE406" s="144">
        <f t="shared" ref="AE406" si="3174">IFERROR(AD406/AB401,"-")</f>
        <v>0.63043478260869568</v>
      </c>
      <c r="AF406" s="316"/>
      <c r="AG406" s="48" t="s">
        <v>275</v>
      </c>
      <c r="AH406" s="55">
        <v>1350</v>
      </c>
      <c r="AI406" s="144">
        <f t="shared" ref="AI406" si="3175">IFERROR(AH406/AF401,"-")</f>
        <v>0.66014669926650371</v>
      </c>
    </row>
    <row r="407" spans="2:35" s="30" customFormat="1">
      <c r="B407" s="275">
        <v>68</v>
      </c>
      <c r="C407" s="320" t="s">
        <v>54</v>
      </c>
      <c r="D407" s="314">
        <v>16</v>
      </c>
      <c r="E407" s="40" t="s">
        <v>87</v>
      </c>
      <c r="F407" s="194">
        <v>2</v>
      </c>
      <c r="G407" s="141">
        <f t="shared" ref="G407" si="3176">IFERROR(F407/D407,"-")</f>
        <v>0.125</v>
      </c>
      <c r="H407" s="314">
        <v>37</v>
      </c>
      <c r="I407" s="40" t="s">
        <v>87</v>
      </c>
      <c r="J407" s="194">
        <v>5</v>
      </c>
      <c r="K407" s="141">
        <f t="shared" ref="K407" si="3177">IFERROR(J407/H407,"-")</f>
        <v>0.13513513513513514</v>
      </c>
      <c r="L407" s="314">
        <v>1009</v>
      </c>
      <c r="M407" s="40" t="s">
        <v>87</v>
      </c>
      <c r="N407" s="194">
        <v>73</v>
      </c>
      <c r="O407" s="141">
        <f t="shared" ref="O407" si="3178">IFERROR(N407/L407,"-")</f>
        <v>7.2348860257680878E-2</v>
      </c>
      <c r="P407" s="314">
        <v>832</v>
      </c>
      <c r="Q407" s="40" t="s">
        <v>87</v>
      </c>
      <c r="R407" s="194">
        <v>117</v>
      </c>
      <c r="S407" s="152">
        <f t="shared" ref="S407" si="3179">IFERROR(R407/P407,"-")</f>
        <v>0.140625</v>
      </c>
      <c r="T407" s="314">
        <v>497</v>
      </c>
      <c r="U407" s="40" t="s">
        <v>87</v>
      </c>
      <c r="V407" s="194">
        <v>115</v>
      </c>
      <c r="W407" s="141">
        <f t="shared" ref="W407" si="3180">IFERROR(V407/T407,"-")</f>
        <v>0.23138832997987926</v>
      </c>
      <c r="X407" s="314">
        <v>271</v>
      </c>
      <c r="Y407" s="40" t="s">
        <v>87</v>
      </c>
      <c r="Z407" s="194">
        <v>91</v>
      </c>
      <c r="AA407" s="141">
        <f t="shared" ref="AA407" si="3181">IFERROR(Z407/X407,"-")</f>
        <v>0.33579335793357934</v>
      </c>
      <c r="AB407" s="314">
        <v>93</v>
      </c>
      <c r="AC407" s="40" t="s">
        <v>87</v>
      </c>
      <c r="AD407" s="194">
        <v>24</v>
      </c>
      <c r="AE407" s="141">
        <f t="shared" ref="AE407" si="3182">IFERROR(AD407/AB407,"-")</f>
        <v>0.25806451612903225</v>
      </c>
      <c r="AF407" s="314">
        <v>2755</v>
      </c>
      <c r="AG407" s="40" t="s">
        <v>87</v>
      </c>
      <c r="AH407" s="194">
        <v>427</v>
      </c>
      <c r="AI407" s="152">
        <f t="shared" ref="AI407" si="3183">IFERROR(AH407/AF407,"-")</f>
        <v>0.15499092558983665</v>
      </c>
    </row>
    <row r="408" spans="2:35" s="30" customFormat="1">
      <c r="B408" s="300"/>
      <c r="C408" s="321"/>
      <c r="D408" s="315"/>
      <c r="E408" s="41" t="s">
        <v>88</v>
      </c>
      <c r="F408" s="53">
        <v>3</v>
      </c>
      <c r="G408" s="142">
        <f t="shared" ref="G408" si="3184">IFERROR(F408/D407,"-")</f>
        <v>0.1875</v>
      </c>
      <c r="H408" s="315"/>
      <c r="I408" s="41" t="s">
        <v>88</v>
      </c>
      <c r="J408" s="53">
        <v>13</v>
      </c>
      <c r="K408" s="142">
        <f t="shared" ref="K408" si="3185">IFERROR(J408/H407,"-")</f>
        <v>0.35135135135135137</v>
      </c>
      <c r="L408" s="315"/>
      <c r="M408" s="41" t="s">
        <v>88</v>
      </c>
      <c r="N408" s="53">
        <v>239</v>
      </c>
      <c r="O408" s="142">
        <f t="shared" ref="O408" si="3186">IFERROR(N408/L407,"-")</f>
        <v>0.23686818632309217</v>
      </c>
      <c r="P408" s="315"/>
      <c r="Q408" s="41" t="s">
        <v>88</v>
      </c>
      <c r="R408" s="53">
        <v>263</v>
      </c>
      <c r="S408" s="153">
        <f t="shared" ref="S408" si="3187">IFERROR(R408/P407,"-")</f>
        <v>0.31610576923076922</v>
      </c>
      <c r="T408" s="315"/>
      <c r="U408" s="41" t="s">
        <v>88</v>
      </c>
      <c r="V408" s="53">
        <v>192</v>
      </c>
      <c r="W408" s="142">
        <f t="shared" ref="W408" si="3188">IFERROR(V408/T407,"-")</f>
        <v>0.38631790744466799</v>
      </c>
      <c r="X408" s="315"/>
      <c r="Y408" s="41" t="s">
        <v>88</v>
      </c>
      <c r="Z408" s="53">
        <v>85</v>
      </c>
      <c r="AA408" s="142">
        <f t="shared" ref="AA408" si="3189">IFERROR(Z408/X407,"-")</f>
        <v>0.31365313653136534</v>
      </c>
      <c r="AB408" s="315"/>
      <c r="AC408" s="41" t="s">
        <v>88</v>
      </c>
      <c r="AD408" s="53">
        <v>29</v>
      </c>
      <c r="AE408" s="142">
        <f t="shared" ref="AE408" si="3190">IFERROR(AD408/AB407,"-")</f>
        <v>0.31182795698924731</v>
      </c>
      <c r="AF408" s="315"/>
      <c r="AG408" s="41" t="s">
        <v>88</v>
      </c>
      <c r="AH408" s="53">
        <v>824</v>
      </c>
      <c r="AI408" s="153">
        <f t="shared" ref="AI408" si="3191">IFERROR(AH408/AF407,"-")</f>
        <v>0.29909255898366605</v>
      </c>
    </row>
    <row r="409" spans="2:35" s="30" customFormat="1">
      <c r="B409" s="300"/>
      <c r="C409" s="321"/>
      <c r="D409" s="315"/>
      <c r="E409" s="44" t="s">
        <v>89</v>
      </c>
      <c r="F409" s="53">
        <v>5</v>
      </c>
      <c r="G409" s="142">
        <f t="shared" ref="G409" si="3192">IFERROR(F409/D407,"-")</f>
        <v>0.3125</v>
      </c>
      <c r="H409" s="315"/>
      <c r="I409" s="44" t="s">
        <v>89</v>
      </c>
      <c r="J409" s="53">
        <v>20</v>
      </c>
      <c r="K409" s="142">
        <f t="shared" ref="K409" si="3193">IFERROR(J409/H407,"-")</f>
        <v>0.54054054054054057</v>
      </c>
      <c r="L409" s="315"/>
      <c r="M409" s="44" t="s">
        <v>89</v>
      </c>
      <c r="N409" s="53">
        <v>425</v>
      </c>
      <c r="O409" s="142">
        <f t="shared" ref="O409" si="3194">IFERROR(N409/L407,"-")</f>
        <v>0.42120911793855303</v>
      </c>
      <c r="P409" s="315"/>
      <c r="Q409" s="44" t="s">
        <v>89</v>
      </c>
      <c r="R409" s="53">
        <v>438</v>
      </c>
      <c r="S409" s="153">
        <f t="shared" ref="S409" si="3195">IFERROR(R409/P407,"-")</f>
        <v>0.52644230769230771</v>
      </c>
      <c r="T409" s="315"/>
      <c r="U409" s="44" t="s">
        <v>89</v>
      </c>
      <c r="V409" s="53">
        <v>240</v>
      </c>
      <c r="W409" s="142">
        <f t="shared" ref="W409" si="3196">IFERROR(V409/T407,"-")</f>
        <v>0.48289738430583501</v>
      </c>
      <c r="X409" s="315"/>
      <c r="Y409" s="44" t="s">
        <v>89</v>
      </c>
      <c r="Z409" s="53">
        <v>142</v>
      </c>
      <c r="AA409" s="142">
        <f t="shared" ref="AA409" si="3197">IFERROR(Z409/X407,"-")</f>
        <v>0.52398523985239853</v>
      </c>
      <c r="AB409" s="315"/>
      <c r="AC409" s="44" t="s">
        <v>89</v>
      </c>
      <c r="AD409" s="53">
        <v>39</v>
      </c>
      <c r="AE409" s="142">
        <f t="shared" ref="AE409" si="3198">IFERROR(AD409/AB407,"-")</f>
        <v>0.41935483870967744</v>
      </c>
      <c r="AF409" s="315"/>
      <c r="AG409" s="44" t="s">
        <v>89</v>
      </c>
      <c r="AH409" s="53">
        <v>1309</v>
      </c>
      <c r="AI409" s="153">
        <f t="shared" ref="AI409" si="3199">IFERROR(AH409/AF407,"-")</f>
        <v>0.47513611615245011</v>
      </c>
    </row>
    <row r="410" spans="2:35" s="30" customFormat="1">
      <c r="B410" s="300"/>
      <c r="C410" s="321"/>
      <c r="D410" s="315"/>
      <c r="E410" s="44" t="s">
        <v>90</v>
      </c>
      <c r="F410" s="53">
        <v>2</v>
      </c>
      <c r="G410" s="142">
        <f t="shared" ref="G410" si="3200">IFERROR(F410/D407,"-")</f>
        <v>0.125</v>
      </c>
      <c r="H410" s="315"/>
      <c r="I410" s="44" t="s">
        <v>90</v>
      </c>
      <c r="J410" s="53">
        <v>2</v>
      </c>
      <c r="K410" s="142">
        <f t="shared" ref="K410" si="3201">IFERROR(J410/H407,"-")</f>
        <v>5.4054054054054057E-2</v>
      </c>
      <c r="L410" s="315"/>
      <c r="M410" s="44" t="s">
        <v>90</v>
      </c>
      <c r="N410" s="53">
        <v>118</v>
      </c>
      <c r="O410" s="142">
        <f t="shared" ref="O410" si="3202">IFERROR(N410/L407,"-")</f>
        <v>0.11694747274529237</v>
      </c>
      <c r="P410" s="315"/>
      <c r="Q410" s="44" t="s">
        <v>90</v>
      </c>
      <c r="R410" s="53">
        <v>146</v>
      </c>
      <c r="S410" s="153">
        <f t="shared" ref="S410" si="3203">IFERROR(R410/P407,"-")</f>
        <v>0.17548076923076922</v>
      </c>
      <c r="T410" s="315"/>
      <c r="U410" s="44" t="s">
        <v>90</v>
      </c>
      <c r="V410" s="53">
        <v>86</v>
      </c>
      <c r="W410" s="142">
        <f t="shared" ref="W410" si="3204">IFERROR(V410/T407,"-")</f>
        <v>0.17303822937625754</v>
      </c>
      <c r="X410" s="315"/>
      <c r="Y410" s="44" t="s">
        <v>90</v>
      </c>
      <c r="Z410" s="53">
        <v>56</v>
      </c>
      <c r="AA410" s="142">
        <f t="shared" ref="AA410" si="3205">IFERROR(Z410/X407,"-")</f>
        <v>0.20664206642066421</v>
      </c>
      <c r="AB410" s="315"/>
      <c r="AC410" s="44" t="s">
        <v>90</v>
      </c>
      <c r="AD410" s="53">
        <v>23</v>
      </c>
      <c r="AE410" s="142">
        <f t="shared" ref="AE410" si="3206">IFERROR(AD410/AB407,"-")</f>
        <v>0.24731182795698925</v>
      </c>
      <c r="AF410" s="315"/>
      <c r="AG410" s="44" t="s">
        <v>90</v>
      </c>
      <c r="AH410" s="53">
        <v>433</v>
      </c>
      <c r="AI410" s="153">
        <f t="shared" ref="AI410" si="3207">IFERROR(AH410/AF407,"-")</f>
        <v>0.15716878402903811</v>
      </c>
    </row>
    <row r="411" spans="2:35" s="30" customFormat="1">
      <c r="B411" s="300"/>
      <c r="C411" s="321"/>
      <c r="D411" s="315"/>
      <c r="E411" s="45" t="s">
        <v>91</v>
      </c>
      <c r="F411" s="54">
        <v>4</v>
      </c>
      <c r="G411" s="143">
        <f t="shared" ref="G411" si="3208">IFERROR(F411/D407,"-")</f>
        <v>0.25</v>
      </c>
      <c r="H411" s="315"/>
      <c r="I411" s="45" t="s">
        <v>91</v>
      </c>
      <c r="J411" s="54">
        <v>17</v>
      </c>
      <c r="K411" s="143">
        <f t="shared" ref="K411" si="3209">IFERROR(J411/H407,"-")</f>
        <v>0.45945945945945948</v>
      </c>
      <c r="L411" s="315"/>
      <c r="M411" s="45" t="s">
        <v>91</v>
      </c>
      <c r="N411" s="54">
        <v>213</v>
      </c>
      <c r="O411" s="143">
        <f t="shared" ref="O411" si="3210">IFERROR(N411/L407,"-")</f>
        <v>0.21110009910802774</v>
      </c>
      <c r="P411" s="315"/>
      <c r="Q411" s="45" t="s">
        <v>91</v>
      </c>
      <c r="R411" s="54">
        <v>220</v>
      </c>
      <c r="S411" s="154">
        <f t="shared" ref="S411" si="3211">IFERROR(R411/P407,"-")</f>
        <v>0.26442307692307693</v>
      </c>
      <c r="T411" s="315"/>
      <c r="U411" s="45" t="s">
        <v>91</v>
      </c>
      <c r="V411" s="54">
        <v>153</v>
      </c>
      <c r="W411" s="143">
        <f t="shared" ref="W411" si="3212">IFERROR(V411/T407,"-")</f>
        <v>0.30784708249496984</v>
      </c>
      <c r="X411" s="315"/>
      <c r="Y411" s="45" t="s">
        <v>91</v>
      </c>
      <c r="Z411" s="54">
        <v>80</v>
      </c>
      <c r="AA411" s="143">
        <f t="shared" ref="AA411" si="3213">IFERROR(Z411/X407,"-")</f>
        <v>0.29520295202952029</v>
      </c>
      <c r="AB411" s="315"/>
      <c r="AC411" s="45" t="s">
        <v>91</v>
      </c>
      <c r="AD411" s="54">
        <v>27</v>
      </c>
      <c r="AE411" s="143">
        <f t="shared" ref="AE411" si="3214">IFERROR(AD411/AB407,"-")</f>
        <v>0.29032258064516131</v>
      </c>
      <c r="AF411" s="315"/>
      <c r="AG411" s="45" t="s">
        <v>91</v>
      </c>
      <c r="AH411" s="54">
        <v>714</v>
      </c>
      <c r="AI411" s="154">
        <f t="shared" ref="AI411" si="3215">IFERROR(AH411/AF407,"-")</f>
        <v>0.25916515426497277</v>
      </c>
    </row>
    <row r="412" spans="2:35" s="30" customFormat="1" ht="24">
      <c r="B412" s="276"/>
      <c r="C412" s="322"/>
      <c r="D412" s="316"/>
      <c r="E412" s="48" t="s">
        <v>275</v>
      </c>
      <c r="F412" s="55">
        <v>11</v>
      </c>
      <c r="G412" s="144">
        <f t="shared" ref="G412" si="3216">IFERROR(F412/D407,"-")</f>
        <v>0.6875</v>
      </c>
      <c r="H412" s="316"/>
      <c r="I412" s="48" t="s">
        <v>275</v>
      </c>
      <c r="J412" s="55">
        <v>28</v>
      </c>
      <c r="K412" s="144">
        <f t="shared" ref="K412" si="3217">IFERROR(J412/H407,"-")</f>
        <v>0.7567567567567568</v>
      </c>
      <c r="L412" s="316"/>
      <c r="M412" s="48" t="s">
        <v>275</v>
      </c>
      <c r="N412" s="55">
        <v>640</v>
      </c>
      <c r="O412" s="144">
        <f t="shared" ref="O412" si="3218">IFERROR(N412/L407,"-")</f>
        <v>0.63429137760158572</v>
      </c>
      <c r="P412" s="316"/>
      <c r="Q412" s="48" t="s">
        <v>275</v>
      </c>
      <c r="R412" s="55">
        <v>651</v>
      </c>
      <c r="S412" s="144">
        <f t="shared" ref="S412" si="3219">IFERROR(R412/P407,"-")</f>
        <v>0.78245192307692313</v>
      </c>
      <c r="T412" s="316"/>
      <c r="U412" s="48" t="s">
        <v>275</v>
      </c>
      <c r="V412" s="55">
        <v>393</v>
      </c>
      <c r="W412" s="144">
        <f t="shared" ref="W412" si="3220">IFERROR(V412/T407,"-")</f>
        <v>0.79074446680080479</v>
      </c>
      <c r="X412" s="316"/>
      <c r="Y412" s="48" t="s">
        <v>275</v>
      </c>
      <c r="Z412" s="55">
        <v>219</v>
      </c>
      <c r="AA412" s="144">
        <f t="shared" ref="AA412" si="3221">IFERROR(Z412/X407,"-")</f>
        <v>0.80811808118081185</v>
      </c>
      <c r="AB412" s="316"/>
      <c r="AC412" s="48" t="s">
        <v>275</v>
      </c>
      <c r="AD412" s="55">
        <v>73</v>
      </c>
      <c r="AE412" s="144">
        <f t="shared" ref="AE412" si="3222">IFERROR(AD412/AB407,"-")</f>
        <v>0.78494623655913975</v>
      </c>
      <c r="AF412" s="316"/>
      <c r="AG412" s="48" t="s">
        <v>275</v>
      </c>
      <c r="AH412" s="55">
        <v>2015</v>
      </c>
      <c r="AI412" s="144">
        <f t="shared" ref="AI412" si="3223">IFERROR(AH412/AF407,"-")</f>
        <v>0.73139745916515431</v>
      </c>
    </row>
    <row r="413" spans="2:35" s="30" customFormat="1">
      <c r="B413" s="275">
        <v>69</v>
      </c>
      <c r="C413" s="320" t="s">
        <v>55</v>
      </c>
      <c r="D413" s="314">
        <v>35</v>
      </c>
      <c r="E413" s="40" t="s">
        <v>87</v>
      </c>
      <c r="F413" s="194">
        <v>1</v>
      </c>
      <c r="G413" s="141">
        <f t="shared" ref="G413" si="3224">IFERROR(F413/D413,"-")</f>
        <v>2.8571428571428571E-2</v>
      </c>
      <c r="H413" s="314">
        <v>34</v>
      </c>
      <c r="I413" s="40" t="s">
        <v>87</v>
      </c>
      <c r="J413" s="194">
        <v>3</v>
      </c>
      <c r="K413" s="141">
        <f t="shared" ref="K413" si="3225">IFERROR(J413/H413,"-")</f>
        <v>8.8235294117647065E-2</v>
      </c>
      <c r="L413" s="314">
        <v>2636</v>
      </c>
      <c r="M413" s="40" t="s">
        <v>87</v>
      </c>
      <c r="N413" s="194">
        <v>196</v>
      </c>
      <c r="O413" s="141">
        <f t="shared" ref="O413" si="3226">IFERROR(N413/L413,"-")</f>
        <v>7.4355083459787558E-2</v>
      </c>
      <c r="P413" s="314">
        <v>1567</v>
      </c>
      <c r="Q413" s="40" t="s">
        <v>87</v>
      </c>
      <c r="R413" s="194">
        <v>242</v>
      </c>
      <c r="S413" s="152">
        <f t="shared" ref="S413" si="3227">IFERROR(R413/P413,"-")</f>
        <v>0.15443522654754308</v>
      </c>
      <c r="T413" s="314">
        <v>973</v>
      </c>
      <c r="U413" s="40" t="s">
        <v>87</v>
      </c>
      <c r="V413" s="194">
        <v>250</v>
      </c>
      <c r="W413" s="141">
        <f t="shared" ref="W413" si="3228">IFERROR(V413/T413,"-")</f>
        <v>0.25693730729701952</v>
      </c>
      <c r="X413" s="314">
        <v>517</v>
      </c>
      <c r="Y413" s="40" t="s">
        <v>87</v>
      </c>
      <c r="Z413" s="194">
        <v>176</v>
      </c>
      <c r="AA413" s="141">
        <f t="shared" ref="AA413" si="3229">IFERROR(Z413/X413,"-")</f>
        <v>0.34042553191489361</v>
      </c>
      <c r="AB413" s="314">
        <v>185</v>
      </c>
      <c r="AC413" s="40" t="s">
        <v>87</v>
      </c>
      <c r="AD413" s="194">
        <v>71</v>
      </c>
      <c r="AE413" s="141">
        <f t="shared" ref="AE413" si="3230">IFERROR(AD413/AB413,"-")</f>
        <v>0.38378378378378381</v>
      </c>
      <c r="AF413" s="314">
        <v>5947</v>
      </c>
      <c r="AG413" s="40" t="s">
        <v>87</v>
      </c>
      <c r="AH413" s="194">
        <v>939</v>
      </c>
      <c r="AI413" s="152">
        <f t="shared" ref="AI413" si="3231">IFERROR(AH413/AF413,"-")</f>
        <v>0.15789473684210525</v>
      </c>
    </row>
    <row r="414" spans="2:35" s="30" customFormat="1">
      <c r="B414" s="300"/>
      <c r="C414" s="321"/>
      <c r="D414" s="315"/>
      <c r="E414" s="41" t="s">
        <v>88</v>
      </c>
      <c r="F414" s="53">
        <v>5</v>
      </c>
      <c r="G414" s="142">
        <f t="shared" ref="G414" si="3232">IFERROR(F414/D413,"-")</f>
        <v>0.14285714285714285</v>
      </c>
      <c r="H414" s="315"/>
      <c r="I414" s="41" t="s">
        <v>88</v>
      </c>
      <c r="J414" s="53">
        <v>11</v>
      </c>
      <c r="K414" s="142">
        <f t="shared" ref="K414" si="3233">IFERROR(J414/H413,"-")</f>
        <v>0.3235294117647059</v>
      </c>
      <c r="L414" s="315"/>
      <c r="M414" s="41" t="s">
        <v>88</v>
      </c>
      <c r="N414" s="53">
        <v>690</v>
      </c>
      <c r="O414" s="142">
        <f t="shared" ref="O414" si="3234">IFERROR(N414/L413,"-")</f>
        <v>0.26176024279210924</v>
      </c>
      <c r="P414" s="315"/>
      <c r="Q414" s="41" t="s">
        <v>88</v>
      </c>
      <c r="R414" s="53">
        <v>535</v>
      </c>
      <c r="S414" s="153">
        <f t="shared" ref="S414" si="3235">IFERROR(R414/P413,"-")</f>
        <v>0.34141671984684108</v>
      </c>
      <c r="T414" s="315"/>
      <c r="U414" s="41" t="s">
        <v>88</v>
      </c>
      <c r="V414" s="53">
        <v>353</v>
      </c>
      <c r="W414" s="142">
        <f t="shared" ref="W414" si="3236">IFERROR(V414/T413,"-")</f>
        <v>0.36279547790339156</v>
      </c>
      <c r="X414" s="315"/>
      <c r="Y414" s="41" t="s">
        <v>88</v>
      </c>
      <c r="Z414" s="53">
        <v>164</v>
      </c>
      <c r="AA414" s="142">
        <f t="shared" ref="AA414" si="3237">IFERROR(Z414/X413,"-")</f>
        <v>0.31721470019342357</v>
      </c>
      <c r="AB414" s="315"/>
      <c r="AC414" s="41" t="s">
        <v>88</v>
      </c>
      <c r="AD414" s="53">
        <v>60</v>
      </c>
      <c r="AE414" s="142">
        <f t="shared" ref="AE414" si="3238">IFERROR(AD414/AB413,"-")</f>
        <v>0.32432432432432434</v>
      </c>
      <c r="AF414" s="315"/>
      <c r="AG414" s="41" t="s">
        <v>88</v>
      </c>
      <c r="AH414" s="53">
        <v>1818</v>
      </c>
      <c r="AI414" s="153">
        <f t="shared" ref="AI414" si="3239">IFERROR(AH414/AF413,"-")</f>
        <v>0.30570035311921978</v>
      </c>
    </row>
    <row r="415" spans="2:35" s="30" customFormat="1">
      <c r="B415" s="300"/>
      <c r="C415" s="321"/>
      <c r="D415" s="315"/>
      <c r="E415" s="44" t="s">
        <v>89</v>
      </c>
      <c r="F415" s="53">
        <v>8</v>
      </c>
      <c r="G415" s="142">
        <f t="shared" ref="G415" si="3240">IFERROR(F415/D413,"-")</f>
        <v>0.22857142857142856</v>
      </c>
      <c r="H415" s="315"/>
      <c r="I415" s="44" t="s">
        <v>89</v>
      </c>
      <c r="J415" s="53">
        <v>8</v>
      </c>
      <c r="K415" s="142">
        <f t="shared" ref="K415" si="3241">IFERROR(J415/H413,"-")</f>
        <v>0.23529411764705882</v>
      </c>
      <c r="L415" s="315"/>
      <c r="M415" s="44" t="s">
        <v>89</v>
      </c>
      <c r="N415" s="53">
        <v>1015</v>
      </c>
      <c r="O415" s="142">
        <f t="shared" ref="O415" si="3242">IFERROR(N415/L413,"-")</f>
        <v>0.38505311077389986</v>
      </c>
      <c r="P415" s="315"/>
      <c r="Q415" s="44" t="s">
        <v>89</v>
      </c>
      <c r="R415" s="53">
        <v>699</v>
      </c>
      <c r="S415" s="153">
        <f t="shared" ref="S415" si="3243">IFERROR(R415/P413,"-")</f>
        <v>0.44607530312699428</v>
      </c>
      <c r="T415" s="315"/>
      <c r="U415" s="44" t="s">
        <v>89</v>
      </c>
      <c r="V415" s="53">
        <v>432</v>
      </c>
      <c r="W415" s="142">
        <f t="shared" ref="W415" si="3244">IFERROR(V415/T413,"-")</f>
        <v>0.44398766700924974</v>
      </c>
      <c r="X415" s="315"/>
      <c r="Y415" s="44" t="s">
        <v>89</v>
      </c>
      <c r="Z415" s="53">
        <v>218</v>
      </c>
      <c r="AA415" s="142">
        <f t="shared" ref="AA415" si="3245">IFERROR(Z415/X413,"-")</f>
        <v>0.42166344294003866</v>
      </c>
      <c r="AB415" s="315"/>
      <c r="AC415" s="44" t="s">
        <v>89</v>
      </c>
      <c r="AD415" s="53">
        <v>49</v>
      </c>
      <c r="AE415" s="142">
        <f t="shared" ref="AE415" si="3246">IFERROR(AD415/AB413,"-")</f>
        <v>0.26486486486486488</v>
      </c>
      <c r="AF415" s="315"/>
      <c r="AG415" s="44" t="s">
        <v>89</v>
      </c>
      <c r="AH415" s="53">
        <v>2429</v>
      </c>
      <c r="AI415" s="153">
        <f t="shared" ref="AI415" si="3247">IFERROR(AH415/AF413,"-")</f>
        <v>0.40844123087270895</v>
      </c>
    </row>
    <row r="416" spans="2:35" s="30" customFormat="1">
      <c r="B416" s="300"/>
      <c r="C416" s="321"/>
      <c r="D416" s="315"/>
      <c r="E416" s="44" t="s">
        <v>90</v>
      </c>
      <c r="F416" s="53">
        <v>3</v>
      </c>
      <c r="G416" s="142">
        <f t="shared" ref="G416" si="3248">IFERROR(F416/D413,"-")</f>
        <v>8.5714285714285715E-2</v>
      </c>
      <c r="H416" s="315"/>
      <c r="I416" s="44" t="s">
        <v>90</v>
      </c>
      <c r="J416" s="53">
        <v>3</v>
      </c>
      <c r="K416" s="142">
        <f t="shared" ref="K416" si="3249">IFERROR(J416/H413,"-")</f>
        <v>8.8235294117647065E-2</v>
      </c>
      <c r="L416" s="315"/>
      <c r="M416" s="44" t="s">
        <v>90</v>
      </c>
      <c r="N416" s="53">
        <v>157</v>
      </c>
      <c r="O416" s="142">
        <f t="shared" ref="O416" si="3250">IFERROR(N416/L413,"-")</f>
        <v>5.9559939301972689E-2</v>
      </c>
      <c r="P416" s="315"/>
      <c r="Q416" s="44" t="s">
        <v>90</v>
      </c>
      <c r="R416" s="53">
        <v>190</v>
      </c>
      <c r="S416" s="153">
        <f t="shared" ref="S416" si="3251">IFERROR(R416/P413,"-")</f>
        <v>0.12125079770261646</v>
      </c>
      <c r="T416" s="315"/>
      <c r="U416" s="44" t="s">
        <v>90</v>
      </c>
      <c r="V416" s="53">
        <v>155</v>
      </c>
      <c r="W416" s="142">
        <f t="shared" ref="W416" si="3252">IFERROR(V416/T413,"-")</f>
        <v>0.1593011305241521</v>
      </c>
      <c r="X416" s="315"/>
      <c r="Y416" s="44" t="s">
        <v>90</v>
      </c>
      <c r="Z416" s="53">
        <v>96</v>
      </c>
      <c r="AA416" s="142">
        <f t="shared" ref="AA416" si="3253">IFERROR(Z416/X413,"-")</f>
        <v>0.18568665377176016</v>
      </c>
      <c r="AB416" s="315"/>
      <c r="AC416" s="44" t="s">
        <v>90</v>
      </c>
      <c r="AD416" s="53">
        <v>29</v>
      </c>
      <c r="AE416" s="142">
        <f t="shared" ref="AE416" si="3254">IFERROR(AD416/AB413,"-")</f>
        <v>0.15675675675675677</v>
      </c>
      <c r="AF416" s="315"/>
      <c r="AG416" s="44" t="s">
        <v>90</v>
      </c>
      <c r="AH416" s="53">
        <v>633</v>
      </c>
      <c r="AI416" s="153">
        <f t="shared" ref="AI416" si="3255">IFERROR(AH416/AF413,"-")</f>
        <v>0.10644022196065243</v>
      </c>
    </row>
    <row r="417" spans="2:35" s="30" customFormat="1">
      <c r="B417" s="300"/>
      <c r="C417" s="321"/>
      <c r="D417" s="315"/>
      <c r="E417" s="45" t="s">
        <v>91</v>
      </c>
      <c r="F417" s="54">
        <v>6</v>
      </c>
      <c r="G417" s="143">
        <f t="shared" ref="G417" si="3256">IFERROR(F417/D413,"-")</f>
        <v>0.17142857142857143</v>
      </c>
      <c r="H417" s="315"/>
      <c r="I417" s="45" t="s">
        <v>91</v>
      </c>
      <c r="J417" s="54">
        <v>10</v>
      </c>
      <c r="K417" s="143">
        <f t="shared" ref="K417" si="3257">IFERROR(J417/H413,"-")</f>
        <v>0.29411764705882354</v>
      </c>
      <c r="L417" s="315"/>
      <c r="M417" s="45" t="s">
        <v>91</v>
      </c>
      <c r="N417" s="54">
        <v>557</v>
      </c>
      <c r="O417" s="143">
        <f t="shared" ref="O417" si="3258">IFERROR(N417/L413,"-")</f>
        <v>0.2113050075872534</v>
      </c>
      <c r="P417" s="315"/>
      <c r="Q417" s="45" t="s">
        <v>91</v>
      </c>
      <c r="R417" s="54">
        <v>452</v>
      </c>
      <c r="S417" s="154">
        <f t="shared" ref="S417" si="3259">IFERROR(R417/P413,"-")</f>
        <v>0.28844926611359284</v>
      </c>
      <c r="T417" s="315"/>
      <c r="U417" s="45" t="s">
        <v>91</v>
      </c>
      <c r="V417" s="54">
        <v>298</v>
      </c>
      <c r="W417" s="143">
        <f t="shared" ref="W417" si="3260">IFERROR(V417/T413,"-")</f>
        <v>0.30626927029804729</v>
      </c>
      <c r="X417" s="315"/>
      <c r="Y417" s="45" t="s">
        <v>91</v>
      </c>
      <c r="Z417" s="54">
        <v>156</v>
      </c>
      <c r="AA417" s="143">
        <f t="shared" ref="AA417" si="3261">IFERROR(Z417/X413,"-")</f>
        <v>0.30174081237911027</v>
      </c>
      <c r="AB417" s="315"/>
      <c r="AC417" s="45" t="s">
        <v>91</v>
      </c>
      <c r="AD417" s="54">
        <v>58</v>
      </c>
      <c r="AE417" s="143">
        <f t="shared" ref="AE417" si="3262">IFERROR(AD417/AB413,"-")</f>
        <v>0.31351351351351353</v>
      </c>
      <c r="AF417" s="315"/>
      <c r="AG417" s="45" t="s">
        <v>91</v>
      </c>
      <c r="AH417" s="54">
        <v>1537</v>
      </c>
      <c r="AI417" s="154">
        <f t="shared" ref="AI417" si="3263">IFERROR(AH417/AF413,"-")</f>
        <v>0.25844963847317975</v>
      </c>
    </row>
    <row r="418" spans="2:35" s="30" customFormat="1" ht="24">
      <c r="B418" s="276"/>
      <c r="C418" s="322"/>
      <c r="D418" s="316"/>
      <c r="E418" s="48" t="s">
        <v>275</v>
      </c>
      <c r="F418" s="55">
        <v>19</v>
      </c>
      <c r="G418" s="144">
        <f t="shared" ref="G418" si="3264">IFERROR(F418/D413,"-")</f>
        <v>0.54285714285714282</v>
      </c>
      <c r="H418" s="316"/>
      <c r="I418" s="48" t="s">
        <v>275</v>
      </c>
      <c r="J418" s="55">
        <v>21</v>
      </c>
      <c r="K418" s="144">
        <f t="shared" ref="K418" si="3265">IFERROR(J418/H413,"-")</f>
        <v>0.61764705882352944</v>
      </c>
      <c r="L418" s="316"/>
      <c r="M418" s="48" t="s">
        <v>275</v>
      </c>
      <c r="N418" s="55">
        <v>1638</v>
      </c>
      <c r="O418" s="144">
        <f t="shared" ref="O418" si="3266">IFERROR(N418/L413,"-")</f>
        <v>0.62139605462822456</v>
      </c>
      <c r="P418" s="316"/>
      <c r="Q418" s="48" t="s">
        <v>275</v>
      </c>
      <c r="R418" s="55">
        <v>1177</v>
      </c>
      <c r="S418" s="144">
        <f t="shared" ref="S418" si="3267">IFERROR(R418/P413,"-")</f>
        <v>0.75111678366305046</v>
      </c>
      <c r="T418" s="316"/>
      <c r="U418" s="48" t="s">
        <v>275</v>
      </c>
      <c r="V418" s="55">
        <v>773</v>
      </c>
      <c r="W418" s="144">
        <f t="shared" ref="W418" si="3268">IFERROR(V418/T413,"-")</f>
        <v>0.7944501541623844</v>
      </c>
      <c r="X418" s="316"/>
      <c r="Y418" s="48" t="s">
        <v>275</v>
      </c>
      <c r="Z418" s="55">
        <v>405</v>
      </c>
      <c r="AA418" s="144">
        <f t="shared" ref="AA418" si="3269">IFERROR(Z418/X413,"-")</f>
        <v>0.7833655705996132</v>
      </c>
      <c r="AB418" s="316"/>
      <c r="AC418" s="48" t="s">
        <v>275</v>
      </c>
      <c r="AD418" s="55">
        <v>148</v>
      </c>
      <c r="AE418" s="144">
        <f t="shared" ref="AE418" si="3270">IFERROR(AD418/AB413,"-")</f>
        <v>0.8</v>
      </c>
      <c r="AF418" s="316"/>
      <c r="AG418" s="48" t="s">
        <v>275</v>
      </c>
      <c r="AH418" s="55">
        <v>4181</v>
      </c>
      <c r="AI418" s="144">
        <f t="shared" ref="AI418" si="3271">IFERROR(AH418/AF413,"-")</f>
        <v>0.70304355137043884</v>
      </c>
    </row>
    <row r="419" spans="2:35" s="30" customFormat="1">
      <c r="B419" s="275">
        <v>70</v>
      </c>
      <c r="C419" s="320" t="s">
        <v>56</v>
      </c>
      <c r="D419" s="314">
        <v>5</v>
      </c>
      <c r="E419" s="40" t="s">
        <v>87</v>
      </c>
      <c r="F419" s="194">
        <v>0</v>
      </c>
      <c r="G419" s="141">
        <f t="shared" ref="G419" si="3272">IFERROR(F419/D419,"-")</f>
        <v>0</v>
      </c>
      <c r="H419" s="314">
        <v>7</v>
      </c>
      <c r="I419" s="40" t="s">
        <v>87</v>
      </c>
      <c r="J419" s="194">
        <v>0</v>
      </c>
      <c r="K419" s="141">
        <f t="shared" ref="K419" si="3273">IFERROR(J419/H419,"-")</f>
        <v>0</v>
      </c>
      <c r="L419" s="314">
        <v>451</v>
      </c>
      <c r="M419" s="40" t="s">
        <v>87</v>
      </c>
      <c r="N419" s="194">
        <v>41</v>
      </c>
      <c r="O419" s="141">
        <f t="shared" ref="O419" si="3274">IFERROR(N419/L419,"-")</f>
        <v>9.0909090909090912E-2</v>
      </c>
      <c r="P419" s="314">
        <v>322</v>
      </c>
      <c r="Q419" s="40" t="s">
        <v>87</v>
      </c>
      <c r="R419" s="194">
        <v>47</v>
      </c>
      <c r="S419" s="152">
        <f t="shared" ref="S419" si="3275">IFERROR(R419/P419,"-")</f>
        <v>0.14596273291925466</v>
      </c>
      <c r="T419" s="314">
        <v>235</v>
      </c>
      <c r="U419" s="40" t="s">
        <v>87</v>
      </c>
      <c r="V419" s="194">
        <v>59</v>
      </c>
      <c r="W419" s="141">
        <f t="shared" ref="W419" si="3276">IFERROR(V419/T419,"-")</f>
        <v>0.25106382978723402</v>
      </c>
      <c r="X419" s="314">
        <v>98</v>
      </c>
      <c r="Y419" s="40" t="s">
        <v>87</v>
      </c>
      <c r="Z419" s="194">
        <v>23</v>
      </c>
      <c r="AA419" s="141">
        <f t="shared" ref="AA419" si="3277">IFERROR(Z419/X419,"-")</f>
        <v>0.23469387755102042</v>
      </c>
      <c r="AB419" s="314">
        <v>30</v>
      </c>
      <c r="AC419" s="40" t="s">
        <v>87</v>
      </c>
      <c r="AD419" s="194">
        <v>14</v>
      </c>
      <c r="AE419" s="141">
        <f t="shared" ref="AE419" si="3278">IFERROR(AD419/AB419,"-")</f>
        <v>0.46666666666666667</v>
      </c>
      <c r="AF419" s="314">
        <v>1148</v>
      </c>
      <c r="AG419" s="40" t="s">
        <v>87</v>
      </c>
      <c r="AH419" s="194">
        <v>184</v>
      </c>
      <c r="AI419" s="152">
        <f t="shared" ref="AI419" si="3279">IFERROR(AH419/AF419,"-")</f>
        <v>0.16027874564459929</v>
      </c>
    </row>
    <row r="420" spans="2:35" s="30" customFormat="1">
      <c r="B420" s="300"/>
      <c r="C420" s="321"/>
      <c r="D420" s="315"/>
      <c r="E420" s="41" t="s">
        <v>88</v>
      </c>
      <c r="F420" s="53">
        <v>2</v>
      </c>
      <c r="G420" s="142">
        <f t="shared" ref="G420" si="3280">IFERROR(F420/D419,"-")</f>
        <v>0.4</v>
      </c>
      <c r="H420" s="315"/>
      <c r="I420" s="41" t="s">
        <v>88</v>
      </c>
      <c r="J420" s="53">
        <v>4</v>
      </c>
      <c r="K420" s="142">
        <f t="shared" ref="K420" si="3281">IFERROR(J420/H419,"-")</f>
        <v>0.5714285714285714</v>
      </c>
      <c r="L420" s="315"/>
      <c r="M420" s="41" t="s">
        <v>88</v>
      </c>
      <c r="N420" s="53">
        <v>98</v>
      </c>
      <c r="O420" s="142">
        <f t="shared" ref="O420" si="3282">IFERROR(N420/L419,"-")</f>
        <v>0.21729490022172948</v>
      </c>
      <c r="P420" s="315"/>
      <c r="Q420" s="41" t="s">
        <v>88</v>
      </c>
      <c r="R420" s="53">
        <v>90</v>
      </c>
      <c r="S420" s="153">
        <f t="shared" ref="S420" si="3283">IFERROR(R420/P419,"-")</f>
        <v>0.27950310559006208</v>
      </c>
      <c r="T420" s="315"/>
      <c r="U420" s="41" t="s">
        <v>88</v>
      </c>
      <c r="V420" s="53">
        <v>81</v>
      </c>
      <c r="W420" s="142">
        <f t="shared" ref="W420" si="3284">IFERROR(V420/T419,"-")</f>
        <v>0.34468085106382979</v>
      </c>
      <c r="X420" s="315"/>
      <c r="Y420" s="41" t="s">
        <v>88</v>
      </c>
      <c r="Z420" s="53">
        <v>34</v>
      </c>
      <c r="AA420" s="142">
        <f t="shared" ref="AA420" si="3285">IFERROR(Z420/X419,"-")</f>
        <v>0.34693877551020408</v>
      </c>
      <c r="AB420" s="315"/>
      <c r="AC420" s="41" t="s">
        <v>88</v>
      </c>
      <c r="AD420" s="53">
        <v>9</v>
      </c>
      <c r="AE420" s="142">
        <f t="shared" ref="AE420" si="3286">IFERROR(AD420/AB419,"-")</f>
        <v>0.3</v>
      </c>
      <c r="AF420" s="315"/>
      <c r="AG420" s="41" t="s">
        <v>88</v>
      </c>
      <c r="AH420" s="53">
        <v>318</v>
      </c>
      <c r="AI420" s="153">
        <f t="shared" ref="AI420" si="3287">IFERROR(AH420/AF419,"-")</f>
        <v>0.27700348432055749</v>
      </c>
    </row>
    <row r="421" spans="2:35" s="30" customFormat="1">
      <c r="B421" s="300"/>
      <c r="C421" s="321"/>
      <c r="D421" s="315"/>
      <c r="E421" s="44" t="s">
        <v>89</v>
      </c>
      <c r="F421" s="53">
        <v>1</v>
      </c>
      <c r="G421" s="142">
        <f t="shared" ref="G421" si="3288">IFERROR(F421/D419,"-")</f>
        <v>0.2</v>
      </c>
      <c r="H421" s="315"/>
      <c r="I421" s="44" t="s">
        <v>89</v>
      </c>
      <c r="J421" s="53">
        <v>1</v>
      </c>
      <c r="K421" s="142">
        <f t="shared" ref="K421" si="3289">IFERROR(J421/H419,"-")</f>
        <v>0.14285714285714285</v>
      </c>
      <c r="L421" s="315"/>
      <c r="M421" s="44" t="s">
        <v>89</v>
      </c>
      <c r="N421" s="53">
        <v>169</v>
      </c>
      <c r="O421" s="142">
        <f t="shared" ref="O421" si="3290">IFERROR(N421/L419,"-")</f>
        <v>0.37472283813747226</v>
      </c>
      <c r="P421" s="315"/>
      <c r="Q421" s="44" t="s">
        <v>89</v>
      </c>
      <c r="R421" s="53">
        <v>142</v>
      </c>
      <c r="S421" s="153">
        <f t="shared" ref="S421" si="3291">IFERROR(R421/P419,"-")</f>
        <v>0.44099378881987578</v>
      </c>
      <c r="T421" s="315"/>
      <c r="U421" s="44" t="s">
        <v>89</v>
      </c>
      <c r="V421" s="53">
        <v>107</v>
      </c>
      <c r="W421" s="142">
        <f t="shared" ref="W421" si="3292">IFERROR(V421/T419,"-")</f>
        <v>0.4553191489361702</v>
      </c>
      <c r="X421" s="315"/>
      <c r="Y421" s="44" t="s">
        <v>89</v>
      </c>
      <c r="Z421" s="53">
        <v>35</v>
      </c>
      <c r="AA421" s="142">
        <f t="shared" ref="AA421" si="3293">IFERROR(Z421/X419,"-")</f>
        <v>0.35714285714285715</v>
      </c>
      <c r="AB421" s="315"/>
      <c r="AC421" s="44" t="s">
        <v>89</v>
      </c>
      <c r="AD421" s="53">
        <v>10</v>
      </c>
      <c r="AE421" s="142">
        <f t="shared" ref="AE421" si="3294">IFERROR(AD421/AB419,"-")</f>
        <v>0.33333333333333331</v>
      </c>
      <c r="AF421" s="315"/>
      <c r="AG421" s="44" t="s">
        <v>89</v>
      </c>
      <c r="AH421" s="53">
        <v>465</v>
      </c>
      <c r="AI421" s="153">
        <f t="shared" ref="AI421" si="3295">IFERROR(AH421/AF419,"-")</f>
        <v>0.40505226480836237</v>
      </c>
    </row>
    <row r="422" spans="2:35" s="30" customFormat="1">
      <c r="B422" s="300"/>
      <c r="C422" s="321"/>
      <c r="D422" s="315"/>
      <c r="E422" s="44" t="s">
        <v>90</v>
      </c>
      <c r="F422" s="53">
        <v>1</v>
      </c>
      <c r="G422" s="142">
        <f t="shared" ref="G422" si="3296">IFERROR(F422/D419,"-")</f>
        <v>0.2</v>
      </c>
      <c r="H422" s="315"/>
      <c r="I422" s="44" t="s">
        <v>90</v>
      </c>
      <c r="J422" s="53">
        <v>1</v>
      </c>
      <c r="K422" s="142">
        <f t="shared" ref="K422" si="3297">IFERROR(J422/H419,"-")</f>
        <v>0.14285714285714285</v>
      </c>
      <c r="L422" s="315"/>
      <c r="M422" s="44" t="s">
        <v>90</v>
      </c>
      <c r="N422" s="53">
        <v>38</v>
      </c>
      <c r="O422" s="142">
        <f t="shared" ref="O422" si="3298">IFERROR(N422/L419,"-")</f>
        <v>8.4257206208425722E-2</v>
      </c>
      <c r="P422" s="315"/>
      <c r="Q422" s="44" t="s">
        <v>90</v>
      </c>
      <c r="R422" s="53">
        <v>29</v>
      </c>
      <c r="S422" s="153">
        <f t="shared" ref="S422" si="3299">IFERROR(R422/P419,"-")</f>
        <v>9.0062111801242239E-2</v>
      </c>
      <c r="T422" s="315"/>
      <c r="U422" s="44" t="s">
        <v>90</v>
      </c>
      <c r="V422" s="53">
        <v>43</v>
      </c>
      <c r="W422" s="142">
        <f t="shared" ref="W422" si="3300">IFERROR(V422/T419,"-")</f>
        <v>0.18297872340425531</v>
      </c>
      <c r="X422" s="315"/>
      <c r="Y422" s="44" t="s">
        <v>90</v>
      </c>
      <c r="Z422" s="53">
        <v>14</v>
      </c>
      <c r="AA422" s="142">
        <f t="shared" ref="AA422" si="3301">IFERROR(Z422/X419,"-")</f>
        <v>0.14285714285714285</v>
      </c>
      <c r="AB422" s="315"/>
      <c r="AC422" s="44" t="s">
        <v>90</v>
      </c>
      <c r="AD422" s="53">
        <v>8</v>
      </c>
      <c r="AE422" s="142">
        <f t="shared" ref="AE422" si="3302">IFERROR(AD422/AB419,"-")</f>
        <v>0.26666666666666666</v>
      </c>
      <c r="AF422" s="315"/>
      <c r="AG422" s="44" t="s">
        <v>90</v>
      </c>
      <c r="AH422" s="53">
        <v>134</v>
      </c>
      <c r="AI422" s="153">
        <f t="shared" ref="AI422" si="3303">IFERROR(AH422/AF419,"-")</f>
        <v>0.11672473867595819</v>
      </c>
    </row>
    <row r="423" spans="2:35" s="30" customFormat="1">
      <c r="B423" s="300"/>
      <c r="C423" s="321"/>
      <c r="D423" s="315"/>
      <c r="E423" s="45" t="s">
        <v>91</v>
      </c>
      <c r="F423" s="54">
        <v>2</v>
      </c>
      <c r="G423" s="143">
        <f t="shared" ref="G423" si="3304">IFERROR(F423/D419,"-")</f>
        <v>0.4</v>
      </c>
      <c r="H423" s="315"/>
      <c r="I423" s="45" t="s">
        <v>91</v>
      </c>
      <c r="J423" s="54">
        <v>3</v>
      </c>
      <c r="K423" s="143">
        <f t="shared" ref="K423" si="3305">IFERROR(J423/H419,"-")</f>
        <v>0.42857142857142855</v>
      </c>
      <c r="L423" s="315"/>
      <c r="M423" s="45" t="s">
        <v>91</v>
      </c>
      <c r="N423" s="54">
        <v>120</v>
      </c>
      <c r="O423" s="143">
        <f t="shared" ref="O423" si="3306">IFERROR(N423/L419,"-")</f>
        <v>0.26607538802660752</v>
      </c>
      <c r="P423" s="315"/>
      <c r="Q423" s="45" t="s">
        <v>91</v>
      </c>
      <c r="R423" s="54">
        <v>110</v>
      </c>
      <c r="S423" s="154">
        <f t="shared" ref="S423" si="3307">IFERROR(R423/P419,"-")</f>
        <v>0.34161490683229812</v>
      </c>
      <c r="T423" s="315"/>
      <c r="U423" s="45" t="s">
        <v>91</v>
      </c>
      <c r="V423" s="54">
        <v>73</v>
      </c>
      <c r="W423" s="143">
        <f t="shared" ref="W423" si="3308">IFERROR(V423/T419,"-")</f>
        <v>0.31063829787234043</v>
      </c>
      <c r="X423" s="315"/>
      <c r="Y423" s="45" t="s">
        <v>91</v>
      </c>
      <c r="Z423" s="54">
        <v>39</v>
      </c>
      <c r="AA423" s="143">
        <f t="shared" ref="AA423" si="3309">IFERROR(Z423/X419,"-")</f>
        <v>0.39795918367346939</v>
      </c>
      <c r="AB423" s="315"/>
      <c r="AC423" s="45" t="s">
        <v>91</v>
      </c>
      <c r="AD423" s="54">
        <v>6</v>
      </c>
      <c r="AE423" s="143">
        <f t="shared" ref="AE423" si="3310">IFERROR(AD423/AB419,"-")</f>
        <v>0.2</v>
      </c>
      <c r="AF423" s="315"/>
      <c r="AG423" s="45" t="s">
        <v>91</v>
      </c>
      <c r="AH423" s="54">
        <v>353</v>
      </c>
      <c r="AI423" s="154">
        <f t="shared" ref="AI423" si="3311">IFERROR(AH423/AF419,"-")</f>
        <v>0.3074912891986063</v>
      </c>
    </row>
    <row r="424" spans="2:35" s="30" customFormat="1" ht="24">
      <c r="B424" s="276"/>
      <c r="C424" s="322"/>
      <c r="D424" s="316"/>
      <c r="E424" s="48" t="s">
        <v>275</v>
      </c>
      <c r="F424" s="55">
        <v>3</v>
      </c>
      <c r="G424" s="144">
        <f t="shared" ref="G424" si="3312">IFERROR(F424/D419,"-")</f>
        <v>0.6</v>
      </c>
      <c r="H424" s="316"/>
      <c r="I424" s="48" t="s">
        <v>275</v>
      </c>
      <c r="J424" s="55">
        <v>6</v>
      </c>
      <c r="K424" s="144">
        <f t="shared" ref="K424" si="3313">IFERROR(J424/H419,"-")</f>
        <v>0.8571428571428571</v>
      </c>
      <c r="L424" s="316"/>
      <c r="M424" s="48" t="s">
        <v>275</v>
      </c>
      <c r="N424" s="55">
        <v>281</v>
      </c>
      <c r="O424" s="144">
        <f t="shared" ref="O424" si="3314">IFERROR(N424/L419,"-")</f>
        <v>0.62305986696230597</v>
      </c>
      <c r="P424" s="316"/>
      <c r="Q424" s="48" t="s">
        <v>275</v>
      </c>
      <c r="R424" s="55">
        <v>238</v>
      </c>
      <c r="S424" s="144">
        <f t="shared" ref="S424" si="3315">IFERROR(R424/P419,"-")</f>
        <v>0.73913043478260865</v>
      </c>
      <c r="T424" s="316"/>
      <c r="U424" s="48" t="s">
        <v>275</v>
      </c>
      <c r="V424" s="55">
        <v>183</v>
      </c>
      <c r="W424" s="144">
        <f t="shared" ref="W424" si="3316">IFERROR(V424/T419,"-")</f>
        <v>0.77872340425531916</v>
      </c>
      <c r="X424" s="316"/>
      <c r="Y424" s="48" t="s">
        <v>275</v>
      </c>
      <c r="Z424" s="55">
        <v>76</v>
      </c>
      <c r="AA424" s="144">
        <f t="shared" ref="AA424" si="3317">IFERROR(Z424/X419,"-")</f>
        <v>0.77551020408163263</v>
      </c>
      <c r="AB424" s="316"/>
      <c r="AC424" s="48" t="s">
        <v>275</v>
      </c>
      <c r="AD424" s="55">
        <v>26</v>
      </c>
      <c r="AE424" s="144">
        <f t="shared" ref="AE424" si="3318">IFERROR(AD424/AB419,"-")</f>
        <v>0.8666666666666667</v>
      </c>
      <c r="AF424" s="316"/>
      <c r="AG424" s="48" t="s">
        <v>275</v>
      </c>
      <c r="AH424" s="55">
        <v>813</v>
      </c>
      <c r="AI424" s="144">
        <f t="shared" ref="AI424" si="3319">IFERROR(AH424/AF419,"-")</f>
        <v>0.70818815331010454</v>
      </c>
    </row>
    <row r="425" spans="2:35" s="30" customFormat="1">
      <c r="B425" s="275">
        <v>71</v>
      </c>
      <c r="C425" s="320" t="s">
        <v>57</v>
      </c>
      <c r="D425" s="314">
        <v>6</v>
      </c>
      <c r="E425" s="40" t="s">
        <v>87</v>
      </c>
      <c r="F425" s="194">
        <v>0</v>
      </c>
      <c r="G425" s="141">
        <f t="shared" ref="G425" si="3320">IFERROR(F425/D425,"-")</f>
        <v>0</v>
      </c>
      <c r="H425" s="314">
        <v>27</v>
      </c>
      <c r="I425" s="40" t="s">
        <v>87</v>
      </c>
      <c r="J425" s="194">
        <v>1</v>
      </c>
      <c r="K425" s="141">
        <f t="shared" ref="K425" si="3321">IFERROR(J425/H425,"-")</f>
        <v>3.7037037037037035E-2</v>
      </c>
      <c r="L425" s="314">
        <v>1372</v>
      </c>
      <c r="M425" s="40" t="s">
        <v>87</v>
      </c>
      <c r="N425" s="194">
        <v>80</v>
      </c>
      <c r="O425" s="141">
        <f t="shared" ref="O425" si="3322">IFERROR(N425/L425,"-")</f>
        <v>5.8309037900874633E-2</v>
      </c>
      <c r="P425" s="314">
        <v>909</v>
      </c>
      <c r="Q425" s="40" t="s">
        <v>87</v>
      </c>
      <c r="R425" s="194">
        <v>142</v>
      </c>
      <c r="S425" s="152">
        <f t="shared" ref="S425" si="3323">IFERROR(R425/P425,"-")</f>
        <v>0.15621562156215621</v>
      </c>
      <c r="T425" s="314">
        <v>669</v>
      </c>
      <c r="U425" s="40" t="s">
        <v>87</v>
      </c>
      <c r="V425" s="194">
        <v>145</v>
      </c>
      <c r="W425" s="141">
        <f t="shared" ref="W425" si="3324">IFERROR(V425/T425,"-")</f>
        <v>0.21674140508221226</v>
      </c>
      <c r="X425" s="314">
        <v>320</v>
      </c>
      <c r="Y425" s="40" t="s">
        <v>87</v>
      </c>
      <c r="Z425" s="194">
        <v>99</v>
      </c>
      <c r="AA425" s="141">
        <f t="shared" ref="AA425" si="3325">IFERROR(Z425/X425,"-")</f>
        <v>0.30937500000000001</v>
      </c>
      <c r="AB425" s="314">
        <v>112</v>
      </c>
      <c r="AC425" s="40" t="s">
        <v>87</v>
      </c>
      <c r="AD425" s="194">
        <v>42</v>
      </c>
      <c r="AE425" s="141">
        <f t="shared" ref="AE425" si="3326">IFERROR(AD425/AB425,"-")</f>
        <v>0.375</v>
      </c>
      <c r="AF425" s="314">
        <v>3415</v>
      </c>
      <c r="AG425" s="40" t="s">
        <v>87</v>
      </c>
      <c r="AH425" s="194">
        <v>509</v>
      </c>
      <c r="AI425" s="152">
        <f t="shared" ref="AI425" si="3327">IFERROR(AH425/AF425,"-")</f>
        <v>0.14904831625183015</v>
      </c>
    </row>
    <row r="426" spans="2:35" s="30" customFormat="1">
      <c r="B426" s="300"/>
      <c r="C426" s="321"/>
      <c r="D426" s="315"/>
      <c r="E426" s="41" t="s">
        <v>88</v>
      </c>
      <c r="F426" s="53">
        <v>3</v>
      </c>
      <c r="G426" s="142">
        <f t="shared" ref="G426" si="3328">IFERROR(F426/D425,"-")</f>
        <v>0.5</v>
      </c>
      <c r="H426" s="315"/>
      <c r="I426" s="41" t="s">
        <v>88</v>
      </c>
      <c r="J426" s="53">
        <v>12</v>
      </c>
      <c r="K426" s="142">
        <f t="shared" ref="K426" si="3329">IFERROR(J426/H425,"-")</f>
        <v>0.44444444444444442</v>
      </c>
      <c r="L426" s="315"/>
      <c r="M426" s="41" t="s">
        <v>88</v>
      </c>
      <c r="N426" s="53">
        <v>265</v>
      </c>
      <c r="O426" s="142">
        <f t="shared" ref="O426" si="3330">IFERROR(N426/L425,"-")</f>
        <v>0.19314868804664723</v>
      </c>
      <c r="P426" s="315"/>
      <c r="Q426" s="41" t="s">
        <v>88</v>
      </c>
      <c r="R426" s="53">
        <v>256</v>
      </c>
      <c r="S426" s="153">
        <f t="shared" ref="S426" si="3331">IFERROR(R426/P425,"-")</f>
        <v>0.28162816281628161</v>
      </c>
      <c r="T426" s="315"/>
      <c r="U426" s="41" t="s">
        <v>88</v>
      </c>
      <c r="V426" s="53">
        <v>212</v>
      </c>
      <c r="W426" s="142">
        <f t="shared" ref="W426" si="3332">IFERROR(V426/T425,"-")</f>
        <v>0.31689088191330345</v>
      </c>
      <c r="X426" s="315"/>
      <c r="Y426" s="41" t="s">
        <v>88</v>
      </c>
      <c r="Z426" s="53">
        <v>95</v>
      </c>
      <c r="AA426" s="142">
        <f t="shared" ref="AA426" si="3333">IFERROR(Z426/X425,"-")</f>
        <v>0.296875</v>
      </c>
      <c r="AB426" s="315"/>
      <c r="AC426" s="41" t="s">
        <v>88</v>
      </c>
      <c r="AD426" s="53">
        <v>36</v>
      </c>
      <c r="AE426" s="142">
        <f t="shared" ref="AE426" si="3334">IFERROR(AD426/AB425,"-")</f>
        <v>0.32142857142857145</v>
      </c>
      <c r="AF426" s="315"/>
      <c r="AG426" s="41" t="s">
        <v>88</v>
      </c>
      <c r="AH426" s="53">
        <v>879</v>
      </c>
      <c r="AI426" s="153">
        <f t="shared" ref="AI426" si="3335">IFERROR(AH426/AF425,"-")</f>
        <v>0.257393850658858</v>
      </c>
    </row>
    <row r="427" spans="2:35" s="30" customFormat="1">
      <c r="B427" s="300"/>
      <c r="C427" s="321"/>
      <c r="D427" s="315"/>
      <c r="E427" s="44" t="s">
        <v>89</v>
      </c>
      <c r="F427" s="53">
        <v>2</v>
      </c>
      <c r="G427" s="142">
        <f t="shared" ref="G427" si="3336">IFERROR(F427/D425,"-")</f>
        <v>0.33333333333333331</v>
      </c>
      <c r="H427" s="315"/>
      <c r="I427" s="44" t="s">
        <v>89</v>
      </c>
      <c r="J427" s="53">
        <v>15</v>
      </c>
      <c r="K427" s="142">
        <f t="shared" ref="K427" si="3337">IFERROR(J427/H425,"-")</f>
        <v>0.55555555555555558</v>
      </c>
      <c r="L427" s="315"/>
      <c r="M427" s="44" t="s">
        <v>89</v>
      </c>
      <c r="N427" s="53">
        <v>597</v>
      </c>
      <c r="O427" s="142">
        <f t="shared" ref="O427" si="3338">IFERROR(N427/L425,"-")</f>
        <v>0.43513119533527694</v>
      </c>
      <c r="P427" s="315"/>
      <c r="Q427" s="44" t="s">
        <v>89</v>
      </c>
      <c r="R427" s="53">
        <v>464</v>
      </c>
      <c r="S427" s="153">
        <f t="shared" ref="S427" si="3339">IFERROR(R427/P425,"-")</f>
        <v>0.51045104510451045</v>
      </c>
      <c r="T427" s="315"/>
      <c r="U427" s="44" t="s">
        <v>89</v>
      </c>
      <c r="V427" s="53">
        <v>374</v>
      </c>
      <c r="W427" s="142">
        <f t="shared" ref="W427" si="3340">IFERROR(V427/T425,"-")</f>
        <v>0.55904334828101643</v>
      </c>
      <c r="X427" s="315"/>
      <c r="Y427" s="44" t="s">
        <v>89</v>
      </c>
      <c r="Z427" s="53">
        <v>172</v>
      </c>
      <c r="AA427" s="142">
        <f t="shared" ref="AA427" si="3341">IFERROR(Z427/X425,"-")</f>
        <v>0.53749999999999998</v>
      </c>
      <c r="AB427" s="315"/>
      <c r="AC427" s="44" t="s">
        <v>89</v>
      </c>
      <c r="AD427" s="53">
        <v>45</v>
      </c>
      <c r="AE427" s="142">
        <f t="shared" ref="AE427" si="3342">IFERROR(AD427/AB425,"-")</f>
        <v>0.4017857142857143</v>
      </c>
      <c r="AF427" s="315"/>
      <c r="AG427" s="44" t="s">
        <v>89</v>
      </c>
      <c r="AH427" s="53">
        <v>1669</v>
      </c>
      <c r="AI427" s="153">
        <f t="shared" ref="AI427" si="3343">IFERROR(AH427/AF425,"-")</f>
        <v>0.48872620790629573</v>
      </c>
    </row>
    <row r="428" spans="2:35" s="30" customFormat="1">
      <c r="B428" s="300"/>
      <c r="C428" s="321"/>
      <c r="D428" s="315"/>
      <c r="E428" s="44" t="s">
        <v>90</v>
      </c>
      <c r="F428" s="53">
        <v>0</v>
      </c>
      <c r="G428" s="142">
        <f t="shared" ref="G428" si="3344">IFERROR(F428/D425,"-")</f>
        <v>0</v>
      </c>
      <c r="H428" s="315"/>
      <c r="I428" s="44" t="s">
        <v>90</v>
      </c>
      <c r="J428" s="53">
        <v>2</v>
      </c>
      <c r="K428" s="142">
        <f t="shared" ref="K428" si="3345">IFERROR(J428/H425,"-")</f>
        <v>7.407407407407407E-2</v>
      </c>
      <c r="L428" s="315"/>
      <c r="M428" s="44" t="s">
        <v>90</v>
      </c>
      <c r="N428" s="53">
        <v>87</v>
      </c>
      <c r="O428" s="142">
        <f t="shared" ref="O428" si="3346">IFERROR(N428/L425,"-")</f>
        <v>6.3411078717201169E-2</v>
      </c>
      <c r="P428" s="315"/>
      <c r="Q428" s="44" t="s">
        <v>90</v>
      </c>
      <c r="R428" s="53">
        <v>94</v>
      </c>
      <c r="S428" s="153">
        <f t="shared" ref="S428" si="3347">IFERROR(R428/P425,"-")</f>
        <v>0.1034103410341034</v>
      </c>
      <c r="T428" s="315"/>
      <c r="U428" s="44" t="s">
        <v>90</v>
      </c>
      <c r="V428" s="53">
        <v>99</v>
      </c>
      <c r="W428" s="142">
        <f t="shared" ref="W428" si="3348">IFERROR(V428/T425,"-")</f>
        <v>0.14798206278026907</v>
      </c>
      <c r="X428" s="315"/>
      <c r="Y428" s="44" t="s">
        <v>90</v>
      </c>
      <c r="Z428" s="53">
        <v>57</v>
      </c>
      <c r="AA428" s="142">
        <f t="shared" ref="AA428" si="3349">IFERROR(Z428/X425,"-")</f>
        <v>0.17812500000000001</v>
      </c>
      <c r="AB428" s="315"/>
      <c r="AC428" s="44" t="s">
        <v>90</v>
      </c>
      <c r="AD428" s="53">
        <v>31</v>
      </c>
      <c r="AE428" s="142">
        <f t="shared" ref="AE428" si="3350">IFERROR(AD428/AB425,"-")</f>
        <v>0.2767857142857143</v>
      </c>
      <c r="AF428" s="315"/>
      <c r="AG428" s="44" t="s">
        <v>90</v>
      </c>
      <c r="AH428" s="53">
        <v>370</v>
      </c>
      <c r="AI428" s="153">
        <f t="shared" ref="AI428" si="3351">IFERROR(AH428/AF425,"-")</f>
        <v>0.10834553440702782</v>
      </c>
    </row>
    <row r="429" spans="2:35" s="30" customFormat="1">
      <c r="B429" s="300"/>
      <c r="C429" s="321"/>
      <c r="D429" s="315"/>
      <c r="E429" s="45" t="s">
        <v>91</v>
      </c>
      <c r="F429" s="54">
        <v>2</v>
      </c>
      <c r="G429" s="143">
        <f t="shared" ref="G429" si="3352">IFERROR(F429/D425,"-")</f>
        <v>0.33333333333333331</v>
      </c>
      <c r="H429" s="315"/>
      <c r="I429" s="45" t="s">
        <v>91</v>
      </c>
      <c r="J429" s="54">
        <v>6</v>
      </c>
      <c r="K429" s="143">
        <f t="shared" ref="K429" si="3353">IFERROR(J429/H425,"-")</f>
        <v>0.22222222222222221</v>
      </c>
      <c r="L429" s="315"/>
      <c r="M429" s="45" t="s">
        <v>91</v>
      </c>
      <c r="N429" s="54">
        <v>259</v>
      </c>
      <c r="O429" s="143">
        <f t="shared" ref="O429" si="3354">IFERROR(N429/L425,"-")</f>
        <v>0.18877551020408162</v>
      </c>
      <c r="P429" s="315"/>
      <c r="Q429" s="45" t="s">
        <v>91</v>
      </c>
      <c r="R429" s="54">
        <v>222</v>
      </c>
      <c r="S429" s="154">
        <f t="shared" ref="S429" si="3355">IFERROR(R429/P425,"-")</f>
        <v>0.24422442244224424</v>
      </c>
      <c r="T429" s="315"/>
      <c r="U429" s="45" t="s">
        <v>91</v>
      </c>
      <c r="V429" s="54">
        <v>194</v>
      </c>
      <c r="W429" s="143">
        <f t="shared" ref="W429" si="3356">IFERROR(V429/T425,"-")</f>
        <v>0.28998505231689087</v>
      </c>
      <c r="X429" s="315"/>
      <c r="Y429" s="45" t="s">
        <v>91</v>
      </c>
      <c r="Z429" s="54">
        <v>103</v>
      </c>
      <c r="AA429" s="143">
        <f t="shared" ref="AA429" si="3357">IFERROR(Z429/X425,"-")</f>
        <v>0.32187500000000002</v>
      </c>
      <c r="AB429" s="315"/>
      <c r="AC429" s="45" t="s">
        <v>91</v>
      </c>
      <c r="AD429" s="54">
        <v>33</v>
      </c>
      <c r="AE429" s="143">
        <f t="shared" ref="AE429" si="3358">IFERROR(AD429/AB425,"-")</f>
        <v>0.29464285714285715</v>
      </c>
      <c r="AF429" s="315"/>
      <c r="AG429" s="45" t="s">
        <v>91</v>
      </c>
      <c r="AH429" s="54">
        <v>819</v>
      </c>
      <c r="AI429" s="154">
        <f t="shared" ref="AI429" si="3359">IFERROR(AH429/AF425,"-")</f>
        <v>0.23982430453879941</v>
      </c>
    </row>
    <row r="430" spans="2:35" s="30" customFormat="1" ht="24">
      <c r="B430" s="276"/>
      <c r="C430" s="322"/>
      <c r="D430" s="316"/>
      <c r="E430" s="48" t="s">
        <v>275</v>
      </c>
      <c r="F430" s="55">
        <v>6</v>
      </c>
      <c r="G430" s="144">
        <f t="shared" ref="G430" si="3360">IFERROR(F430/D425,"-")</f>
        <v>1</v>
      </c>
      <c r="H430" s="316"/>
      <c r="I430" s="48" t="s">
        <v>275</v>
      </c>
      <c r="J430" s="55">
        <v>20</v>
      </c>
      <c r="K430" s="144">
        <f t="shared" ref="K430" si="3361">IFERROR(J430/H425,"-")</f>
        <v>0.7407407407407407</v>
      </c>
      <c r="L430" s="316"/>
      <c r="M430" s="48" t="s">
        <v>275</v>
      </c>
      <c r="N430" s="55">
        <v>839</v>
      </c>
      <c r="O430" s="144">
        <f t="shared" ref="O430" si="3362">IFERROR(N430/L425,"-")</f>
        <v>0.61151603498542273</v>
      </c>
      <c r="P430" s="316"/>
      <c r="Q430" s="48" t="s">
        <v>275</v>
      </c>
      <c r="R430" s="55">
        <v>681</v>
      </c>
      <c r="S430" s="144">
        <f t="shared" ref="S430" si="3363">IFERROR(R430/P425,"-")</f>
        <v>0.74917491749174914</v>
      </c>
      <c r="T430" s="316"/>
      <c r="U430" s="48" t="s">
        <v>275</v>
      </c>
      <c r="V430" s="55">
        <v>547</v>
      </c>
      <c r="W430" s="144">
        <f t="shared" ref="W430" si="3364">IFERROR(V430/T425,"-")</f>
        <v>0.81763826606875933</v>
      </c>
      <c r="X430" s="316"/>
      <c r="Y430" s="48" t="s">
        <v>275</v>
      </c>
      <c r="Z430" s="55">
        <v>259</v>
      </c>
      <c r="AA430" s="144">
        <f t="shared" ref="AA430" si="3365">IFERROR(Z430/X425,"-")</f>
        <v>0.80937499999999996</v>
      </c>
      <c r="AB430" s="316"/>
      <c r="AC430" s="48" t="s">
        <v>275</v>
      </c>
      <c r="AD430" s="55">
        <v>86</v>
      </c>
      <c r="AE430" s="144">
        <f t="shared" ref="AE430" si="3366">IFERROR(AD430/AB425,"-")</f>
        <v>0.7678571428571429</v>
      </c>
      <c r="AF430" s="316"/>
      <c r="AG430" s="48" t="s">
        <v>275</v>
      </c>
      <c r="AH430" s="55">
        <v>2438</v>
      </c>
      <c r="AI430" s="144">
        <f t="shared" ref="AI430" si="3367">IFERROR(AH430/AF425,"-")</f>
        <v>0.71390922401171308</v>
      </c>
    </row>
    <row r="431" spans="2:35" s="30" customFormat="1">
      <c r="B431" s="275">
        <v>72</v>
      </c>
      <c r="C431" s="320" t="s">
        <v>33</v>
      </c>
      <c r="D431" s="314">
        <v>7</v>
      </c>
      <c r="E431" s="40" t="s">
        <v>87</v>
      </c>
      <c r="F431" s="194">
        <v>0</v>
      </c>
      <c r="G431" s="141">
        <f t="shared" ref="G431" si="3368">IFERROR(F431/D431,"-")</f>
        <v>0</v>
      </c>
      <c r="H431" s="314">
        <v>11</v>
      </c>
      <c r="I431" s="40" t="s">
        <v>87</v>
      </c>
      <c r="J431" s="194">
        <v>1</v>
      </c>
      <c r="K431" s="141">
        <f t="shared" ref="K431" si="3369">IFERROR(J431/H431,"-")</f>
        <v>9.0909090909090912E-2</v>
      </c>
      <c r="L431" s="314">
        <v>812</v>
      </c>
      <c r="M431" s="40" t="s">
        <v>87</v>
      </c>
      <c r="N431" s="194">
        <v>53</v>
      </c>
      <c r="O431" s="141">
        <f t="shared" ref="O431" si="3370">IFERROR(N431/L431,"-")</f>
        <v>6.5270935960591137E-2</v>
      </c>
      <c r="P431" s="314">
        <v>494</v>
      </c>
      <c r="Q431" s="40" t="s">
        <v>87</v>
      </c>
      <c r="R431" s="194">
        <v>66</v>
      </c>
      <c r="S431" s="152">
        <f t="shared" ref="S431" si="3371">IFERROR(R431/P431,"-")</f>
        <v>0.13360323886639677</v>
      </c>
      <c r="T431" s="314">
        <v>386</v>
      </c>
      <c r="U431" s="40" t="s">
        <v>87</v>
      </c>
      <c r="V431" s="194">
        <v>98</v>
      </c>
      <c r="W431" s="141">
        <f t="shared" ref="W431" si="3372">IFERROR(V431/T431,"-")</f>
        <v>0.25388601036269431</v>
      </c>
      <c r="X431" s="314">
        <v>194</v>
      </c>
      <c r="Y431" s="40" t="s">
        <v>87</v>
      </c>
      <c r="Z431" s="194">
        <v>55</v>
      </c>
      <c r="AA431" s="141">
        <f t="shared" ref="AA431" si="3373">IFERROR(Z431/X431,"-")</f>
        <v>0.28350515463917525</v>
      </c>
      <c r="AB431" s="314">
        <v>61</v>
      </c>
      <c r="AC431" s="40" t="s">
        <v>87</v>
      </c>
      <c r="AD431" s="194">
        <v>18</v>
      </c>
      <c r="AE431" s="141">
        <f t="shared" ref="AE431" si="3374">IFERROR(AD431/AB431,"-")</f>
        <v>0.29508196721311475</v>
      </c>
      <c r="AF431" s="314">
        <v>1965</v>
      </c>
      <c r="AG431" s="40" t="s">
        <v>87</v>
      </c>
      <c r="AH431" s="194">
        <v>291</v>
      </c>
      <c r="AI431" s="152">
        <f t="shared" ref="AI431" si="3375">IFERROR(AH431/AF431,"-")</f>
        <v>0.14809160305343511</v>
      </c>
    </row>
    <row r="432" spans="2:35" s="30" customFormat="1">
      <c r="B432" s="300"/>
      <c r="C432" s="321"/>
      <c r="D432" s="315"/>
      <c r="E432" s="41" t="s">
        <v>88</v>
      </c>
      <c r="F432" s="53">
        <v>4</v>
      </c>
      <c r="G432" s="142">
        <f t="shared" ref="G432" si="3376">IFERROR(F432/D431,"-")</f>
        <v>0.5714285714285714</v>
      </c>
      <c r="H432" s="315"/>
      <c r="I432" s="41" t="s">
        <v>88</v>
      </c>
      <c r="J432" s="53">
        <v>5</v>
      </c>
      <c r="K432" s="142">
        <f t="shared" ref="K432" si="3377">IFERROR(J432/H431,"-")</f>
        <v>0.45454545454545453</v>
      </c>
      <c r="L432" s="315"/>
      <c r="M432" s="41" t="s">
        <v>88</v>
      </c>
      <c r="N432" s="53">
        <v>180</v>
      </c>
      <c r="O432" s="142">
        <f t="shared" ref="O432" si="3378">IFERROR(N432/L431,"-")</f>
        <v>0.22167487684729065</v>
      </c>
      <c r="P432" s="315"/>
      <c r="Q432" s="41" t="s">
        <v>88</v>
      </c>
      <c r="R432" s="53">
        <v>129</v>
      </c>
      <c r="S432" s="153">
        <f t="shared" ref="S432" si="3379">IFERROR(R432/P431,"-")</f>
        <v>0.26113360323886642</v>
      </c>
      <c r="T432" s="315"/>
      <c r="U432" s="41" t="s">
        <v>88</v>
      </c>
      <c r="V432" s="53">
        <v>92</v>
      </c>
      <c r="W432" s="142">
        <f t="shared" ref="W432" si="3380">IFERROR(V432/T431,"-")</f>
        <v>0.23834196891191708</v>
      </c>
      <c r="X432" s="315"/>
      <c r="Y432" s="41" t="s">
        <v>88</v>
      </c>
      <c r="Z432" s="53">
        <v>51</v>
      </c>
      <c r="AA432" s="142">
        <f t="shared" ref="AA432" si="3381">IFERROR(Z432/X431,"-")</f>
        <v>0.26288659793814434</v>
      </c>
      <c r="AB432" s="315"/>
      <c r="AC432" s="41" t="s">
        <v>88</v>
      </c>
      <c r="AD432" s="53">
        <v>18</v>
      </c>
      <c r="AE432" s="142">
        <f t="shared" ref="AE432" si="3382">IFERROR(AD432/AB431,"-")</f>
        <v>0.29508196721311475</v>
      </c>
      <c r="AF432" s="315"/>
      <c r="AG432" s="41" t="s">
        <v>88</v>
      </c>
      <c r="AH432" s="53">
        <v>479</v>
      </c>
      <c r="AI432" s="153">
        <f t="shared" ref="AI432" si="3383">IFERROR(AH432/AF431,"-")</f>
        <v>0.24376590330788805</v>
      </c>
    </row>
    <row r="433" spans="2:35" s="30" customFormat="1">
      <c r="B433" s="300"/>
      <c r="C433" s="321"/>
      <c r="D433" s="315"/>
      <c r="E433" s="44" t="s">
        <v>89</v>
      </c>
      <c r="F433" s="53">
        <v>2</v>
      </c>
      <c r="G433" s="142">
        <f t="shared" ref="G433" si="3384">IFERROR(F433/D431,"-")</f>
        <v>0.2857142857142857</v>
      </c>
      <c r="H433" s="315"/>
      <c r="I433" s="44" t="s">
        <v>89</v>
      </c>
      <c r="J433" s="53">
        <v>7</v>
      </c>
      <c r="K433" s="142">
        <f t="shared" ref="K433" si="3385">IFERROR(J433/H431,"-")</f>
        <v>0.63636363636363635</v>
      </c>
      <c r="L433" s="315"/>
      <c r="M433" s="44" t="s">
        <v>89</v>
      </c>
      <c r="N433" s="53">
        <v>253</v>
      </c>
      <c r="O433" s="142">
        <f t="shared" ref="O433" si="3386">IFERROR(N433/L431,"-")</f>
        <v>0.31157635467980294</v>
      </c>
      <c r="P433" s="315"/>
      <c r="Q433" s="44" t="s">
        <v>89</v>
      </c>
      <c r="R433" s="53">
        <v>175</v>
      </c>
      <c r="S433" s="153">
        <f t="shared" ref="S433" si="3387">IFERROR(R433/P431,"-")</f>
        <v>0.354251012145749</v>
      </c>
      <c r="T433" s="315"/>
      <c r="U433" s="44" t="s">
        <v>89</v>
      </c>
      <c r="V433" s="53">
        <v>123</v>
      </c>
      <c r="W433" s="142">
        <f t="shared" ref="W433" si="3388">IFERROR(V433/T431,"-")</f>
        <v>0.31865284974093266</v>
      </c>
      <c r="X433" s="315"/>
      <c r="Y433" s="44" t="s">
        <v>89</v>
      </c>
      <c r="Z433" s="53">
        <v>57</v>
      </c>
      <c r="AA433" s="142">
        <f t="shared" ref="AA433" si="3389">IFERROR(Z433/X431,"-")</f>
        <v>0.29381443298969073</v>
      </c>
      <c r="AB433" s="315"/>
      <c r="AC433" s="44" t="s">
        <v>89</v>
      </c>
      <c r="AD433" s="53">
        <v>13</v>
      </c>
      <c r="AE433" s="142">
        <f t="shared" ref="AE433" si="3390">IFERROR(AD433/AB431,"-")</f>
        <v>0.21311475409836064</v>
      </c>
      <c r="AF433" s="315"/>
      <c r="AG433" s="44" t="s">
        <v>89</v>
      </c>
      <c r="AH433" s="53">
        <v>630</v>
      </c>
      <c r="AI433" s="153">
        <f t="shared" ref="AI433" si="3391">IFERROR(AH433/AF431,"-")</f>
        <v>0.32061068702290074</v>
      </c>
    </row>
    <row r="434" spans="2:35" s="30" customFormat="1">
      <c r="B434" s="300"/>
      <c r="C434" s="321"/>
      <c r="D434" s="315"/>
      <c r="E434" s="44" t="s">
        <v>90</v>
      </c>
      <c r="F434" s="53">
        <v>0</v>
      </c>
      <c r="G434" s="142">
        <f t="shared" ref="G434" si="3392">IFERROR(F434/D431,"-")</f>
        <v>0</v>
      </c>
      <c r="H434" s="315"/>
      <c r="I434" s="44" t="s">
        <v>90</v>
      </c>
      <c r="J434" s="53">
        <v>2</v>
      </c>
      <c r="K434" s="142">
        <f t="shared" ref="K434" si="3393">IFERROR(J434/H431,"-")</f>
        <v>0.18181818181818182</v>
      </c>
      <c r="L434" s="315"/>
      <c r="M434" s="44" t="s">
        <v>90</v>
      </c>
      <c r="N434" s="53">
        <v>61</v>
      </c>
      <c r="O434" s="142">
        <f t="shared" ref="O434" si="3394">IFERROR(N434/L431,"-")</f>
        <v>7.5123152709359611E-2</v>
      </c>
      <c r="P434" s="315"/>
      <c r="Q434" s="44" t="s">
        <v>90</v>
      </c>
      <c r="R434" s="53">
        <v>56</v>
      </c>
      <c r="S434" s="153">
        <f t="shared" ref="S434" si="3395">IFERROR(R434/P431,"-")</f>
        <v>0.11336032388663968</v>
      </c>
      <c r="T434" s="315"/>
      <c r="U434" s="44" t="s">
        <v>90</v>
      </c>
      <c r="V434" s="53">
        <v>57</v>
      </c>
      <c r="W434" s="142">
        <f t="shared" ref="W434" si="3396">IFERROR(V434/T431,"-")</f>
        <v>0.14766839378238342</v>
      </c>
      <c r="X434" s="315"/>
      <c r="Y434" s="44" t="s">
        <v>90</v>
      </c>
      <c r="Z434" s="53">
        <v>32</v>
      </c>
      <c r="AA434" s="142">
        <f t="shared" ref="AA434" si="3397">IFERROR(Z434/X431,"-")</f>
        <v>0.16494845360824742</v>
      </c>
      <c r="AB434" s="315"/>
      <c r="AC434" s="44" t="s">
        <v>90</v>
      </c>
      <c r="AD434" s="53">
        <v>6</v>
      </c>
      <c r="AE434" s="142">
        <f t="shared" ref="AE434" si="3398">IFERROR(AD434/AB431,"-")</f>
        <v>9.8360655737704916E-2</v>
      </c>
      <c r="AF434" s="315"/>
      <c r="AG434" s="44" t="s">
        <v>90</v>
      </c>
      <c r="AH434" s="53">
        <v>214</v>
      </c>
      <c r="AI434" s="153">
        <f t="shared" ref="AI434" si="3399">IFERROR(AH434/AF431,"-")</f>
        <v>0.1089058524173028</v>
      </c>
    </row>
    <row r="435" spans="2:35" s="30" customFormat="1">
      <c r="B435" s="300"/>
      <c r="C435" s="321"/>
      <c r="D435" s="315"/>
      <c r="E435" s="45" t="s">
        <v>91</v>
      </c>
      <c r="F435" s="54">
        <v>2</v>
      </c>
      <c r="G435" s="143">
        <f t="shared" ref="G435" si="3400">IFERROR(F435/D431,"-")</f>
        <v>0.2857142857142857</v>
      </c>
      <c r="H435" s="315"/>
      <c r="I435" s="45" t="s">
        <v>91</v>
      </c>
      <c r="J435" s="54">
        <v>3</v>
      </c>
      <c r="K435" s="143">
        <f t="shared" ref="K435" si="3401">IFERROR(J435/H431,"-")</f>
        <v>0.27272727272727271</v>
      </c>
      <c r="L435" s="315"/>
      <c r="M435" s="45" t="s">
        <v>91</v>
      </c>
      <c r="N435" s="54">
        <v>135</v>
      </c>
      <c r="O435" s="143">
        <f t="shared" ref="O435" si="3402">IFERROR(N435/L431,"-")</f>
        <v>0.16625615763546797</v>
      </c>
      <c r="P435" s="315"/>
      <c r="Q435" s="45" t="s">
        <v>91</v>
      </c>
      <c r="R435" s="54">
        <v>120</v>
      </c>
      <c r="S435" s="154">
        <f t="shared" ref="S435" si="3403">IFERROR(R435/P431,"-")</f>
        <v>0.24291497975708501</v>
      </c>
      <c r="T435" s="315"/>
      <c r="U435" s="45" t="s">
        <v>91</v>
      </c>
      <c r="V435" s="54">
        <v>97</v>
      </c>
      <c r="W435" s="143">
        <f t="shared" ref="W435" si="3404">IFERROR(V435/T431,"-")</f>
        <v>0.25129533678756477</v>
      </c>
      <c r="X435" s="315"/>
      <c r="Y435" s="45" t="s">
        <v>91</v>
      </c>
      <c r="Z435" s="54">
        <v>54</v>
      </c>
      <c r="AA435" s="143">
        <f t="shared" ref="AA435" si="3405">IFERROR(Z435/X431,"-")</f>
        <v>0.27835051546391754</v>
      </c>
      <c r="AB435" s="315"/>
      <c r="AC435" s="45" t="s">
        <v>91</v>
      </c>
      <c r="AD435" s="54">
        <v>15</v>
      </c>
      <c r="AE435" s="143">
        <f t="shared" ref="AE435" si="3406">IFERROR(AD435/AB431,"-")</f>
        <v>0.24590163934426229</v>
      </c>
      <c r="AF435" s="315"/>
      <c r="AG435" s="45" t="s">
        <v>91</v>
      </c>
      <c r="AH435" s="54">
        <v>426</v>
      </c>
      <c r="AI435" s="154">
        <f t="shared" ref="AI435" si="3407">IFERROR(AH435/AF431,"-")</f>
        <v>0.21679389312977099</v>
      </c>
    </row>
    <row r="436" spans="2:35" s="30" customFormat="1" ht="24">
      <c r="B436" s="276"/>
      <c r="C436" s="322"/>
      <c r="D436" s="316"/>
      <c r="E436" s="48" t="s">
        <v>275</v>
      </c>
      <c r="F436" s="55">
        <v>4</v>
      </c>
      <c r="G436" s="144">
        <f t="shared" ref="G436" si="3408">IFERROR(F436/D431,"-")</f>
        <v>0.5714285714285714</v>
      </c>
      <c r="H436" s="316"/>
      <c r="I436" s="48" t="s">
        <v>275</v>
      </c>
      <c r="J436" s="55">
        <v>9</v>
      </c>
      <c r="K436" s="144">
        <f t="shared" ref="K436" si="3409">IFERROR(J436/H431,"-")</f>
        <v>0.81818181818181823</v>
      </c>
      <c r="L436" s="316"/>
      <c r="M436" s="48" t="s">
        <v>275</v>
      </c>
      <c r="N436" s="55">
        <v>452</v>
      </c>
      <c r="O436" s="144">
        <f t="shared" ref="O436" si="3410">IFERROR(N436/L431,"-")</f>
        <v>0.55665024630541871</v>
      </c>
      <c r="P436" s="316"/>
      <c r="Q436" s="48" t="s">
        <v>275</v>
      </c>
      <c r="R436" s="55">
        <v>328</v>
      </c>
      <c r="S436" s="144">
        <f t="shared" ref="S436" si="3411">IFERROR(R436/P431,"-")</f>
        <v>0.66396761133603244</v>
      </c>
      <c r="T436" s="316"/>
      <c r="U436" s="48" t="s">
        <v>275</v>
      </c>
      <c r="V436" s="55">
        <v>273</v>
      </c>
      <c r="W436" s="144">
        <f t="shared" ref="W436" si="3412">IFERROR(V436/T431,"-")</f>
        <v>0.70725388601036265</v>
      </c>
      <c r="X436" s="316"/>
      <c r="Y436" s="48" t="s">
        <v>275</v>
      </c>
      <c r="Z436" s="55">
        <v>143</v>
      </c>
      <c r="AA436" s="144">
        <f t="shared" ref="AA436" si="3413">IFERROR(Z436/X431,"-")</f>
        <v>0.73711340206185572</v>
      </c>
      <c r="AB436" s="316"/>
      <c r="AC436" s="48" t="s">
        <v>275</v>
      </c>
      <c r="AD436" s="55">
        <v>44</v>
      </c>
      <c r="AE436" s="144">
        <f t="shared" ref="AE436" si="3414">IFERROR(AD436/AB431,"-")</f>
        <v>0.72131147540983609</v>
      </c>
      <c r="AF436" s="316"/>
      <c r="AG436" s="48" t="s">
        <v>275</v>
      </c>
      <c r="AH436" s="55">
        <v>1253</v>
      </c>
      <c r="AI436" s="144">
        <f t="shared" ref="AI436" si="3415">IFERROR(AH436/AF431,"-")</f>
        <v>0.63765903307888039</v>
      </c>
    </row>
    <row r="437" spans="2:35" s="30" customFormat="1">
      <c r="B437" s="275">
        <v>73</v>
      </c>
      <c r="C437" s="320" t="s">
        <v>34</v>
      </c>
      <c r="D437" s="314">
        <v>2</v>
      </c>
      <c r="E437" s="40" t="s">
        <v>87</v>
      </c>
      <c r="F437" s="194">
        <v>0</v>
      </c>
      <c r="G437" s="141">
        <f t="shared" ref="G437" si="3416">IFERROR(F437/D437,"-")</f>
        <v>0</v>
      </c>
      <c r="H437" s="314">
        <v>10</v>
      </c>
      <c r="I437" s="40" t="s">
        <v>87</v>
      </c>
      <c r="J437" s="194">
        <v>0</v>
      </c>
      <c r="K437" s="141">
        <f t="shared" ref="K437" si="3417">IFERROR(J437/H437,"-")</f>
        <v>0</v>
      </c>
      <c r="L437" s="314">
        <v>1096</v>
      </c>
      <c r="M437" s="40" t="s">
        <v>87</v>
      </c>
      <c r="N437" s="194">
        <v>60</v>
      </c>
      <c r="O437" s="141">
        <f t="shared" ref="O437" si="3418">IFERROR(N437/L437,"-")</f>
        <v>5.4744525547445258E-2</v>
      </c>
      <c r="P437" s="314">
        <v>799</v>
      </c>
      <c r="Q437" s="40" t="s">
        <v>87</v>
      </c>
      <c r="R437" s="194">
        <v>101</v>
      </c>
      <c r="S437" s="152">
        <f t="shared" ref="S437" si="3419">IFERROR(R437/P437,"-")</f>
        <v>0.12640801001251564</v>
      </c>
      <c r="T437" s="314">
        <v>525</v>
      </c>
      <c r="U437" s="40" t="s">
        <v>87</v>
      </c>
      <c r="V437" s="194">
        <v>117</v>
      </c>
      <c r="W437" s="141">
        <f t="shared" ref="W437" si="3420">IFERROR(V437/T437,"-")</f>
        <v>0.22285714285714286</v>
      </c>
      <c r="X437" s="314">
        <v>265</v>
      </c>
      <c r="Y437" s="40" t="s">
        <v>87</v>
      </c>
      <c r="Z437" s="194">
        <v>64</v>
      </c>
      <c r="AA437" s="141">
        <f t="shared" ref="AA437" si="3421">IFERROR(Z437/X437,"-")</f>
        <v>0.24150943396226415</v>
      </c>
      <c r="AB437" s="314">
        <v>101</v>
      </c>
      <c r="AC437" s="40" t="s">
        <v>87</v>
      </c>
      <c r="AD437" s="194">
        <v>24</v>
      </c>
      <c r="AE437" s="141">
        <f t="shared" ref="AE437" si="3422">IFERROR(AD437/AB437,"-")</f>
        <v>0.23762376237623761</v>
      </c>
      <c r="AF437" s="314">
        <v>2798</v>
      </c>
      <c r="AG437" s="40" t="s">
        <v>87</v>
      </c>
      <c r="AH437" s="194">
        <v>366</v>
      </c>
      <c r="AI437" s="152">
        <f t="shared" ref="AI437" si="3423">IFERROR(AH437/AF437,"-")</f>
        <v>0.13080771979985703</v>
      </c>
    </row>
    <row r="438" spans="2:35" s="30" customFormat="1">
      <c r="B438" s="300"/>
      <c r="C438" s="321"/>
      <c r="D438" s="315"/>
      <c r="E438" s="41" t="s">
        <v>88</v>
      </c>
      <c r="F438" s="53">
        <v>0</v>
      </c>
      <c r="G438" s="142">
        <f t="shared" ref="G438" si="3424">IFERROR(F438/D437,"-")</f>
        <v>0</v>
      </c>
      <c r="H438" s="315"/>
      <c r="I438" s="41" t="s">
        <v>88</v>
      </c>
      <c r="J438" s="53">
        <v>4</v>
      </c>
      <c r="K438" s="142">
        <f t="shared" ref="K438" si="3425">IFERROR(J438/H437,"-")</f>
        <v>0.4</v>
      </c>
      <c r="L438" s="315"/>
      <c r="M438" s="41" t="s">
        <v>88</v>
      </c>
      <c r="N438" s="53">
        <v>246</v>
      </c>
      <c r="O438" s="142">
        <f t="shared" ref="O438" si="3426">IFERROR(N438/L437,"-")</f>
        <v>0.22445255474452555</v>
      </c>
      <c r="P438" s="315"/>
      <c r="Q438" s="41" t="s">
        <v>88</v>
      </c>
      <c r="R438" s="53">
        <v>216</v>
      </c>
      <c r="S438" s="153">
        <f t="shared" ref="S438" si="3427">IFERROR(R438/P437,"-")</f>
        <v>0.27033792240300375</v>
      </c>
      <c r="T438" s="315"/>
      <c r="U438" s="41" t="s">
        <v>88</v>
      </c>
      <c r="V438" s="53">
        <v>162</v>
      </c>
      <c r="W438" s="142">
        <f t="shared" ref="W438" si="3428">IFERROR(V438/T437,"-")</f>
        <v>0.30857142857142855</v>
      </c>
      <c r="X438" s="315"/>
      <c r="Y438" s="41" t="s">
        <v>88</v>
      </c>
      <c r="Z438" s="53">
        <v>76</v>
      </c>
      <c r="AA438" s="142">
        <f t="shared" ref="AA438" si="3429">IFERROR(Z438/X437,"-")</f>
        <v>0.28679245283018867</v>
      </c>
      <c r="AB438" s="315"/>
      <c r="AC438" s="41" t="s">
        <v>88</v>
      </c>
      <c r="AD438" s="53">
        <v>28</v>
      </c>
      <c r="AE438" s="142">
        <f t="shared" ref="AE438" si="3430">IFERROR(AD438/AB437,"-")</f>
        <v>0.27722772277227725</v>
      </c>
      <c r="AF438" s="315"/>
      <c r="AG438" s="41" t="s">
        <v>88</v>
      </c>
      <c r="AH438" s="53">
        <v>732</v>
      </c>
      <c r="AI438" s="153">
        <f t="shared" ref="AI438" si="3431">IFERROR(AH438/AF437,"-")</f>
        <v>0.26161543959971406</v>
      </c>
    </row>
    <row r="439" spans="2:35" s="30" customFormat="1">
      <c r="B439" s="300"/>
      <c r="C439" s="321"/>
      <c r="D439" s="315"/>
      <c r="E439" s="44" t="s">
        <v>89</v>
      </c>
      <c r="F439" s="53">
        <v>0</v>
      </c>
      <c r="G439" s="142">
        <f t="shared" ref="G439" si="3432">IFERROR(F439/D437,"-")</f>
        <v>0</v>
      </c>
      <c r="H439" s="315"/>
      <c r="I439" s="44" t="s">
        <v>89</v>
      </c>
      <c r="J439" s="53">
        <v>2</v>
      </c>
      <c r="K439" s="142">
        <f t="shared" ref="K439" si="3433">IFERROR(J439/H437,"-")</f>
        <v>0.2</v>
      </c>
      <c r="L439" s="315"/>
      <c r="M439" s="44" t="s">
        <v>89</v>
      </c>
      <c r="N439" s="53">
        <v>353</v>
      </c>
      <c r="O439" s="142">
        <f t="shared" ref="O439" si="3434">IFERROR(N439/L437,"-")</f>
        <v>0.3220802919708029</v>
      </c>
      <c r="P439" s="315"/>
      <c r="Q439" s="44" t="s">
        <v>89</v>
      </c>
      <c r="R439" s="53">
        <v>306</v>
      </c>
      <c r="S439" s="153">
        <f t="shared" ref="S439" si="3435">IFERROR(R439/P437,"-")</f>
        <v>0.38297872340425532</v>
      </c>
      <c r="T439" s="315"/>
      <c r="U439" s="44" t="s">
        <v>89</v>
      </c>
      <c r="V439" s="53">
        <v>219</v>
      </c>
      <c r="W439" s="142">
        <f t="shared" ref="W439" si="3436">IFERROR(V439/T437,"-")</f>
        <v>0.41714285714285715</v>
      </c>
      <c r="X439" s="315"/>
      <c r="Y439" s="44" t="s">
        <v>89</v>
      </c>
      <c r="Z439" s="53">
        <v>93</v>
      </c>
      <c r="AA439" s="142">
        <f t="shared" ref="AA439" si="3437">IFERROR(Z439/X437,"-")</f>
        <v>0.35094339622641507</v>
      </c>
      <c r="AB439" s="315"/>
      <c r="AC439" s="44" t="s">
        <v>89</v>
      </c>
      <c r="AD439" s="53">
        <v>32</v>
      </c>
      <c r="AE439" s="142">
        <f t="shared" ref="AE439" si="3438">IFERROR(AD439/AB437,"-")</f>
        <v>0.31683168316831684</v>
      </c>
      <c r="AF439" s="315"/>
      <c r="AG439" s="44" t="s">
        <v>89</v>
      </c>
      <c r="AH439" s="53">
        <v>1005</v>
      </c>
      <c r="AI439" s="153">
        <f t="shared" ref="AI439" si="3439">IFERROR(AH439/AF437,"-")</f>
        <v>0.35918513223731235</v>
      </c>
    </row>
    <row r="440" spans="2:35" s="30" customFormat="1">
      <c r="B440" s="300"/>
      <c r="C440" s="321"/>
      <c r="D440" s="315"/>
      <c r="E440" s="44" t="s">
        <v>90</v>
      </c>
      <c r="F440" s="53">
        <v>0</v>
      </c>
      <c r="G440" s="142">
        <f t="shared" ref="G440" si="3440">IFERROR(F440/D437,"-")</f>
        <v>0</v>
      </c>
      <c r="H440" s="315"/>
      <c r="I440" s="44" t="s">
        <v>90</v>
      </c>
      <c r="J440" s="53">
        <v>1</v>
      </c>
      <c r="K440" s="142">
        <f t="shared" ref="K440" si="3441">IFERROR(J440/H437,"-")</f>
        <v>0.1</v>
      </c>
      <c r="L440" s="315"/>
      <c r="M440" s="44" t="s">
        <v>90</v>
      </c>
      <c r="N440" s="53">
        <v>82</v>
      </c>
      <c r="O440" s="142">
        <f t="shared" ref="O440" si="3442">IFERROR(N440/L437,"-")</f>
        <v>7.4817518248175188E-2</v>
      </c>
      <c r="P440" s="315"/>
      <c r="Q440" s="44" t="s">
        <v>90</v>
      </c>
      <c r="R440" s="53">
        <v>97</v>
      </c>
      <c r="S440" s="153">
        <f t="shared" ref="S440" si="3443">IFERROR(R440/P437,"-")</f>
        <v>0.1214017521902378</v>
      </c>
      <c r="T440" s="315"/>
      <c r="U440" s="44" t="s">
        <v>90</v>
      </c>
      <c r="V440" s="53">
        <v>91</v>
      </c>
      <c r="W440" s="142">
        <f t="shared" ref="W440" si="3444">IFERROR(V440/T437,"-")</f>
        <v>0.17333333333333334</v>
      </c>
      <c r="X440" s="315"/>
      <c r="Y440" s="44" t="s">
        <v>90</v>
      </c>
      <c r="Z440" s="53">
        <v>52</v>
      </c>
      <c r="AA440" s="142">
        <f t="shared" ref="AA440" si="3445">IFERROR(Z440/X437,"-")</f>
        <v>0.19622641509433963</v>
      </c>
      <c r="AB440" s="315"/>
      <c r="AC440" s="44" t="s">
        <v>90</v>
      </c>
      <c r="AD440" s="53">
        <v>18</v>
      </c>
      <c r="AE440" s="142">
        <f t="shared" ref="AE440" si="3446">IFERROR(AD440/AB437,"-")</f>
        <v>0.17821782178217821</v>
      </c>
      <c r="AF440" s="315"/>
      <c r="AG440" s="44" t="s">
        <v>90</v>
      </c>
      <c r="AH440" s="53">
        <v>341</v>
      </c>
      <c r="AI440" s="153">
        <f t="shared" ref="AI440" si="3447">IFERROR(AH440/AF437,"-")</f>
        <v>0.12187276626161545</v>
      </c>
    </row>
    <row r="441" spans="2:35" s="30" customFormat="1">
      <c r="B441" s="300"/>
      <c r="C441" s="321"/>
      <c r="D441" s="315"/>
      <c r="E441" s="45" t="s">
        <v>91</v>
      </c>
      <c r="F441" s="54">
        <v>0</v>
      </c>
      <c r="G441" s="143">
        <f t="shared" ref="G441" si="3448">IFERROR(F441/D437,"-")</f>
        <v>0</v>
      </c>
      <c r="H441" s="315"/>
      <c r="I441" s="45" t="s">
        <v>91</v>
      </c>
      <c r="J441" s="54">
        <v>1</v>
      </c>
      <c r="K441" s="143">
        <f t="shared" ref="K441" si="3449">IFERROR(J441/H437,"-")</f>
        <v>0.1</v>
      </c>
      <c r="L441" s="315"/>
      <c r="M441" s="45" t="s">
        <v>91</v>
      </c>
      <c r="N441" s="54">
        <v>197</v>
      </c>
      <c r="O441" s="143">
        <f t="shared" ref="O441" si="3450">IFERROR(N441/L437,"-")</f>
        <v>0.17974452554744524</v>
      </c>
      <c r="P441" s="315"/>
      <c r="Q441" s="45" t="s">
        <v>91</v>
      </c>
      <c r="R441" s="54">
        <v>174</v>
      </c>
      <c r="S441" s="154">
        <f t="shared" ref="S441" si="3451">IFERROR(R441/P437,"-")</f>
        <v>0.21777221526908636</v>
      </c>
      <c r="T441" s="315"/>
      <c r="U441" s="45" t="s">
        <v>91</v>
      </c>
      <c r="V441" s="54">
        <v>113</v>
      </c>
      <c r="W441" s="143">
        <f t="shared" ref="W441" si="3452">IFERROR(V441/T437,"-")</f>
        <v>0.21523809523809523</v>
      </c>
      <c r="X441" s="315"/>
      <c r="Y441" s="45" t="s">
        <v>91</v>
      </c>
      <c r="Z441" s="54">
        <v>65</v>
      </c>
      <c r="AA441" s="143">
        <f t="shared" ref="AA441" si="3453">IFERROR(Z441/X437,"-")</f>
        <v>0.24528301886792453</v>
      </c>
      <c r="AB441" s="315"/>
      <c r="AC441" s="45" t="s">
        <v>91</v>
      </c>
      <c r="AD441" s="54">
        <v>26</v>
      </c>
      <c r="AE441" s="143">
        <f t="shared" ref="AE441" si="3454">IFERROR(AD441/AB437,"-")</f>
        <v>0.25742574257425743</v>
      </c>
      <c r="AF441" s="315"/>
      <c r="AG441" s="45" t="s">
        <v>91</v>
      </c>
      <c r="AH441" s="54">
        <v>576</v>
      </c>
      <c r="AI441" s="154">
        <f t="shared" ref="AI441" si="3455">IFERROR(AH441/AF437,"-")</f>
        <v>0.20586132952108649</v>
      </c>
    </row>
    <row r="442" spans="2:35" s="30" customFormat="1" ht="24">
      <c r="B442" s="276"/>
      <c r="C442" s="322"/>
      <c r="D442" s="316"/>
      <c r="E442" s="48" t="s">
        <v>275</v>
      </c>
      <c r="F442" s="55">
        <v>0</v>
      </c>
      <c r="G442" s="144">
        <f t="shared" ref="G442" si="3456">IFERROR(F442/D437,"-")</f>
        <v>0</v>
      </c>
      <c r="H442" s="316"/>
      <c r="I442" s="48" t="s">
        <v>275</v>
      </c>
      <c r="J442" s="55">
        <v>5</v>
      </c>
      <c r="K442" s="144">
        <f t="shared" ref="K442" si="3457">IFERROR(J442/H437,"-")</f>
        <v>0.5</v>
      </c>
      <c r="L442" s="316"/>
      <c r="M442" s="48" t="s">
        <v>275</v>
      </c>
      <c r="N442" s="55">
        <v>616</v>
      </c>
      <c r="O442" s="144">
        <f t="shared" ref="O442" si="3458">IFERROR(N442/L437,"-")</f>
        <v>0.56204379562043794</v>
      </c>
      <c r="P442" s="316"/>
      <c r="Q442" s="48" t="s">
        <v>275</v>
      </c>
      <c r="R442" s="55">
        <v>542</v>
      </c>
      <c r="S442" s="144">
        <f t="shared" ref="S442" si="3459">IFERROR(R442/P437,"-")</f>
        <v>0.67834793491864831</v>
      </c>
      <c r="T442" s="316"/>
      <c r="U442" s="48" t="s">
        <v>275</v>
      </c>
      <c r="V442" s="55">
        <v>391</v>
      </c>
      <c r="W442" s="144">
        <f t="shared" ref="W442" si="3460">IFERROR(V442/T437,"-")</f>
        <v>0.74476190476190474</v>
      </c>
      <c r="X442" s="316"/>
      <c r="Y442" s="48" t="s">
        <v>275</v>
      </c>
      <c r="Z442" s="55">
        <v>196</v>
      </c>
      <c r="AA442" s="144">
        <f t="shared" ref="AA442" si="3461">IFERROR(Z442/X437,"-")</f>
        <v>0.73962264150943391</v>
      </c>
      <c r="AB442" s="316"/>
      <c r="AC442" s="48" t="s">
        <v>275</v>
      </c>
      <c r="AD442" s="55">
        <v>68</v>
      </c>
      <c r="AE442" s="144">
        <f t="shared" ref="AE442" si="3462">IFERROR(AD442/AB437,"-")</f>
        <v>0.67326732673267331</v>
      </c>
      <c r="AF442" s="316"/>
      <c r="AG442" s="48" t="s">
        <v>275</v>
      </c>
      <c r="AH442" s="55">
        <v>1818</v>
      </c>
      <c r="AI442" s="144">
        <f t="shared" ref="AI442" si="3463">IFERROR(AH442/AF437,"-")</f>
        <v>0.64974982130092929</v>
      </c>
    </row>
    <row r="443" spans="2:35" s="30" customFormat="1">
      <c r="B443" s="275">
        <v>74</v>
      </c>
      <c r="C443" s="320" t="s">
        <v>35</v>
      </c>
      <c r="D443" s="314">
        <v>1</v>
      </c>
      <c r="E443" s="40" t="s">
        <v>87</v>
      </c>
      <c r="F443" s="194">
        <v>0</v>
      </c>
      <c r="G443" s="141">
        <f t="shared" ref="G443" si="3464">IFERROR(F443/D443,"-")</f>
        <v>0</v>
      </c>
      <c r="H443" s="314">
        <v>3</v>
      </c>
      <c r="I443" s="40" t="s">
        <v>87</v>
      </c>
      <c r="J443" s="194">
        <v>0</v>
      </c>
      <c r="K443" s="141">
        <f t="shared" ref="K443" si="3465">IFERROR(J443/H443,"-")</f>
        <v>0</v>
      </c>
      <c r="L443" s="314">
        <v>513</v>
      </c>
      <c r="M443" s="40" t="s">
        <v>87</v>
      </c>
      <c r="N443" s="194">
        <v>30</v>
      </c>
      <c r="O443" s="141">
        <f t="shared" ref="O443" si="3466">IFERROR(N443/L443,"-")</f>
        <v>5.8479532163742687E-2</v>
      </c>
      <c r="P443" s="314">
        <v>337</v>
      </c>
      <c r="Q443" s="40" t="s">
        <v>87</v>
      </c>
      <c r="R443" s="194">
        <v>54</v>
      </c>
      <c r="S443" s="152">
        <f t="shared" ref="S443" si="3467">IFERROR(R443/P443,"-")</f>
        <v>0.16023738872403562</v>
      </c>
      <c r="T443" s="314">
        <v>208</v>
      </c>
      <c r="U443" s="40" t="s">
        <v>87</v>
      </c>
      <c r="V443" s="194">
        <v>37</v>
      </c>
      <c r="W443" s="141">
        <f t="shared" ref="W443" si="3468">IFERROR(V443/T443,"-")</f>
        <v>0.17788461538461539</v>
      </c>
      <c r="X443" s="314">
        <v>114</v>
      </c>
      <c r="Y443" s="40" t="s">
        <v>87</v>
      </c>
      <c r="Z443" s="194">
        <v>22</v>
      </c>
      <c r="AA443" s="141">
        <f t="shared" ref="AA443" si="3469">IFERROR(Z443/X443,"-")</f>
        <v>0.19298245614035087</v>
      </c>
      <c r="AB443" s="314">
        <v>72</v>
      </c>
      <c r="AC443" s="40" t="s">
        <v>87</v>
      </c>
      <c r="AD443" s="194">
        <v>16</v>
      </c>
      <c r="AE443" s="141">
        <f t="shared" ref="AE443" si="3470">IFERROR(AD443/AB443,"-")</f>
        <v>0.22222222222222221</v>
      </c>
      <c r="AF443" s="314">
        <v>1248</v>
      </c>
      <c r="AG443" s="40" t="s">
        <v>87</v>
      </c>
      <c r="AH443" s="194">
        <v>159</v>
      </c>
      <c r="AI443" s="152">
        <f t="shared" ref="AI443" si="3471">IFERROR(AH443/AF443,"-")</f>
        <v>0.12740384615384615</v>
      </c>
    </row>
    <row r="444" spans="2:35" s="30" customFormat="1">
      <c r="B444" s="300"/>
      <c r="C444" s="321"/>
      <c r="D444" s="315"/>
      <c r="E444" s="41" t="s">
        <v>88</v>
      </c>
      <c r="F444" s="53">
        <v>0</v>
      </c>
      <c r="G444" s="142">
        <f t="shared" ref="G444" si="3472">IFERROR(F444/D443,"-")</f>
        <v>0</v>
      </c>
      <c r="H444" s="315"/>
      <c r="I444" s="41" t="s">
        <v>88</v>
      </c>
      <c r="J444" s="53">
        <v>2</v>
      </c>
      <c r="K444" s="142">
        <f t="shared" ref="K444" si="3473">IFERROR(J444/H443,"-")</f>
        <v>0.66666666666666663</v>
      </c>
      <c r="L444" s="315"/>
      <c r="M444" s="41" t="s">
        <v>88</v>
      </c>
      <c r="N444" s="53">
        <v>106</v>
      </c>
      <c r="O444" s="142">
        <f t="shared" ref="O444" si="3474">IFERROR(N444/L443,"-")</f>
        <v>0.20662768031189083</v>
      </c>
      <c r="P444" s="315"/>
      <c r="Q444" s="41" t="s">
        <v>88</v>
      </c>
      <c r="R444" s="53">
        <v>87</v>
      </c>
      <c r="S444" s="153">
        <f t="shared" ref="S444" si="3475">IFERROR(R444/P443,"-")</f>
        <v>0.25816023738872401</v>
      </c>
      <c r="T444" s="315"/>
      <c r="U444" s="41" t="s">
        <v>88</v>
      </c>
      <c r="V444" s="53">
        <v>66</v>
      </c>
      <c r="W444" s="142">
        <f t="shared" ref="W444" si="3476">IFERROR(V444/T443,"-")</f>
        <v>0.31730769230769229</v>
      </c>
      <c r="X444" s="315"/>
      <c r="Y444" s="41" t="s">
        <v>88</v>
      </c>
      <c r="Z444" s="53">
        <v>30</v>
      </c>
      <c r="AA444" s="142">
        <f t="shared" ref="AA444" si="3477">IFERROR(Z444/X443,"-")</f>
        <v>0.26315789473684209</v>
      </c>
      <c r="AB444" s="315"/>
      <c r="AC444" s="41" t="s">
        <v>88</v>
      </c>
      <c r="AD444" s="53">
        <v>21</v>
      </c>
      <c r="AE444" s="142">
        <f t="shared" ref="AE444" si="3478">IFERROR(AD444/AB443,"-")</f>
        <v>0.29166666666666669</v>
      </c>
      <c r="AF444" s="315"/>
      <c r="AG444" s="41" t="s">
        <v>88</v>
      </c>
      <c r="AH444" s="53">
        <v>312</v>
      </c>
      <c r="AI444" s="153">
        <f t="shared" ref="AI444" si="3479">IFERROR(AH444/AF443,"-")</f>
        <v>0.25</v>
      </c>
    </row>
    <row r="445" spans="2:35" s="30" customFormat="1">
      <c r="B445" s="300"/>
      <c r="C445" s="321"/>
      <c r="D445" s="315"/>
      <c r="E445" s="44" t="s">
        <v>89</v>
      </c>
      <c r="F445" s="53">
        <v>0</v>
      </c>
      <c r="G445" s="142">
        <f t="shared" ref="G445" si="3480">IFERROR(F445/D443,"-")</f>
        <v>0</v>
      </c>
      <c r="H445" s="315"/>
      <c r="I445" s="44" t="s">
        <v>89</v>
      </c>
      <c r="J445" s="53">
        <v>2</v>
      </c>
      <c r="K445" s="142">
        <f t="shared" ref="K445" si="3481">IFERROR(J445/H443,"-")</f>
        <v>0.66666666666666663</v>
      </c>
      <c r="L445" s="315"/>
      <c r="M445" s="44" t="s">
        <v>89</v>
      </c>
      <c r="N445" s="53">
        <v>168</v>
      </c>
      <c r="O445" s="142">
        <f t="shared" ref="O445" si="3482">IFERROR(N445/L443,"-")</f>
        <v>0.32748538011695905</v>
      </c>
      <c r="P445" s="315"/>
      <c r="Q445" s="44" t="s">
        <v>89</v>
      </c>
      <c r="R445" s="53">
        <v>129</v>
      </c>
      <c r="S445" s="153">
        <f t="shared" ref="S445" si="3483">IFERROR(R445/P443,"-")</f>
        <v>0.3827893175074184</v>
      </c>
      <c r="T445" s="315"/>
      <c r="U445" s="44" t="s">
        <v>89</v>
      </c>
      <c r="V445" s="53">
        <v>83</v>
      </c>
      <c r="W445" s="142">
        <f t="shared" ref="W445" si="3484">IFERROR(V445/T443,"-")</f>
        <v>0.39903846153846156</v>
      </c>
      <c r="X445" s="315"/>
      <c r="Y445" s="44" t="s">
        <v>89</v>
      </c>
      <c r="Z445" s="53">
        <v>38</v>
      </c>
      <c r="AA445" s="142">
        <f t="shared" ref="AA445" si="3485">IFERROR(Z445/X443,"-")</f>
        <v>0.33333333333333331</v>
      </c>
      <c r="AB445" s="315"/>
      <c r="AC445" s="44" t="s">
        <v>89</v>
      </c>
      <c r="AD445" s="53">
        <v>15</v>
      </c>
      <c r="AE445" s="142">
        <f t="shared" ref="AE445" si="3486">IFERROR(AD445/AB443,"-")</f>
        <v>0.20833333333333334</v>
      </c>
      <c r="AF445" s="315"/>
      <c r="AG445" s="44" t="s">
        <v>89</v>
      </c>
      <c r="AH445" s="53">
        <v>435</v>
      </c>
      <c r="AI445" s="153">
        <f t="shared" ref="AI445" si="3487">IFERROR(AH445/AF443,"-")</f>
        <v>0.34855769230769229</v>
      </c>
    </row>
    <row r="446" spans="2:35" s="30" customFormat="1">
      <c r="B446" s="300"/>
      <c r="C446" s="321"/>
      <c r="D446" s="315"/>
      <c r="E446" s="44" t="s">
        <v>90</v>
      </c>
      <c r="F446" s="53">
        <v>0</v>
      </c>
      <c r="G446" s="142">
        <f t="shared" ref="G446" si="3488">IFERROR(F446/D443,"-")</f>
        <v>0</v>
      </c>
      <c r="H446" s="315"/>
      <c r="I446" s="44" t="s">
        <v>90</v>
      </c>
      <c r="J446" s="53">
        <v>0</v>
      </c>
      <c r="K446" s="142">
        <f t="shared" ref="K446" si="3489">IFERROR(J446/H443,"-")</f>
        <v>0</v>
      </c>
      <c r="L446" s="315"/>
      <c r="M446" s="44" t="s">
        <v>90</v>
      </c>
      <c r="N446" s="53">
        <v>44</v>
      </c>
      <c r="O446" s="142">
        <f t="shared" ref="O446" si="3490">IFERROR(N446/L443,"-")</f>
        <v>8.5769980506822607E-2</v>
      </c>
      <c r="P446" s="315"/>
      <c r="Q446" s="44" t="s">
        <v>90</v>
      </c>
      <c r="R446" s="53">
        <v>38</v>
      </c>
      <c r="S446" s="153">
        <f t="shared" ref="S446" si="3491">IFERROR(R446/P443,"-")</f>
        <v>0.11275964391691394</v>
      </c>
      <c r="T446" s="315"/>
      <c r="U446" s="44" t="s">
        <v>90</v>
      </c>
      <c r="V446" s="53">
        <v>33</v>
      </c>
      <c r="W446" s="142">
        <f t="shared" ref="W446" si="3492">IFERROR(V446/T443,"-")</f>
        <v>0.15865384615384615</v>
      </c>
      <c r="X446" s="315"/>
      <c r="Y446" s="44" t="s">
        <v>90</v>
      </c>
      <c r="Z446" s="53">
        <v>23</v>
      </c>
      <c r="AA446" s="142">
        <f t="shared" ref="AA446" si="3493">IFERROR(Z446/X443,"-")</f>
        <v>0.20175438596491227</v>
      </c>
      <c r="AB446" s="315"/>
      <c r="AC446" s="44" t="s">
        <v>90</v>
      </c>
      <c r="AD446" s="53">
        <v>12</v>
      </c>
      <c r="AE446" s="142">
        <f t="shared" ref="AE446" si="3494">IFERROR(AD446/AB443,"-")</f>
        <v>0.16666666666666666</v>
      </c>
      <c r="AF446" s="315"/>
      <c r="AG446" s="44" t="s">
        <v>90</v>
      </c>
      <c r="AH446" s="53">
        <v>150</v>
      </c>
      <c r="AI446" s="153">
        <f t="shared" ref="AI446" si="3495">IFERROR(AH446/AF443,"-")</f>
        <v>0.1201923076923077</v>
      </c>
    </row>
    <row r="447" spans="2:35" s="30" customFormat="1">
      <c r="B447" s="300"/>
      <c r="C447" s="321"/>
      <c r="D447" s="315"/>
      <c r="E447" s="45" t="s">
        <v>91</v>
      </c>
      <c r="F447" s="54">
        <v>0</v>
      </c>
      <c r="G447" s="143">
        <f t="shared" ref="G447" si="3496">IFERROR(F447/D443,"-")</f>
        <v>0</v>
      </c>
      <c r="H447" s="315"/>
      <c r="I447" s="45" t="s">
        <v>91</v>
      </c>
      <c r="J447" s="54">
        <v>1</v>
      </c>
      <c r="K447" s="143">
        <f t="shared" ref="K447" si="3497">IFERROR(J447/H443,"-")</f>
        <v>0.33333333333333331</v>
      </c>
      <c r="L447" s="315"/>
      <c r="M447" s="45" t="s">
        <v>91</v>
      </c>
      <c r="N447" s="54">
        <v>83</v>
      </c>
      <c r="O447" s="143">
        <f t="shared" ref="O447" si="3498">IFERROR(N447/L443,"-")</f>
        <v>0.1617933723196881</v>
      </c>
      <c r="P447" s="315"/>
      <c r="Q447" s="45" t="s">
        <v>91</v>
      </c>
      <c r="R447" s="54">
        <v>65</v>
      </c>
      <c r="S447" s="154">
        <f t="shared" ref="S447" si="3499">IFERROR(R447/P443,"-")</f>
        <v>0.19287833827893175</v>
      </c>
      <c r="T447" s="315"/>
      <c r="U447" s="45" t="s">
        <v>91</v>
      </c>
      <c r="V447" s="54">
        <v>49</v>
      </c>
      <c r="W447" s="143">
        <f t="shared" ref="W447" si="3500">IFERROR(V447/T443,"-")</f>
        <v>0.23557692307692307</v>
      </c>
      <c r="X447" s="315"/>
      <c r="Y447" s="45" t="s">
        <v>91</v>
      </c>
      <c r="Z447" s="54">
        <v>32</v>
      </c>
      <c r="AA447" s="143">
        <f t="shared" ref="AA447" si="3501">IFERROR(Z447/X443,"-")</f>
        <v>0.2807017543859649</v>
      </c>
      <c r="AB447" s="315"/>
      <c r="AC447" s="45" t="s">
        <v>91</v>
      </c>
      <c r="AD447" s="54">
        <v>17</v>
      </c>
      <c r="AE447" s="143">
        <f t="shared" ref="AE447" si="3502">IFERROR(AD447/AB443,"-")</f>
        <v>0.2361111111111111</v>
      </c>
      <c r="AF447" s="315"/>
      <c r="AG447" s="45" t="s">
        <v>91</v>
      </c>
      <c r="AH447" s="54">
        <v>247</v>
      </c>
      <c r="AI447" s="154">
        <f t="shared" ref="AI447" si="3503">IFERROR(AH447/AF443,"-")</f>
        <v>0.19791666666666666</v>
      </c>
    </row>
    <row r="448" spans="2:35" s="30" customFormat="1" ht="24.75" thickBot="1">
      <c r="B448" s="327"/>
      <c r="C448" s="328"/>
      <c r="D448" s="326"/>
      <c r="E448" s="150" t="s">
        <v>275</v>
      </c>
      <c r="F448" s="203">
        <v>0</v>
      </c>
      <c r="G448" s="151">
        <f>IFERROR(F448/D443,"-")</f>
        <v>0</v>
      </c>
      <c r="H448" s="326"/>
      <c r="I448" s="150" t="s">
        <v>275</v>
      </c>
      <c r="J448" s="203">
        <v>3</v>
      </c>
      <c r="K448" s="151">
        <f>IFERROR(J448/H443,"-")</f>
        <v>1</v>
      </c>
      <c r="L448" s="326"/>
      <c r="M448" s="150" t="s">
        <v>275</v>
      </c>
      <c r="N448" s="203">
        <v>280</v>
      </c>
      <c r="O448" s="151">
        <f>IFERROR(N448/L443,"-")</f>
        <v>0.54580896686159841</v>
      </c>
      <c r="P448" s="326"/>
      <c r="Q448" s="150" t="s">
        <v>275</v>
      </c>
      <c r="R448" s="203">
        <v>223</v>
      </c>
      <c r="S448" s="151">
        <f>IFERROR(R448/P443,"-")</f>
        <v>0.66172106824925814</v>
      </c>
      <c r="T448" s="326"/>
      <c r="U448" s="150" t="s">
        <v>275</v>
      </c>
      <c r="V448" s="203">
        <v>152</v>
      </c>
      <c r="W448" s="151">
        <f>IFERROR(V448/T443,"-")</f>
        <v>0.73076923076923073</v>
      </c>
      <c r="X448" s="326"/>
      <c r="Y448" s="150" t="s">
        <v>275</v>
      </c>
      <c r="Z448" s="203">
        <v>79</v>
      </c>
      <c r="AA448" s="151">
        <f>IFERROR(Z448/X443,"-")</f>
        <v>0.69298245614035092</v>
      </c>
      <c r="AB448" s="326"/>
      <c r="AC448" s="150" t="s">
        <v>275</v>
      </c>
      <c r="AD448" s="203">
        <v>45</v>
      </c>
      <c r="AE448" s="151">
        <f>IFERROR(AD448/AB443,"-")</f>
        <v>0.625</v>
      </c>
      <c r="AF448" s="326"/>
      <c r="AG448" s="150" t="s">
        <v>275</v>
      </c>
      <c r="AH448" s="203">
        <v>782</v>
      </c>
      <c r="AI448" s="151">
        <f>IFERROR(AH448/AF443,"-")</f>
        <v>0.6266025641025641</v>
      </c>
    </row>
    <row r="449" spans="2:35" s="30" customFormat="1" ht="12.75" thickTop="1">
      <c r="B449" s="289" t="s">
        <v>140</v>
      </c>
      <c r="C449" s="289"/>
      <c r="D449" s="315">
        <f>地区別_介護の要因疾病!D53</f>
        <v>5031</v>
      </c>
      <c r="E449" s="41" t="s">
        <v>87</v>
      </c>
      <c r="F449" s="147">
        <f>地区別_介護の要因疾病!F53</f>
        <v>272</v>
      </c>
      <c r="G449" s="148">
        <f>地区別_介護の要因疾病!G53</f>
        <v>5.4064798250844766E-2</v>
      </c>
      <c r="H449" s="315">
        <f>地区別_介護の要因疾病!H53</f>
        <v>8272</v>
      </c>
      <c r="I449" s="41" t="s">
        <v>87</v>
      </c>
      <c r="J449" s="147">
        <f>地区別_介護の要因疾病!J53</f>
        <v>612</v>
      </c>
      <c r="K449" s="148">
        <f>地区別_介護の要因疾病!K53</f>
        <v>7.3984526112185686E-2</v>
      </c>
      <c r="L449" s="315">
        <f>地区別_介護の要因疾病!L53</f>
        <v>499640</v>
      </c>
      <c r="M449" s="41" t="s">
        <v>87</v>
      </c>
      <c r="N449" s="147">
        <f>地区別_介護の要因疾病!N53</f>
        <v>32768</v>
      </c>
      <c r="O449" s="148">
        <f>地区別_介護の要因疾病!O53</f>
        <v>6.5583219918341207E-2</v>
      </c>
      <c r="P449" s="315">
        <f>地区別_介護の要因疾病!P53</f>
        <v>354778</v>
      </c>
      <c r="Q449" s="41" t="s">
        <v>87</v>
      </c>
      <c r="R449" s="147">
        <f>地区別_介護の要因疾病!R53</f>
        <v>50604</v>
      </c>
      <c r="S449" s="149">
        <f>地区別_介護の要因疾病!S53</f>
        <v>0.14263567639481592</v>
      </c>
      <c r="T449" s="315">
        <f>地区別_介護の要因疾病!T53</f>
        <v>216572</v>
      </c>
      <c r="U449" s="41" t="s">
        <v>87</v>
      </c>
      <c r="V449" s="147">
        <f>地区別_介護の要因疾病!V53</f>
        <v>50559</v>
      </c>
      <c r="W449" s="148">
        <f>地区別_介護の要因疾病!W53</f>
        <v>0.2334512309993905</v>
      </c>
      <c r="X449" s="315">
        <f>地区別_介護の要因疾病!X53</f>
        <v>99193</v>
      </c>
      <c r="Y449" s="41" t="s">
        <v>87</v>
      </c>
      <c r="Z449" s="147">
        <f>地区別_介護の要因疾病!Z53</f>
        <v>29498</v>
      </c>
      <c r="AA449" s="148">
        <f>地区別_介護の要因疾病!AA53</f>
        <v>0.29737985543334711</v>
      </c>
      <c r="AB449" s="315">
        <f>地区別_介護の要因疾病!AB53</f>
        <v>35318</v>
      </c>
      <c r="AC449" s="41" t="s">
        <v>87</v>
      </c>
      <c r="AD449" s="147">
        <f>地区別_介護の要因疾病!AD53</f>
        <v>10777</v>
      </c>
      <c r="AE449" s="148">
        <f>地区別_介護の要因疾病!AE53</f>
        <v>0.30514185401211846</v>
      </c>
      <c r="AF449" s="315">
        <f>地区別_介護の要因疾病!AF53</f>
        <v>1218804</v>
      </c>
      <c r="AG449" s="41" t="s">
        <v>87</v>
      </c>
      <c r="AH449" s="147">
        <f>地区別_介護の要因疾病!AH53</f>
        <v>175090</v>
      </c>
      <c r="AI449" s="149">
        <f>地区別_介護の要因疾病!AI53</f>
        <v>0.14365722462348335</v>
      </c>
    </row>
    <row r="450" spans="2:35" s="30" customFormat="1">
      <c r="B450" s="266"/>
      <c r="C450" s="266"/>
      <c r="D450" s="315"/>
      <c r="E450" s="41" t="s">
        <v>88</v>
      </c>
      <c r="F450" s="53">
        <f>地区別_介護の要因疾病!F54</f>
        <v>1677</v>
      </c>
      <c r="G450" s="42">
        <f>地区別_介護の要因疾病!G54</f>
        <v>0.33333333333333331</v>
      </c>
      <c r="H450" s="315"/>
      <c r="I450" s="41" t="s">
        <v>88</v>
      </c>
      <c r="J450" s="53">
        <f>地区別_介護の要因疾病!J54</f>
        <v>3260</v>
      </c>
      <c r="K450" s="42">
        <f>地区別_介護の要因疾病!K54</f>
        <v>0.39410058027079303</v>
      </c>
      <c r="L450" s="315"/>
      <c r="M450" s="41" t="s">
        <v>88</v>
      </c>
      <c r="N450" s="53">
        <f>地区別_介護の要因疾病!N54</f>
        <v>120219</v>
      </c>
      <c r="O450" s="42">
        <f>地区別_介護の要因疾病!O54</f>
        <v>0.24061124009286686</v>
      </c>
      <c r="P450" s="315"/>
      <c r="Q450" s="41" t="s">
        <v>88</v>
      </c>
      <c r="R450" s="53">
        <f>地区別_介護の要因疾病!R54</f>
        <v>113054</v>
      </c>
      <c r="S450" s="43">
        <f>地区別_介護の要因疾病!S54</f>
        <v>0.3186612473152225</v>
      </c>
      <c r="T450" s="315"/>
      <c r="U450" s="41" t="s">
        <v>88</v>
      </c>
      <c r="V450" s="53">
        <f>地区別_介護の要因疾病!V54</f>
        <v>76346</v>
      </c>
      <c r="W450" s="42">
        <f>地区別_介護の要因疾病!W54</f>
        <v>0.35252017804702362</v>
      </c>
      <c r="X450" s="315"/>
      <c r="Y450" s="41" t="s">
        <v>88</v>
      </c>
      <c r="Z450" s="53">
        <f>地区別_介護の要因疾病!Z54</f>
        <v>34584</v>
      </c>
      <c r="AA450" s="42">
        <f>地区別_介護の要因疾病!AA54</f>
        <v>0.34865363483310313</v>
      </c>
      <c r="AB450" s="315"/>
      <c r="AC450" s="41" t="s">
        <v>88</v>
      </c>
      <c r="AD450" s="53">
        <f>地区別_介護の要因疾病!AD54</f>
        <v>11252</v>
      </c>
      <c r="AE450" s="42">
        <f>地区別_介護の要因疾病!AE54</f>
        <v>0.31859108669800101</v>
      </c>
      <c r="AF450" s="315"/>
      <c r="AG450" s="41" t="s">
        <v>88</v>
      </c>
      <c r="AH450" s="53">
        <f>地区別_介護の要因疾病!AH54</f>
        <v>360392</v>
      </c>
      <c r="AI450" s="43">
        <f>地区別_介護の要因疾病!AI54</f>
        <v>0.29569315492893034</v>
      </c>
    </row>
    <row r="451" spans="2:35">
      <c r="B451" s="266"/>
      <c r="C451" s="266"/>
      <c r="D451" s="315"/>
      <c r="E451" s="44" t="s">
        <v>89</v>
      </c>
      <c r="F451" s="53">
        <f>地区別_介護の要因疾病!F55</f>
        <v>1459</v>
      </c>
      <c r="G451" s="42">
        <f>地区別_介護の要因疾病!G55</f>
        <v>0.29000198767640628</v>
      </c>
      <c r="H451" s="315"/>
      <c r="I451" s="44" t="s">
        <v>89</v>
      </c>
      <c r="J451" s="53">
        <f>地区別_介護の要因疾病!J55</f>
        <v>2970</v>
      </c>
      <c r="K451" s="42">
        <f>地区別_介護の要因疾病!K55</f>
        <v>0.35904255319148937</v>
      </c>
      <c r="L451" s="315"/>
      <c r="M451" s="44" t="s">
        <v>89</v>
      </c>
      <c r="N451" s="53">
        <f>地区別_介護の要因疾病!N55</f>
        <v>179488</v>
      </c>
      <c r="O451" s="42">
        <f>地区別_介護の要因疾病!O55</f>
        <v>0.359234648947242</v>
      </c>
      <c r="P451" s="315"/>
      <c r="Q451" s="44" t="s">
        <v>89</v>
      </c>
      <c r="R451" s="53">
        <f>地区別_介護の要因疾病!R55</f>
        <v>153341</v>
      </c>
      <c r="S451" s="43">
        <f>地区別_介護の要因疾病!S55</f>
        <v>0.43221676654133007</v>
      </c>
      <c r="T451" s="315"/>
      <c r="U451" s="44" t="s">
        <v>89</v>
      </c>
      <c r="V451" s="53">
        <f>地区別_介護の要因疾病!V55</f>
        <v>96617</v>
      </c>
      <c r="W451" s="42">
        <f>地区別_介護の要因疾病!W55</f>
        <v>0.4461195353046562</v>
      </c>
      <c r="X451" s="315"/>
      <c r="Y451" s="44" t="s">
        <v>89</v>
      </c>
      <c r="Z451" s="53">
        <f>地区別_介護の要因疾病!Z55</f>
        <v>39421</v>
      </c>
      <c r="AA451" s="42">
        <f>地区別_介護の要因疾病!AA55</f>
        <v>0.39741715645257225</v>
      </c>
      <c r="AB451" s="315"/>
      <c r="AC451" s="44" t="s">
        <v>89</v>
      </c>
      <c r="AD451" s="53">
        <f>地区別_介護の要因疾病!AD55</f>
        <v>11229</v>
      </c>
      <c r="AE451" s="42">
        <f>地区別_介護の要因疾病!AE55</f>
        <v>0.31793986069426355</v>
      </c>
      <c r="AF451" s="315"/>
      <c r="AG451" s="44" t="s">
        <v>89</v>
      </c>
      <c r="AH451" s="53">
        <f>地区別_介護の要因疾病!AH55</f>
        <v>484525</v>
      </c>
      <c r="AI451" s="43">
        <f>地区別_介護の要因疾病!AI55</f>
        <v>0.39754136021870623</v>
      </c>
    </row>
    <row r="452" spans="2:35">
      <c r="B452" s="266"/>
      <c r="C452" s="266"/>
      <c r="D452" s="315"/>
      <c r="E452" s="44" t="s">
        <v>90</v>
      </c>
      <c r="F452" s="53">
        <f>地区別_介護の要因疾病!F56</f>
        <v>352</v>
      </c>
      <c r="G452" s="42">
        <f>地区別_介護の要因疾病!G56</f>
        <v>6.9966209501093224E-2</v>
      </c>
      <c r="H452" s="315"/>
      <c r="I452" s="44" t="s">
        <v>90</v>
      </c>
      <c r="J452" s="53">
        <f>地区別_介護の要因疾病!J56</f>
        <v>794</v>
      </c>
      <c r="K452" s="42">
        <f>地区別_介護の要因疾病!K56</f>
        <v>9.5986460348162481E-2</v>
      </c>
      <c r="L452" s="315"/>
      <c r="M452" s="44" t="s">
        <v>90</v>
      </c>
      <c r="N452" s="53">
        <f>地区別_介護の要因疾病!N56</f>
        <v>38917</v>
      </c>
      <c r="O452" s="42">
        <f>地区別_介護の要因疾病!O56</f>
        <v>7.7890080858217914E-2</v>
      </c>
      <c r="P452" s="315"/>
      <c r="Q452" s="44" t="s">
        <v>90</v>
      </c>
      <c r="R452" s="53">
        <f>地区別_介護の要因疾病!R56</f>
        <v>45446</v>
      </c>
      <c r="S452" s="43">
        <f>地区別_介護の要因疾病!S56</f>
        <v>0.12809700714249475</v>
      </c>
      <c r="T452" s="315"/>
      <c r="U452" s="44" t="s">
        <v>90</v>
      </c>
      <c r="V452" s="53">
        <f>地区別_介護の要因疾病!V56</f>
        <v>38266</v>
      </c>
      <c r="W452" s="42">
        <f>地区別_介護の要因疾病!W56</f>
        <v>0.1766895074155477</v>
      </c>
      <c r="X452" s="315"/>
      <c r="Y452" s="44" t="s">
        <v>90</v>
      </c>
      <c r="Z452" s="53">
        <f>地区別_介護の要因疾病!Z56</f>
        <v>19876</v>
      </c>
      <c r="AA452" s="42">
        <f>地区別_介護の要因疾病!AA56</f>
        <v>0.20037704273487039</v>
      </c>
      <c r="AB452" s="315"/>
      <c r="AC452" s="44" t="s">
        <v>90</v>
      </c>
      <c r="AD452" s="53">
        <f>地区別_介護の要因疾病!AD56</f>
        <v>7148</v>
      </c>
      <c r="AE452" s="42">
        <f>地区別_介護の要因疾病!AE56</f>
        <v>0.20238971629197577</v>
      </c>
      <c r="AF452" s="315"/>
      <c r="AG452" s="44" t="s">
        <v>90</v>
      </c>
      <c r="AH452" s="53">
        <f>地区別_介護の要因疾病!AH56</f>
        <v>150799</v>
      </c>
      <c r="AI452" s="43">
        <f>地区別_介護の要因疾病!AI56</f>
        <v>0.1237270307613037</v>
      </c>
    </row>
    <row r="453" spans="2:35">
      <c r="B453" s="266"/>
      <c r="C453" s="266"/>
      <c r="D453" s="315"/>
      <c r="E453" s="45" t="s">
        <v>91</v>
      </c>
      <c r="F453" s="54">
        <f>地区別_介護の要因疾病!F57</f>
        <v>1374</v>
      </c>
      <c r="G453" s="46">
        <f>地区別_介護の要因疾病!G57</f>
        <v>0.27310673822301729</v>
      </c>
      <c r="H453" s="315"/>
      <c r="I453" s="45" t="s">
        <v>91</v>
      </c>
      <c r="J453" s="54">
        <f>地区別_介護の要因疾病!J57</f>
        <v>2656</v>
      </c>
      <c r="K453" s="46">
        <f>地区別_介護の要因疾病!K57</f>
        <v>0.32108317214700194</v>
      </c>
      <c r="L453" s="315"/>
      <c r="M453" s="45" t="s">
        <v>91</v>
      </c>
      <c r="N453" s="54">
        <f>地区別_介護の要因疾病!N57</f>
        <v>109025</v>
      </c>
      <c r="O453" s="46">
        <f>地区別_介護の要因疾病!O57</f>
        <v>0.21820710911856536</v>
      </c>
      <c r="P453" s="315"/>
      <c r="Q453" s="45" t="s">
        <v>91</v>
      </c>
      <c r="R453" s="54">
        <f>地区別_介護の要因疾病!R57</f>
        <v>99019</v>
      </c>
      <c r="S453" s="47">
        <f>地区別_介護の要因疾病!S57</f>
        <v>0.27910129714920318</v>
      </c>
      <c r="T453" s="315"/>
      <c r="U453" s="45" t="s">
        <v>91</v>
      </c>
      <c r="V453" s="54">
        <f>地区別_介護の要因疾病!V57</f>
        <v>67946</v>
      </c>
      <c r="W453" s="46">
        <f>地区別_介護の要因疾病!W57</f>
        <v>0.31373400070184509</v>
      </c>
      <c r="X453" s="315"/>
      <c r="Y453" s="45" t="s">
        <v>91</v>
      </c>
      <c r="Z453" s="54">
        <f>地区別_介護の要因疾病!Z57</f>
        <v>31720</v>
      </c>
      <c r="AA453" s="46">
        <f>地区別_介護の要因疾病!AA57</f>
        <v>0.31978062968152993</v>
      </c>
      <c r="AB453" s="315"/>
      <c r="AC453" s="45" t="s">
        <v>91</v>
      </c>
      <c r="AD453" s="54">
        <f>地区別_介護の要因疾病!AD57</f>
        <v>10362</v>
      </c>
      <c r="AE453" s="46">
        <f>地区別_介護の要因疾病!AE57</f>
        <v>0.29339147177076846</v>
      </c>
      <c r="AF453" s="315"/>
      <c r="AG453" s="45" t="s">
        <v>91</v>
      </c>
      <c r="AH453" s="54">
        <f>地区別_介護の要因疾病!AH57</f>
        <v>322102</v>
      </c>
      <c r="AI453" s="47">
        <f>地区別_介護の要因疾病!AI57</f>
        <v>0.26427711100390217</v>
      </c>
    </row>
    <row r="454" spans="2:35" ht="24">
      <c r="B454" s="266"/>
      <c r="C454" s="266"/>
      <c r="D454" s="316"/>
      <c r="E454" s="48" t="s">
        <v>275</v>
      </c>
      <c r="F454" s="55">
        <f>地区別_介護の要因疾病!F58</f>
        <v>3253</v>
      </c>
      <c r="G454" s="49">
        <f>地区別_介護の要因疾病!G58</f>
        <v>0.64659113496322795</v>
      </c>
      <c r="H454" s="316"/>
      <c r="I454" s="48" t="s">
        <v>275</v>
      </c>
      <c r="J454" s="55">
        <f>地区別_介護の要因疾病!J58</f>
        <v>6079</v>
      </c>
      <c r="K454" s="49">
        <f>地区別_介護の要因疾病!K58</f>
        <v>0.73488878143133463</v>
      </c>
      <c r="L454" s="316"/>
      <c r="M454" s="48" t="s">
        <v>275</v>
      </c>
      <c r="N454" s="55">
        <f>地区別_介護の要因疾病!N58</f>
        <v>300593</v>
      </c>
      <c r="O454" s="49">
        <f>地区別_介護の要因疾病!O58</f>
        <v>0.60161916579937558</v>
      </c>
      <c r="P454" s="316"/>
      <c r="Q454" s="48" t="s">
        <v>275</v>
      </c>
      <c r="R454" s="55">
        <f>地区別_介護の要因疾病!R58</f>
        <v>257194</v>
      </c>
      <c r="S454" s="49">
        <f>地区別_介護の要因疾病!S58</f>
        <v>0.72494348578547707</v>
      </c>
      <c r="T454" s="316"/>
      <c r="U454" s="48" t="s">
        <v>275</v>
      </c>
      <c r="V454" s="55">
        <f>地区別_介護の要因疾病!V58</f>
        <v>169837</v>
      </c>
      <c r="W454" s="49">
        <f>地区別_介護の要因疾病!W58</f>
        <v>0.78420571449679555</v>
      </c>
      <c r="X454" s="316"/>
      <c r="Y454" s="48" t="s">
        <v>275</v>
      </c>
      <c r="Z454" s="55">
        <f>地区別_介護の要因疾病!Z58</f>
        <v>78136</v>
      </c>
      <c r="AA454" s="49">
        <f>地区別_介護の要因疾病!AA58</f>
        <v>0.7877168751827246</v>
      </c>
      <c r="AB454" s="316"/>
      <c r="AC454" s="48" t="s">
        <v>275</v>
      </c>
      <c r="AD454" s="55">
        <f>地区別_介護の要因疾病!AD58</f>
        <v>26056</v>
      </c>
      <c r="AE454" s="49">
        <f>地区別_介護の要因疾病!AE58</f>
        <v>0.73775411971232796</v>
      </c>
      <c r="AF454" s="316"/>
      <c r="AG454" s="48" t="s">
        <v>275</v>
      </c>
      <c r="AH454" s="55">
        <f>地区別_介護の要因疾病!AH58</f>
        <v>841148</v>
      </c>
      <c r="AI454" s="49">
        <f>地区別_介護の要因疾病!AI58</f>
        <v>0.69014213934315938</v>
      </c>
    </row>
  </sheetData>
  <mergeCells count="762">
    <mergeCell ref="AR4:AS4"/>
    <mergeCell ref="T3:W3"/>
    <mergeCell ref="X3:AA3"/>
    <mergeCell ref="AB3:AE3"/>
    <mergeCell ref="AF3:AI3"/>
    <mergeCell ref="B5:B10"/>
    <mergeCell ref="C5:C10"/>
    <mergeCell ref="D5:D10"/>
    <mergeCell ref="H5:H10"/>
    <mergeCell ref="L5:L10"/>
    <mergeCell ref="P5:P10"/>
    <mergeCell ref="B3:B4"/>
    <mergeCell ref="C3:C4"/>
    <mergeCell ref="D3:G3"/>
    <mergeCell ref="H3:K3"/>
    <mergeCell ref="L3:O3"/>
    <mergeCell ref="P3:S3"/>
    <mergeCell ref="T5:T10"/>
    <mergeCell ref="X5:X10"/>
    <mergeCell ref="AB5:AB10"/>
    <mergeCell ref="AF5:AF10"/>
    <mergeCell ref="AF11:AF16"/>
    <mergeCell ref="B17:B22"/>
    <mergeCell ref="C17:C22"/>
    <mergeCell ref="D17:D22"/>
    <mergeCell ref="H17:H22"/>
    <mergeCell ref="L17:L22"/>
    <mergeCell ref="P17:P22"/>
    <mergeCell ref="T17:T22"/>
    <mergeCell ref="X17:X22"/>
    <mergeCell ref="AB17:AB22"/>
    <mergeCell ref="AF17:AF22"/>
    <mergeCell ref="B11:B16"/>
    <mergeCell ref="C11:C16"/>
    <mergeCell ref="D11:D16"/>
    <mergeCell ref="H11:H16"/>
    <mergeCell ref="L11:L16"/>
    <mergeCell ref="P11:P16"/>
    <mergeCell ref="T11:T16"/>
    <mergeCell ref="X11:X16"/>
    <mergeCell ref="AB11:AB16"/>
    <mergeCell ref="AF23:AF28"/>
    <mergeCell ref="B29:B34"/>
    <mergeCell ref="C29:C34"/>
    <mergeCell ref="D29:D34"/>
    <mergeCell ref="H29:H34"/>
    <mergeCell ref="L29:L34"/>
    <mergeCell ref="P29:P34"/>
    <mergeCell ref="T29:T34"/>
    <mergeCell ref="X29:X34"/>
    <mergeCell ref="AB29:AB34"/>
    <mergeCell ref="AF29:AF34"/>
    <mergeCell ref="B23:B28"/>
    <mergeCell ref="C23:C28"/>
    <mergeCell ref="D23:D28"/>
    <mergeCell ref="H23:H28"/>
    <mergeCell ref="L23:L28"/>
    <mergeCell ref="P23:P28"/>
    <mergeCell ref="T23:T28"/>
    <mergeCell ref="X23:X28"/>
    <mergeCell ref="AB23:AB28"/>
    <mergeCell ref="AF35:AF40"/>
    <mergeCell ref="B41:B46"/>
    <mergeCell ref="C41:C46"/>
    <mergeCell ref="D41:D46"/>
    <mergeCell ref="H41:H46"/>
    <mergeCell ref="L41:L46"/>
    <mergeCell ref="P41:P46"/>
    <mergeCell ref="T41:T46"/>
    <mergeCell ref="X41:X46"/>
    <mergeCell ref="AB41:AB46"/>
    <mergeCell ref="AF41:AF46"/>
    <mergeCell ref="B35:B40"/>
    <mergeCell ref="C35:C40"/>
    <mergeCell ref="D35:D40"/>
    <mergeCell ref="H35:H40"/>
    <mergeCell ref="L35:L40"/>
    <mergeCell ref="P35:P40"/>
    <mergeCell ref="T35:T40"/>
    <mergeCell ref="X35:X40"/>
    <mergeCell ref="AB35:AB40"/>
    <mergeCell ref="AF47:AF52"/>
    <mergeCell ref="B53:B58"/>
    <mergeCell ref="C53:C58"/>
    <mergeCell ref="D53:D58"/>
    <mergeCell ref="H53:H58"/>
    <mergeCell ref="L53:L58"/>
    <mergeCell ref="P53:P58"/>
    <mergeCell ref="T53:T58"/>
    <mergeCell ref="X53:X58"/>
    <mergeCell ref="AB53:AB58"/>
    <mergeCell ref="AF53:AF58"/>
    <mergeCell ref="B47:B52"/>
    <mergeCell ref="C47:C52"/>
    <mergeCell ref="D47:D52"/>
    <mergeCell ref="H47:H52"/>
    <mergeCell ref="L47:L52"/>
    <mergeCell ref="P47:P52"/>
    <mergeCell ref="T47:T52"/>
    <mergeCell ref="X47:X52"/>
    <mergeCell ref="AB47:AB52"/>
    <mergeCell ref="AF59:AF64"/>
    <mergeCell ref="B65:B70"/>
    <mergeCell ref="C65:C70"/>
    <mergeCell ref="D65:D70"/>
    <mergeCell ref="H65:H70"/>
    <mergeCell ref="L65:L70"/>
    <mergeCell ref="P65:P70"/>
    <mergeCell ref="T65:T70"/>
    <mergeCell ref="X65:X70"/>
    <mergeCell ref="AB65:AB70"/>
    <mergeCell ref="AF65:AF70"/>
    <mergeCell ref="B59:B64"/>
    <mergeCell ref="C59:C64"/>
    <mergeCell ref="D59:D64"/>
    <mergeCell ref="H59:H64"/>
    <mergeCell ref="L59:L64"/>
    <mergeCell ref="P59:P64"/>
    <mergeCell ref="T59:T64"/>
    <mergeCell ref="X59:X64"/>
    <mergeCell ref="AB59:AB64"/>
    <mergeCell ref="AF71:AF76"/>
    <mergeCell ref="B77:B82"/>
    <mergeCell ref="C77:C82"/>
    <mergeCell ref="D77:D82"/>
    <mergeCell ref="H77:H82"/>
    <mergeCell ref="L77:L82"/>
    <mergeCell ref="P77:P82"/>
    <mergeCell ref="T77:T82"/>
    <mergeCell ref="X77:X82"/>
    <mergeCell ref="AB77:AB82"/>
    <mergeCell ref="AF77:AF82"/>
    <mergeCell ref="B71:B76"/>
    <mergeCell ref="C71:C76"/>
    <mergeCell ref="D71:D76"/>
    <mergeCell ref="H71:H76"/>
    <mergeCell ref="L71:L76"/>
    <mergeCell ref="P71:P76"/>
    <mergeCell ref="T71:T76"/>
    <mergeCell ref="X71:X76"/>
    <mergeCell ref="AB71:AB76"/>
    <mergeCell ref="AF83:AF88"/>
    <mergeCell ref="B89:B94"/>
    <mergeCell ref="C89:C94"/>
    <mergeCell ref="D89:D94"/>
    <mergeCell ref="H89:H94"/>
    <mergeCell ref="L89:L94"/>
    <mergeCell ref="P89:P94"/>
    <mergeCell ref="T89:T94"/>
    <mergeCell ref="X89:X94"/>
    <mergeCell ref="AB89:AB94"/>
    <mergeCell ref="AF89:AF94"/>
    <mergeCell ref="B83:B88"/>
    <mergeCell ref="C83:C88"/>
    <mergeCell ref="D83:D88"/>
    <mergeCell ref="H83:H88"/>
    <mergeCell ref="L83:L88"/>
    <mergeCell ref="P83:P88"/>
    <mergeCell ref="T83:T88"/>
    <mergeCell ref="X83:X88"/>
    <mergeCell ref="AB83:AB88"/>
    <mergeCell ref="AF95:AF100"/>
    <mergeCell ref="B101:B106"/>
    <mergeCell ref="C101:C106"/>
    <mergeCell ref="D101:D106"/>
    <mergeCell ref="H101:H106"/>
    <mergeCell ref="L101:L106"/>
    <mergeCell ref="P101:P106"/>
    <mergeCell ref="T101:T106"/>
    <mergeCell ref="X101:X106"/>
    <mergeCell ref="AB101:AB106"/>
    <mergeCell ref="AF101:AF106"/>
    <mergeCell ref="B95:B100"/>
    <mergeCell ref="C95:C100"/>
    <mergeCell ref="D95:D100"/>
    <mergeCell ref="H95:H100"/>
    <mergeCell ref="L95:L100"/>
    <mergeCell ref="P95:P100"/>
    <mergeCell ref="T95:T100"/>
    <mergeCell ref="X95:X100"/>
    <mergeCell ref="AB95:AB100"/>
    <mergeCell ref="AF107:AF112"/>
    <mergeCell ref="B113:B118"/>
    <mergeCell ref="C113:C118"/>
    <mergeCell ref="D113:D118"/>
    <mergeCell ref="H113:H118"/>
    <mergeCell ref="L113:L118"/>
    <mergeCell ref="P113:P118"/>
    <mergeCell ref="T113:T118"/>
    <mergeCell ref="X113:X118"/>
    <mergeCell ref="AB113:AB118"/>
    <mergeCell ref="AF113:AF118"/>
    <mergeCell ref="B107:B112"/>
    <mergeCell ref="C107:C112"/>
    <mergeCell ref="D107:D112"/>
    <mergeCell ref="H107:H112"/>
    <mergeCell ref="L107:L112"/>
    <mergeCell ref="P107:P112"/>
    <mergeCell ref="T107:T112"/>
    <mergeCell ref="X107:X112"/>
    <mergeCell ref="AB107:AB112"/>
    <mergeCell ref="AF119:AF124"/>
    <mergeCell ref="B125:B130"/>
    <mergeCell ref="C125:C130"/>
    <mergeCell ref="D125:D130"/>
    <mergeCell ref="H125:H130"/>
    <mergeCell ref="L125:L130"/>
    <mergeCell ref="P125:P130"/>
    <mergeCell ref="T125:T130"/>
    <mergeCell ref="X125:X130"/>
    <mergeCell ref="AB125:AB130"/>
    <mergeCell ref="AF125:AF130"/>
    <mergeCell ref="B119:B124"/>
    <mergeCell ref="C119:C124"/>
    <mergeCell ref="D119:D124"/>
    <mergeCell ref="H119:H124"/>
    <mergeCell ref="L119:L124"/>
    <mergeCell ref="P119:P124"/>
    <mergeCell ref="T119:T124"/>
    <mergeCell ref="X119:X124"/>
    <mergeCell ref="AB119:AB124"/>
    <mergeCell ref="AF131:AF136"/>
    <mergeCell ref="B137:B142"/>
    <mergeCell ref="C137:C142"/>
    <mergeCell ref="D137:D142"/>
    <mergeCell ref="H137:H142"/>
    <mergeCell ref="L137:L142"/>
    <mergeCell ref="P137:P142"/>
    <mergeCell ref="T137:T142"/>
    <mergeCell ref="X137:X142"/>
    <mergeCell ref="AB137:AB142"/>
    <mergeCell ref="AF137:AF142"/>
    <mergeCell ref="B131:B136"/>
    <mergeCell ref="C131:C136"/>
    <mergeCell ref="D131:D136"/>
    <mergeCell ref="H131:H136"/>
    <mergeCell ref="L131:L136"/>
    <mergeCell ref="P131:P136"/>
    <mergeCell ref="T131:T136"/>
    <mergeCell ref="X131:X136"/>
    <mergeCell ref="AB131:AB136"/>
    <mergeCell ref="AF143:AF148"/>
    <mergeCell ref="B149:B154"/>
    <mergeCell ref="C149:C154"/>
    <mergeCell ref="D149:D154"/>
    <mergeCell ref="H149:H154"/>
    <mergeCell ref="L149:L154"/>
    <mergeCell ref="P149:P154"/>
    <mergeCell ref="T149:T154"/>
    <mergeCell ref="X149:X154"/>
    <mergeCell ref="AB149:AB154"/>
    <mergeCell ref="AF149:AF154"/>
    <mergeCell ref="B143:B148"/>
    <mergeCell ref="C143:C148"/>
    <mergeCell ref="D143:D148"/>
    <mergeCell ref="H143:H148"/>
    <mergeCell ref="L143:L148"/>
    <mergeCell ref="P143:P148"/>
    <mergeCell ref="T143:T148"/>
    <mergeCell ref="X143:X148"/>
    <mergeCell ref="AB143:AB148"/>
    <mergeCell ref="AF155:AF160"/>
    <mergeCell ref="B161:B166"/>
    <mergeCell ref="C161:C166"/>
    <mergeCell ref="D161:D166"/>
    <mergeCell ref="H161:H166"/>
    <mergeCell ref="L161:L166"/>
    <mergeCell ref="P161:P166"/>
    <mergeCell ref="T161:T166"/>
    <mergeCell ref="X161:X166"/>
    <mergeCell ref="AB161:AB166"/>
    <mergeCell ref="AF161:AF166"/>
    <mergeCell ref="B155:B160"/>
    <mergeCell ref="C155:C160"/>
    <mergeCell ref="D155:D160"/>
    <mergeCell ref="H155:H160"/>
    <mergeCell ref="L155:L160"/>
    <mergeCell ref="P155:P160"/>
    <mergeCell ref="T155:T160"/>
    <mergeCell ref="X155:X160"/>
    <mergeCell ref="AB155:AB160"/>
    <mergeCell ref="AF167:AF172"/>
    <mergeCell ref="B173:B178"/>
    <mergeCell ref="C173:C178"/>
    <mergeCell ref="D173:D178"/>
    <mergeCell ref="H173:H178"/>
    <mergeCell ref="L173:L178"/>
    <mergeCell ref="P173:P178"/>
    <mergeCell ref="T173:T178"/>
    <mergeCell ref="X173:X178"/>
    <mergeCell ref="AB173:AB178"/>
    <mergeCell ref="AF173:AF178"/>
    <mergeCell ref="B167:B172"/>
    <mergeCell ref="C167:C172"/>
    <mergeCell ref="D167:D172"/>
    <mergeCell ref="H167:H172"/>
    <mergeCell ref="L167:L172"/>
    <mergeCell ref="P167:P172"/>
    <mergeCell ref="T167:T172"/>
    <mergeCell ref="X167:X172"/>
    <mergeCell ref="AB167:AB172"/>
    <mergeCell ref="AF179:AF184"/>
    <mergeCell ref="B185:B190"/>
    <mergeCell ref="C185:C190"/>
    <mergeCell ref="D185:D190"/>
    <mergeCell ref="H185:H190"/>
    <mergeCell ref="L185:L190"/>
    <mergeCell ref="P185:P190"/>
    <mergeCell ref="T185:T190"/>
    <mergeCell ref="X185:X190"/>
    <mergeCell ref="AB185:AB190"/>
    <mergeCell ref="AF185:AF190"/>
    <mergeCell ref="B179:B184"/>
    <mergeCell ref="C179:C184"/>
    <mergeCell ref="D179:D184"/>
    <mergeCell ref="H179:H184"/>
    <mergeCell ref="L179:L184"/>
    <mergeCell ref="P179:P184"/>
    <mergeCell ref="T179:T184"/>
    <mergeCell ref="X179:X184"/>
    <mergeCell ref="AB179:AB184"/>
    <mergeCell ref="AF191:AF196"/>
    <mergeCell ref="B197:B202"/>
    <mergeCell ref="C197:C202"/>
    <mergeCell ref="D197:D202"/>
    <mergeCell ref="H197:H202"/>
    <mergeCell ref="L197:L202"/>
    <mergeCell ref="P197:P202"/>
    <mergeCell ref="T197:T202"/>
    <mergeCell ref="X197:X202"/>
    <mergeCell ref="AB197:AB202"/>
    <mergeCell ref="AF197:AF202"/>
    <mergeCell ref="B191:B196"/>
    <mergeCell ref="C191:C196"/>
    <mergeCell ref="D191:D196"/>
    <mergeCell ref="H191:H196"/>
    <mergeCell ref="L191:L196"/>
    <mergeCell ref="P191:P196"/>
    <mergeCell ref="T191:T196"/>
    <mergeCell ref="X191:X196"/>
    <mergeCell ref="AB191:AB196"/>
    <mergeCell ref="AF203:AF208"/>
    <mergeCell ref="B209:B214"/>
    <mergeCell ref="C209:C214"/>
    <mergeCell ref="D209:D214"/>
    <mergeCell ref="H209:H214"/>
    <mergeCell ref="L209:L214"/>
    <mergeCell ref="P209:P214"/>
    <mergeCell ref="T209:T214"/>
    <mergeCell ref="X209:X214"/>
    <mergeCell ref="AB209:AB214"/>
    <mergeCell ref="AF209:AF214"/>
    <mergeCell ref="B203:B208"/>
    <mergeCell ref="C203:C208"/>
    <mergeCell ref="D203:D208"/>
    <mergeCell ref="H203:H208"/>
    <mergeCell ref="L203:L208"/>
    <mergeCell ref="P203:P208"/>
    <mergeCell ref="T203:T208"/>
    <mergeCell ref="X203:X208"/>
    <mergeCell ref="AB203:AB208"/>
    <mergeCell ref="AF215:AF220"/>
    <mergeCell ref="B221:B226"/>
    <mergeCell ref="C221:C226"/>
    <mergeCell ref="D221:D226"/>
    <mergeCell ref="H221:H226"/>
    <mergeCell ref="L221:L226"/>
    <mergeCell ref="P221:P226"/>
    <mergeCell ref="T221:T226"/>
    <mergeCell ref="X221:X226"/>
    <mergeCell ref="AB221:AB226"/>
    <mergeCell ref="AF221:AF226"/>
    <mergeCell ref="B215:B220"/>
    <mergeCell ref="C215:C220"/>
    <mergeCell ref="D215:D220"/>
    <mergeCell ref="H215:H220"/>
    <mergeCell ref="L215:L220"/>
    <mergeCell ref="P215:P220"/>
    <mergeCell ref="T215:T220"/>
    <mergeCell ref="X215:X220"/>
    <mergeCell ref="AB215:AB220"/>
    <mergeCell ref="AF227:AF232"/>
    <mergeCell ref="B233:B238"/>
    <mergeCell ref="C233:C238"/>
    <mergeCell ref="D233:D238"/>
    <mergeCell ref="H233:H238"/>
    <mergeCell ref="L233:L238"/>
    <mergeCell ref="P233:P238"/>
    <mergeCell ref="T233:T238"/>
    <mergeCell ref="X233:X238"/>
    <mergeCell ref="AB233:AB238"/>
    <mergeCell ref="AF233:AF238"/>
    <mergeCell ref="B227:B232"/>
    <mergeCell ref="C227:C232"/>
    <mergeCell ref="D227:D232"/>
    <mergeCell ref="H227:H232"/>
    <mergeCell ref="L227:L232"/>
    <mergeCell ref="P227:P232"/>
    <mergeCell ref="T227:T232"/>
    <mergeCell ref="X227:X232"/>
    <mergeCell ref="AB227:AB232"/>
    <mergeCell ref="AF239:AF244"/>
    <mergeCell ref="B245:B250"/>
    <mergeCell ref="C245:C250"/>
    <mergeCell ref="D245:D250"/>
    <mergeCell ref="H245:H250"/>
    <mergeCell ref="L245:L250"/>
    <mergeCell ref="P245:P250"/>
    <mergeCell ref="T245:T250"/>
    <mergeCell ref="X245:X250"/>
    <mergeCell ref="AB245:AB250"/>
    <mergeCell ref="AF245:AF250"/>
    <mergeCell ref="B239:B244"/>
    <mergeCell ref="C239:C244"/>
    <mergeCell ref="D239:D244"/>
    <mergeCell ref="H239:H244"/>
    <mergeCell ref="L239:L244"/>
    <mergeCell ref="P239:P244"/>
    <mergeCell ref="T239:T244"/>
    <mergeCell ref="X239:X244"/>
    <mergeCell ref="AB239:AB244"/>
    <mergeCell ref="AF251:AF256"/>
    <mergeCell ref="B257:B262"/>
    <mergeCell ref="C257:C262"/>
    <mergeCell ref="D257:D262"/>
    <mergeCell ref="H257:H262"/>
    <mergeCell ref="L257:L262"/>
    <mergeCell ref="P257:P262"/>
    <mergeCell ref="T257:T262"/>
    <mergeCell ref="X257:X262"/>
    <mergeCell ref="AB257:AB262"/>
    <mergeCell ref="AF257:AF262"/>
    <mergeCell ref="B251:B256"/>
    <mergeCell ref="C251:C256"/>
    <mergeCell ref="D251:D256"/>
    <mergeCell ref="H251:H256"/>
    <mergeCell ref="L251:L256"/>
    <mergeCell ref="P251:P256"/>
    <mergeCell ref="T251:T256"/>
    <mergeCell ref="X251:X256"/>
    <mergeCell ref="AB251:AB256"/>
    <mergeCell ref="AF263:AF268"/>
    <mergeCell ref="B269:B274"/>
    <mergeCell ref="C269:C274"/>
    <mergeCell ref="D269:D274"/>
    <mergeCell ref="H269:H274"/>
    <mergeCell ref="L269:L274"/>
    <mergeCell ref="P269:P274"/>
    <mergeCell ref="T269:T274"/>
    <mergeCell ref="X269:X274"/>
    <mergeCell ref="AB269:AB274"/>
    <mergeCell ref="AF269:AF274"/>
    <mergeCell ref="B263:B268"/>
    <mergeCell ref="C263:C268"/>
    <mergeCell ref="D263:D268"/>
    <mergeCell ref="H263:H268"/>
    <mergeCell ref="L263:L268"/>
    <mergeCell ref="P263:P268"/>
    <mergeCell ref="T263:T268"/>
    <mergeCell ref="X263:X268"/>
    <mergeCell ref="AB263:AB268"/>
    <mergeCell ref="AF275:AF280"/>
    <mergeCell ref="B281:B286"/>
    <mergeCell ref="C281:C286"/>
    <mergeCell ref="D281:D286"/>
    <mergeCell ref="H281:H286"/>
    <mergeCell ref="L281:L286"/>
    <mergeCell ref="P281:P286"/>
    <mergeCell ref="T281:T286"/>
    <mergeCell ref="X281:X286"/>
    <mergeCell ref="AB281:AB286"/>
    <mergeCell ref="AF281:AF286"/>
    <mergeCell ref="B275:B280"/>
    <mergeCell ref="C275:C280"/>
    <mergeCell ref="D275:D280"/>
    <mergeCell ref="H275:H280"/>
    <mergeCell ref="L275:L280"/>
    <mergeCell ref="P275:P280"/>
    <mergeCell ref="T275:T280"/>
    <mergeCell ref="X275:X280"/>
    <mergeCell ref="AB275:AB280"/>
    <mergeCell ref="AF287:AF292"/>
    <mergeCell ref="B293:B298"/>
    <mergeCell ref="C293:C298"/>
    <mergeCell ref="D293:D298"/>
    <mergeCell ref="H293:H298"/>
    <mergeCell ref="L293:L298"/>
    <mergeCell ref="P293:P298"/>
    <mergeCell ref="T293:T298"/>
    <mergeCell ref="X293:X298"/>
    <mergeCell ref="AB293:AB298"/>
    <mergeCell ref="AF293:AF298"/>
    <mergeCell ref="B287:B292"/>
    <mergeCell ref="C287:C292"/>
    <mergeCell ref="D287:D292"/>
    <mergeCell ref="H287:H292"/>
    <mergeCell ref="L287:L292"/>
    <mergeCell ref="P287:P292"/>
    <mergeCell ref="T287:T292"/>
    <mergeCell ref="X287:X292"/>
    <mergeCell ref="AB287:AB292"/>
    <mergeCell ref="AF299:AF304"/>
    <mergeCell ref="B305:B310"/>
    <mergeCell ref="C305:C310"/>
    <mergeCell ref="D305:D310"/>
    <mergeCell ref="H305:H310"/>
    <mergeCell ref="L305:L310"/>
    <mergeCell ref="P305:P310"/>
    <mergeCell ref="T305:T310"/>
    <mergeCell ref="X305:X310"/>
    <mergeCell ref="AB305:AB310"/>
    <mergeCell ref="AF305:AF310"/>
    <mergeCell ref="B299:B304"/>
    <mergeCell ref="C299:C304"/>
    <mergeCell ref="D299:D304"/>
    <mergeCell ref="H299:H304"/>
    <mergeCell ref="L299:L304"/>
    <mergeCell ref="P299:P304"/>
    <mergeCell ref="T299:T304"/>
    <mergeCell ref="X299:X304"/>
    <mergeCell ref="AB299:AB304"/>
    <mergeCell ref="AF311:AF316"/>
    <mergeCell ref="B317:B322"/>
    <mergeCell ref="C317:C322"/>
    <mergeCell ref="D317:D322"/>
    <mergeCell ref="H317:H322"/>
    <mergeCell ref="L317:L322"/>
    <mergeCell ref="P317:P322"/>
    <mergeCell ref="T317:T322"/>
    <mergeCell ref="X317:X322"/>
    <mergeCell ref="AB317:AB322"/>
    <mergeCell ref="AF317:AF322"/>
    <mergeCell ref="B311:B316"/>
    <mergeCell ref="C311:C316"/>
    <mergeCell ref="D311:D316"/>
    <mergeCell ref="H311:H316"/>
    <mergeCell ref="L311:L316"/>
    <mergeCell ref="P311:P316"/>
    <mergeCell ref="T311:T316"/>
    <mergeCell ref="X311:X316"/>
    <mergeCell ref="AB311:AB316"/>
    <mergeCell ref="AF323:AF328"/>
    <mergeCell ref="B329:B334"/>
    <mergeCell ref="C329:C334"/>
    <mergeCell ref="D329:D334"/>
    <mergeCell ref="H329:H334"/>
    <mergeCell ref="L329:L334"/>
    <mergeCell ref="P329:P334"/>
    <mergeCell ref="T329:T334"/>
    <mergeCell ref="X329:X334"/>
    <mergeCell ref="AB329:AB334"/>
    <mergeCell ref="AF329:AF334"/>
    <mergeCell ref="B323:B328"/>
    <mergeCell ref="C323:C328"/>
    <mergeCell ref="D323:D328"/>
    <mergeCell ref="H323:H328"/>
    <mergeCell ref="L323:L328"/>
    <mergeCell ref="P323:P328"/>
    <mergeCell ref="T323:T328"/>
    <mergeCell ref="X323:X328"/>
    <mergeCell ref="AB323:AB328"/>
    <mergeCell ref="AF335:AF340"/>
    <mergeCell ref="B341:B346"/>
    <mergeCell ref="C341:C346"/>
    <mergeCell ref="D341:D346"/>
    <mergeCell ref="H341:H346"/>
    <mergeCell ref="L341:L346"/>
    <mergeCell ref="P341:P346"/>
    <mergeCell ref="T341:T346"/>
    <mergeCell ref="X341:X346"/>
    <mergeCell ref="AB341:AB346"/>
    <mergeCell ref="AF341:AF346"/>
    <mergeCell ref="B335:B340"/>
    <mergeCell ref="C335:C340"/>
    <mergeCell ref="D335:D340"/>
    <mergeCell ref="H335:H340"/>
    <mergeCell ref="L335:L340"/>
    <mergeCell ref="P335:P340"/>
    <mergeCell ref="T335:T340"/>
    <mergeCell ref="X335:X340"/>
    <mergeCell ref="AB335:AB340"/>
    <mergeCell ref="AF347:AF352"/>
    <mergeCell ref="B353:B358"/>
    <mergeCell ref="C353:C358"/>
    <mergeCell ref="D353:D358"/>
    <mergeCell ref="H353:H358"/>
    <mergeCell ref="L353:L358"/>
    <mergeCell ref="P353:P358"/>
    <mergeCell ref="T353:T358"/>
    <mergeCell ref="X353:X358"/>
    <mergeCell ref="AB353:AB358"/>
    <mergeCell ref="AF353:AF358"/>
    <mergeCell ref="B347:B352"/>
    <mergeCell ref="C347:C352"/>
    <mergeCell ref="D347:D352"/>
    <mergeCell ref="H347:H352"/>
    <mergeCell ref="L347:L352"/>
    <mergeCell ref="P347:P352"/>
    <mergeCell ref="T347:T352"/>
    <mergeCell ref="X347:X352"/>
    <mergeCell ref="AB347:AB352"/>
    <mergeCell ref="AF359:AF364"/>
    <mergeCell ref="B365:B370"/>
    <mergeCell ref="C365:C370"/>
    <mergeCell ref="D365:D370"/>
    <mergeCell ref="H365:H370"/>
    <mergeCell ref="L365:L370"/>
    <mergeCell ref="P365:P370"/>
    <mergeCell ref="T365:T370"/>
    <mergeCell ref="X365:X370"/>
    <mergeCell ref="AB365:AB370"/>
    <mergeCell ref="AF365:AF370"/>
    <mergeCell ref="B359:B364"/>
    <mergeCell ref="C359:C364"/>
    <mergeCell ref="D359:D364"/>
    <mergeCell ref="H359:H364"/>
    <mergeCell ref="L359:L364"/>
    <mergeCell ref="P359:P364"/>
    <mergeCell ref="T359:T364"/>
    <mergeCell ref="X359:X364"/>
    <mergeCell ref="AB359:AB364"/>
    <mergeCell ref="AF371:AF376"/>
    <mergeCell ref="B377:B382"/>
    <mergeCell ref="C377:C382"/>
    <mergeCell ref="D377:D382"/>
    <mergeCell ref="H377:H382"/>
    <mergeCell ref="L377:L382"/>
    <mergeCell ref="P377:P382"/>
    <mergeCell ref="T377:T382"/>
    <mergeCell ref="X377:X382"/>
    <mergeCell ref="AB377:AB382"/>
    <mergeCell ref="AF377:AF382"/>
    <mergeCell ref="B371:B376"/>
    <mergeCell ref="C371:C376"/>
    <mergeCell ref="D371:D376"/>
    <mergeCell ref="H371:H376"/>
    <mergeCell ref="L371:L376"/>
    <mergeCell ref="P371:P376"/>
    <mergeCell ref="T371:T376"/>
    <mergeCell ref="X371:X376"/>
    <mergeCell ref="AB371:AB376"/>
    <mergeCell ref="AF383:AF388"/>
    <mergeCell ref="B389:B394"/>
    <mergeCell ref="C389:C394"/>
    <mergeCell ref="D389:D394"/>
    <mergeCell ref="H389:H394"/>
    <mergeCell ref="L389:L394"/>
    <mergeCell ref="P389:P394"/>
    <mergeCell ref="T389:T394"/>
    <mergeCell ref="X389:X394"/>
    <mergeCell ref="AB389:AB394"/>
    <mergeCell ref="AF389:AF394"/>
    <mergeCell ref="B383:B388"/>
    <mergeCell ref="C383:C388"/>
    <mergeCell ref="D383:D388"/>
    <mergeCell ref="H383:H388"/>
    <mergeCell ref="L383:L388"/>
    <mergeCell ref="P383:P388"/>
    <mergeCell ref="T383:T388"/>
    <mergeCell ref="X383:X388"/>
    <mergeCell ref="AB383:AB388"/>
    <mergeCell ref="AF395:AF400"/>
    <mergeCell ref="B401:B406"/>
    <mergeCell ref="C401:C406"/>
    <mergeCell ref="D401:D406"/>
    <mergeCell ref="H401:H406"/>
    <mergeCell ref="L401:L406"/>
    <mergeCell ref="P401:P406"/>
    <mergeCell ref="T401:T406"/>
    <mergeCell ref="X401:X406"/>
    <mergeCell ref="AB401:AB406"/>
    <mergeCell ref="AF401:AF406"/>
    <mergeCell ref="B395:B400"/>
    <mergeCell ref="C395:C400"/>
    <mergeCell ref="D395:D400"/>
    <mergeCell ref="H395:H400"/>
    <mergeCell ref="L395:L400"/>
    <mergeCell ref="P395:P400"/>
    <mergeCell ref="T395:T400"/>
    <mergeCell ref="X395:X400"/>
    <mergeCell ref="AB395:AB400"/>
    <mergeCell ref="B407:B412"/>
    <mergeCell ref="C407:C412"/>
    <mergeCell ref="D407:D412"/>
    <mergeCell ref="H407:H412"/>
    <mergeCell ref="L407:L412"/>
    <mergeCell ref="P407:P412"/>
    <mergeCell ref="X407:X412"/>
    <mergeCell ref="AB407:AB412"/>
    <mergeCell ref="AF407:AF412"/>
    <mergeCell ref="B413:B418"/>
    <mergeCell ref="C413:C418"/>
    <mergeCell ref="D413:D418"/>
    <mergeCell ref="H413:H418"/>
    <mergeCell ref="L413:L418"/>
    <mergeCell ref="P413:P418"/>
    <mergeCell ref="B431:B436"/>
    <mergeCell ref="C431:C436"/>
    <mergeCell ref="D431:D436"/>
    <mergeCell ref="H431:H436"/>
    <mergeCell ref="L431:L436"/>
    <mergeCell ref="P431:P436"/>
    <mergeCell ref="AB419:AB424"/>
    <mergeCell ref="B425:B430"/>
    <mergeCell ref="C425:C430"/>
    <mergeCell ref="D425:D430"/>
    <mergeCell ref="H425:H430"/>
    <mergeCell ref="L425:L430"/>
    <mergeCell ref="P425:P430"/>
    <mergeCell ref="B419:B424"/>
    <mergeCell ref="C419:C424"/>
    <mergeCell ref="D419:D424"/>
    <mergeCell ref="H419:H424"/>
    <mergeCell ref="L419:L424"/>
    <mergeCell ref="P419:P424"/>
    <mergeCell ref="B449:C454"/>
    <mergeCell ref="D449:D454"/>
    <mergeCell ref="H449:H454"/>
    <mergeCell ref="L449:L454"/>
    <mergeCell ref="P449:P454"/>
    <mergeCell ref="T449:T454"/>
    <mergeCell ref="T437:T442"/>
    <mergeCell ref="X437:X442"/>
    <mergeCell ref="AB437:AB442"/>
    <mergeCell ref="B443:B448"/>
    <mergeCell ref="C443:C448"/>
    <mergeCell ref="D443:D448"/>
    <mergeCell ref="H443:H448"/>
    <mergeCell ref="L443:L448"/>
    <mergeCell ref="P443:P448"/>
    <mergeCell ref="B437:B442"/>
    <mergeCell ref="C437:C442"/>
    <mergeCell ref="D437:D442"/>
    <mergeCell ref="H437:H442"/>
    <mergeCell ref="L437:L442"/>
    <mergeCell ref="P437:P442"/>
    <mergeCell ref="X449:X454"/>
    <mergeCell ref="AB449:AB454"/>
    <mergeCell ref="AF449:AF454"/>
    <mergeCell ref="AL4:AM4"/>
    <mergeCell ref="AO4:AP4"/>
    <mergeCell ref="T443:T448"/>
    <mergeCell ref="X443:X448"/>
    <mergeCell ref="AB443:AB448"/>
    <mergeCell ref="AF443:AF448"/>
    <mergeCell ref="AF437:AF442"/>
    <mergeCell ref="T431:T436"/>
    <mergeCell ref="X431:X436"/>
    <mergeCell ref="AB431:AB436"/>
    <mergeCell ref="AF431:AF436"/>
    <mergeCell ref="T425:T430"/>
    <mergeCell ref="X425:X430"/>
    <mergeCell ref="AB425:AB430"/>
    <mergeCell ref="AF425:AF430"/>
    <mergeCell ref="AF419:AF424"/>
    <mergeCell ref="T413:T418"/>
    <mergeCell ref="X413:X418"/>
    <mergeCell ref="AB413:AB418"/>
    <mergeCell ref="AF413:AF418"/>
    <mergeCell ref="T407:T412"/>
    <mergeCell ref="T419:T424"/>
    <mergeCell ref="X419:X424"/>
  </mergeCells>
  <phoneticPr fontId="3"/>
  <pageMargins left="0.47244094488188981" right="0.23622047244094491" top="0.43307086614173229" bottom="0.31496062992125984" header="0.31496062992125984" footer="0.19685039370078741"/>
  <pageSetup paperSize="8" scale="75" pageOrder="overThenDown" orientation="landscape" r:id="rId1"/>
  <headerFooter>
    <oddHeader>&amp;R&amp;"ＭＳ 明朝,標準"&amp;12 2-13.在宅医療に係る分析</oddHeader>
  </headerFooter>
  <rowBreaks count="6" manualBreakCount="6">
    <brk id="76" max="16383" man="1"/>
    <brk id="148" max="16383" man="1"/>
    <brk id="220" max="16383" man="1"/>
    <brk id="292" max="16383" man="1"/>
    <brk id="364" max="16383" man="1"/>
    <brk id="436" max="16383" man="1"/>
  </rowBreaks>
  <colBreaks count="1" manualBreakCount="1">
    <brk id="19" max="453" man="1"/>
  </colBreaks>
  <ignoredErrors>
    <ignoredError sqref="AM5:AM78 AP5:AP78" emptyCellReference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292</v>
      </c>
    </row>
    <row r="2" spans="1:1" ht="16.5" customHeight="1">
      <c r="A2" s="18" t="s">
        <v>276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3" customWidth="1"/>
    <col min="2" max="2" width="2.125" style="113" customWidth="1"/>
    <col min="3" max="3" width="8.375" style="113" customWidth="1"/>
    <col min="4" max="4" width="11.625" style="113" customWidth="1"/>
    <col min="5" max="5" width="5.5" style="113" bestFit="1" customWidth="1"/>
    <col min="6" max="6" width="11.625" style="113" customWidth="1"/>
    <col min="7" max="7" width="5.5" style="113" customWidth="1"/>
    <col min="8" max="16" width="8.875" style="113" customWidth="1"/>
    <col min="17" max="17" width="2" style="19" customWidth="1"/>
    <col min="18" max="16384" width="9" style="19"/>
  </cols>
  <sheetData>
    <row r="1" spans="1:16">
      <c r="A1" s="113" t="s">
        <v>301</v>
      </c>
    </row>
    <row r="2" spans="1:16">
      <c r="A2" s="113" t="s">
        <v>299</v>
      </c>
    </row>
    <row r="4" spans="1:16" ht="13.5" customHeight="1">
      <c r="B4" s="207"/>
      <c r="C4" s="208"/>
      <c r="D4" s="208"/>
      <c r="E4" s="208"/>
      <c r="F4" s="208"/>
      <c r="G4" s="209"/>
    </row>
    <row r="5" spans="1:16" ht="13.5" customHeight="1">
      <c r="B5" s="210"/>
      <c r="C5" s="211"/>
      <c r="D5" s="212">
        <v>0.71600000000000008</v>
      </c>
      <c r="E5" s="213" t="s">
        <v>297</v>
      </c>
      <c r="F5" s="214">
        <v>0.74</v>
      </c>
      <c r="G5" s="215" t="s">
        <v>305</v>
      </c>
    </row>
    <row r="6" spans="1:16">
      <c r="B6" s="210"/>
      <c r="D6" s="212"/>
      <c r="E6" s="213"/>
      <c r="F6" s="214"/>
      <c r="G6" s="215"/>
    </row>
    <row r="7" spans="1:16">
      <c r="B7" s="210"/>
      <c r="C7" s="216"/>
      <c r="D7" s="212">
        <v>0.69200000000000006</v>
      </c>
      <c r="E7" s="213" t="s">
        <v>297</v>
      </c>
      <c r="F7" s="214">
        <v>0.71600000000000008</v>
      </c>
      <c r="G7" s="215" t="s">
        <v>298</v>
      </c>
    </row>
    <row r="8" spans="1:16">
      <c r="B8" s="210"/>
      <c r="D8" s="212"/>
      <c r="E8" s="213"/>
      <c r="F8" s="214"/>
      <c r="G8" s="215"/>
    </row>
    <row r="9" spans="1:16">
      <c r="B9" s="210"/>
      <c r="C9" s="217"/>
      <c r="D9" s="212">
        <v>0.66800000000000004</v>
      </c>
      <c r="E9" s="213" t="s">
        <v>297</v>
      </c>
      <c r="F9" s="214">
        <v>0.69200000000000006</v>
      </c>
      <c r="G9" s="215" t="s">
        <v>298</v>
      </c>
    </row>
    <row r="10" spans="1:16">
      <c r="B10" s="210"/>
      <c r="D10" s="212"/>
      <c r="E10" s="213"/>
      <c r="F10" s="214"/>
      <c r="G10" s="215"/>
    </row>
    <row r="11" spans="1:16">
      <c r="B11" s="210"/>
      <c r="C11" s="218"/>
      <c r="D11" s="212">
        <v>0.64400000000000002</v>
      </c>
      <c r="E11" s="213" t="s">
        <v>297</v>
      </c>
      <c r="F11" s="214">
        <v>0.66800000000000004</v>
      </c>
      <c r="G11" s="215" t="s">
        <v>298</v>
      </c>
    </row>
    <row r="12" spans="1:16">
      <c r="B12" s="210"/>
      <c r="D12" s="212"/>
      <c r="E12" s="213"/>
      <c r="F12" s="214"/>
      <c r="G12" s="215"/>
    </row>
    <row r="13" spans="1:16">
      <c r="B13" s="210"/>
      <c r="C13" s="219"/>
      <c r="D13" s="212">
        <v>0.62</v>
      </c>
      <c r="E13" s="213" t="s">
        <v>297</v>
      </c>
      <c r="F13" s="214">
        <v>0.64400000000000002</v>
      </c>
      <c r="G13" s="215" t="s">
        <v>298</v>
      </c>
    </row>
    <row r="14" spans="1:16">
      <c r="B14" s="220"/>
      <c r="C14" s="221"/>
      <c r="D14" s="221"/>
      <c r="E14" s="221"/>
      <c r="F14" s="221"/>
      <c r="G14" s="222"/>
    </row>
    <row r="16" spans="1:16">
      <c r="B16" s="207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>
      <c r="B17" s="210"/>
      <c r="P17" s="223"/>
    </row>
    <row r="18" spans="2:16">
      <c r="B18" s="210"/>
      <c r="P18" s="223"/>
    </row>
    <row r="19" spans="2:16">
      <c r="B19" s="210"/>
      <c r="P19" s="223"/>
    </row>
    <row r="20" spans="2:16">
      <c r="B20" s="210"/>
      <c r="P20" s="223"/>
    </row>
    <row r="21" spans="2:16">
      <c r="B21" s="210"/>
      <c r="P21" s="223"/>
    </row>
    <row r="22" spans="2:16">
      <c r="B22" s="210"/>
      <c r="P22" s="223"/>
    </row>
    <row r="23" spans="2:16">
      <c r="B23" s="210"/>
      <c r="P23" s="223"/>
    </row>
    <row r="24" spans="2:16">
      <c r="B24" s="210"/>
      <c r="P24" s="223"/>
    </row>
    <row r="25" spans="2:16">
      <c r="B25" s="210"/>
      <c r="P25" s="223"/>
    </row>
    <row r="26" spans="2:16">
      <c r="B26" s="210"/>
      <c r="P26" s="223"/>
    </row>
    <row r="27" spans="2:16">
      <c r="B27" s="210"/>
      <c r="P27" s="223"/>
    </row>
    <row r="28" spans="2:16">
      <c r="B28" s="210"/>
      <c r="P28" s="223"/>
    </row>
    <row r="29" spans="2:16">
      <c r="B29" s="210"/>
      <c r="P29" s="223"/>
    </row>
    <row r="30" spans="2:16">
      <c r="B30" s="210"/>
      <c r="P30" s="223"/>
    </row>
    <row r="31" spans="2:16">
      <c r="B31" s="210"/>
      <c r="P31" s="223"/>
    </row>
    <row r="32" spans="2:16">
      <c r="B32" s="210"/>
      <c r="P32" s="223"/>
    </row>
    <row r="33" spans="2:16">
      <c r="B33" s="210"/>
      <c r="P33" s="223"/>
    </row>
    <row r="34" spans="2:16">
      <c r="B34" s="210"/>
      <c r="P34" s="223"/>
    </row>
    <row r="35" spans="2:16">
      <c r="B35" s="210"/>
      <c r="P35" s="223"/>
    </row>
    <row r="36" spans="2:16">
      <c r="B36" s="210"/>
      <c r="P36" s="223"/>
    </row>
    <row r="37" spans="2:16">
      <c r="B37" s="210"/>
      <c r="P37" s="223"/>
    </row>
    <row r="38" spans="2:16">
      <c r="B38" s="210"/>
      <c r="P38" s="223"/>
    </row>
    <row r="39" spans="2:16">
      <c r="B39" s="210"/>
      <c r="P39" s="223"/>
    </row>
    <row r="40" spans="2:16">
      <c r="B40" s="210"/>
      <c r="P40" s="223"/>
    </row>
    <row r="41" spans="2:16">
      <c r="B41" s="210"/>
      <c r="P41" s="223"/>
    </row>
    <row r="42" spans="2:16">
      <c r="B42" s="210"/>
      <c r="P42" s="223"/>
    </row>
    <row r="43" spans="2:16">
      <c r="B43" s="210"/>
      <c r="P43" s="223"/>
    </row>
    <row r="44" spans="2:16">
      <c r="B44" s="210"/>
      <c r="P44" s="223"/>
    </row>
    <row r="45" spans="2:16">
      <c r="B45" s="210"/>
      <c r="P45" s="223"/>
    </row>
    <row r="46" spans="2:16">
      <c r="B46" s="210"/>
      <c r="P46" s="223"/>
    </row>
    <row r="47" spans="2:16">
      <c r="B47" s="210"/>
      <c r="P47" s="223"/>
    </row>
    <row r="48" spans="2:16">
      <c r="B48" s="210"/>
      <c r="P48" s="223"/>
    </row>
    <row r="49" spans="2:16">
      <c r="B49" s="210"/>
      <c r="P49" s="223"/>
    </row>
    <row r="50" spans="2:16">
      <c r="B50" s="210"/>
      <c r="P50" s="223"/>
    </row>
    <row r="51" spans="2:16">
      <c r="B51" s="210"/>
      <c r="P51" s="223"/>
    </row>
    <row r="52" spans="2:16">
      <c r="B52" s="210"/>
      <c r="P52" s="223"/>
    </row>
    <row r="53" spans="2:16">
      <c r="B53" s="210"/>
      <c r="P53" s="223"/>
    </row>
    <row r="54" spans="2:16">
      <c r="B54" s="210"/>
      <c r="P54" s="223"/>
    </row>
    <row r="55" spans="2:16">
      <c r="B55" s="210"/>
      <c r="P55" s="223"/>
    </row>
    <row r="56" spans="2:16">
      <c r="B56" s="210"/>
      <c r="P56" s="223"/>
    </row>
    <row r="57" spans="2:16">
      <c r="B57" s="210"/>
      <c r="P57" s="223"/>
    </row>
    <row r="58" spans="2:16">
      <c r="B58" s="210"/>
      <c r="P58" s="223"/>
    </row>
    <row r="59" spans="2:16">
      <c r="B59" s="210"/>
      <c r="P59" s="223"/>
    </row>
    <row r="60" spans="2:16">
      <c r="B60" s="210"/>
      <c r="P60" s="223"/>
    </row>
    <row r="61" spans="2:16">
      <c r="B61" s="210"/>
      <c r="P61" s="223"/>
    </row>
    <row r="62" spans="2:16">
      <c r="B62" s="210"/>
      <c r="P62" s="223"/>
    </row>
    <row r="63" spans="2:16">
      <c r="B63" s="210"/>
      <c r="P63" s="223"/>
    </row>
    <row r="64" spans="2:16">
      <c r="B64" s="210"/>
      <c r="P64" s="223"/>
    </row>
    <row r="65" spans="2:16">
      <c r="B65" s="210"/>
      <c r="P65" s="223"/>
    </row>
    <row r="66" spans="2:16">
      <c r="B66" s="210"/>
      <c r="P66" s="223"/>
    </row>
    <row r="67" spans="2:16">
      <c r="B67" s="210"/>
      <c r="P67" s="223"/>
    </row>
    <row r="68" spans="2:16">
      <c r="B68" s="210"/>
      <c r="P68" s="223"/>
    </row>
    <row r="69" spans="2:16">
      <c r="B69" s="210"/>
      <c r="P69" s="223"/>
    </row>
    <row r="70" spans="2:16">
      <c r="B70" s="210"/>
      <c r="P70" s="223"/>
    </row>
    <row r="71" spans="2:16">
      <c r="B71" s="210"/>
      <c r="P71" s="223"/>
    </row>
    <row r="72" spans="2:16">
      <c r="B72" s="210"/>
      <c r="P72" s="223"/>
    </row>
    <row r="73" spans="2:16">
      <c r="B73" s="210"/>
      <c r="P73" s="223"/>
    </row>
    <row r="74" spans="2:16">
      <c r="B74" s="210"/>
      <c r="P74" s="223"/>
    </row>
    <row r="75" spans="2:16">
      <c r="B75" s="210"/>
      <c r="P75" s="223"/>
    </row>
    <row r="76" spans="2:16">
      <c r="B76" s="210"/>
      <c r="P76" s="223"/>
    </row>
    <row r="77" spans="2:16">
      <c r="B77" s="210"/>
      <c r="P77" s="223"/>
    </row>
    <row r="78" spans="2:16">
      <c r="B78" s="210"/>
      <c r="P78" s="223"/>
    </row>
    <row r="79" spans="2:16">
      <c r="B79" s="210"/>
      <c r="P79" s="223"/>
    </row>
    <row r="80" spans="2:16">
      <c r="B80" s="210"/>
      <c r="P80" s="223"/>
    </row>
    <row r="81" spans="2:16">
      <c r="B81" s="210"/>
      <c r="P81" s="223"/>
    </row>
    <row r="82" spans="2:16">
      <c r="B82" s="210"/>
      <c r="P82" s="223"/>
    </row>
    <row r="83" spans="2:16">
      <c r="B83" s="210"/>
      <c r="P83" s="223"/>
    </row>
    <row r="84" spans="2:16">
      <c r="B84" s="220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4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2-13.在宅医療に係る分析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P84"/>
  <sheetViews>
    <sheetView showGridLines="0" zoomScaleNormal="100" zoomScaleSheetLayoutView="70" workbookViewId="0"/>
  </sheetViews>
  <sheetFormatPr defaultRowHeight="13.5"/>
  <cols>
    <col min="1" max="1" width="4.625" style="113" customWidth="1"/>
    <col min="2" max="2" width="2.125" style="113" customWidth="1"/>
    <col min="3" max="3" width="8.375" style="113" customWidth="1"/>
    <col min="4" max="4" width="11.625" style="113" customWidth="1"/>
    <col min="5" max="5" width="5.5" style="113" bestFit="1" customWidth="1"/>
    <col min="6" max="6" width="11.625" style="113" customWidth="1"/>
    <col min="7" max="7" width="5.5" style="113" customWidth="1"/>
    <col min="8" max="16" width="8.875" style="113" customWidth="1"/>
    <col min="17" max="17" width="2" style="19" customWidth="1"/>
    <col min="18" max="16384" width="9" style="19"/>
  </cols>
  <sheetData>
    <row r="1" spans="1:16">
      <c r="A1" s="113" t="s">
        <v>295</v>
      </c>
    </row>
    <row r="2" spans="1:16">
      <c r="A2" s="113" t="s">
        <v>296</v>
      </c>
    </row>
    <row r="4" spans="1:16" ht="13.5" customHeight="1">
      <c r="B4" s="207"/>
      <c r="C4" s="208"/>
      <c r="D4" s="208"/>
      <c r="E4" s="208"/>
      <c r="F4" s="208"/>
      <c r="G4" s="209"/>
    </row>
    <row r="5" spans="1:16" ht="13.5" customHeight="1">
      <c r="B5" s="210"/>
      <c r="C5" s="211"/>
      <c r="D5" s="212">
        <v>0.11199999999999997</v>
      </c>
      <c r="E5" s="213" t="s">
        <v>297</v>
      </c>
      <c r="F5" s="214">
        <v>0.12</v>
      </c>
      <c r="G5" s="215" t="s">
        <v>302</v>
      </c>
    </row>
    <row r="6" spans="1:16">
      <c r="B6" s="210"/>
      <c r="D6" s="212"/>
      <c r="E6" s="213"/>
      <c r="F6" s="214"/>
      <c r="G6" s="215"/>
    </row>
    <row r="7" spans="1:16">
      <c r="B7" s="210"/>
      <c r="C7" s="216"/>
      <c r="D7" s="212">
        <v>0.10399999999999998</v>
      </c>
      <c r="E7" s="213" t="s">
        <v>297</v>
      </c>
      <c r="F7" s="214">
        <v>0.11199999999999997</v>
      </c>
      <c r="G7" s="215" t="s">
        <v>298</v>
      </c>
    </row>
    <row r="8" spans="1:16">
      <c r="B8" s="210"/>
      <c r="D8" s="212"/>
      <c r="E8" s="213"/>
      <c r="F8" s="214"/>
      <c r="G8" s="215"/>
    </row>
    <row r="9" spans="1:16">
      <c r="B9" s="210"/>
      <c r="C9" s="217"/>
      <c r="D9" s="212">
        <v>9.5999999999999988E-2</v>
      </c>
      <c r="E9" s="213" t="s">
        <v>297</v>
      </c>
      <c r="F9" s="214">
        <v>0.10399999999999998</v>
      </c>
      <c r="G9" s="215" t="s">
        <v>298</v>
      </c>
    </row>
    <row r="10" spans="1:16">
      <c r="B10" s="210"/>
      <c r="D10" s="212"/>
      <c r="E10" s="213"/>
      <c r="F10" s="214"/>
      <c r="G10" s="215"/>
    </row>
    <row r="11" spans="1:16">
      <c r="B11" s="210"/>
      <c r="C11" s="218"/>
      <c r="D11" s="212">
        <v>8.7999999999999995E-2</v>
      </c>
      <c r="E11" s="213" t="s">
        <v>297</v>
      </c>
      <c r="F11" s="214">
        <v>9.5999999999999988E-2</v>
      </c>
      <c r="G11" s="215" t="s">
        <v>298</v>
      </c>
    </row>
    <row r="12" spans="1:16">
      <c r="B12" s="210"/>
      <c r="D12" s="212"/>
      <c r="E12" s="213"/>
      <c r="F12" s="214"/>
      <c r="G12" s="215"/>
    </row>
    <row r="13" spans="1:16">
      <c r="B13" s="210"/>
      <c r="C13" s="219"/>
      <c r="D13" s="212">
        <v>0.08</v>
      </c>
      <c r="E13" s="213" t="s">
        <v>297</v>
      </c>
      <c r="F13" s="214">
        <v>8.7999999999999995E-2</v>
      </c>
      <c r="G13" s="215" t="s">
        <v>298</v>
      </c>
    </row>
    <row r="14" spans="1:16">
      <c r="B14" s="220"/>
      <c r="C14" s="221"/>
      <c r="D14" s="221"/>
      <c r="E14" s="221"/>
      <c r="F14" s="221"/>
      <c r="G14" s="222"/>
    </row>
    <row r="16" spans="1:16">
      <c r="B16" s="207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>
      <c r="B17" s="210"/>
      <c r="P17" s="223"/>
    </row>
    <row r="18" spans="2:16">
      <c r="B18" s="210"/>
      <c r="P18" s="223"/>
    </row>
    <row r="19" spans="2:16">
      <c r="B19" s="210"/>
      <c r="P19" s="223"/>
    </row>
    <row r="20" spans="2:16">
      <c r="B20" s="210"/>
      <c r="P20" s="223"/>
    </row>
    <row r="21" spans="2:16">
      <c r="B21" s="210"/>
      <c r="P21" s="223"/>
    </row>
    <row r="22" spans="2:16">
      <c r="B22" s="210"/>
      <c r="P22" s="223"/>
    </row>
    <row r="23" spans="2:16">
      <c r="B23" s="210"/>
      <c r="P23" s="223"/>
    </row>
    <row r="24" spans="2:16">
      <c r="B24" s="210"/>
      <c r="P24" s="223"/>
    </row>
    <row r="25" spans="2:16">
      <c r="B25" s="210"/>
      <c r="P25" s="223"/>
    </row>
    <row r="26" spans="2:16">
      <c r="B26" s="210"/>
      <c r="P26" s="223"/>
    </row>
    <row r="27" spans="2:16">
      <c r="B27" s="210"/>
      <c r="P27" s="223"/>
    </row>
    <row r="28" spans="2:16">
      <c r="B28" s="210"/>
      <c r="P28" s="223"/>
    </row>
    <row r="29" spans="2:16">
      <c r="B29" s="210"/>
      <c r="P29" s="223"/>
    </row>
    <row r="30" spans="2:16">
      <c r="B30" s="210"/>
      <c r="P30" s="223"/>
    </row>
    <row r="31" spans="2:16">
      <c r="B31" s="210"/>
      <c r="P31" s="223"/>
    </row>
    <row r="32" spans="2:16">
      <c r="B32" s="210"/>
      <c r="P32" s="223"/>
    </row>
    <row r="33" spans="2:16">
      <c r="B33" s="210"/>
      <c r="P33" s="223"/>
    </row>
    <row r="34" spans="2:16">
      <c r="B34" s="210"/>
      <c r="P34" s="223"/>
    </row>
    <row r="35" spans="2:16">
      <c r="B35" s="210"/>
      <c r="P35" s="223"/>
    </row>
    <row r="36" spans="2:16">
      <c r="B36" s="210"/>
      <c r="P36" s="223"/>
    </row>
    <row r="37" spans="2:16">
      <c r="B37" s="210"/>
      <c r="P37" s="223"/>
    </row>
    <row r="38" spans="2:16">
      <c r="B38" s="210"/>
      <c r="P38" s="223"/>
    </row>
    <row r="39" spans="2:16">
      <c r="B39" s="210"/>
      <c r="P39" s="223"/>
    </row>
    <row r="40" spans="2:16">
      <c r="B40" s="210"/>
      <c r="P40" s="223"/>
    </row>
    <row r="41" spans="2:16">
      <c r="B41" s="210"/>
      <c r="P41" s="223"/>
    </row>
    <row r="42" spans="2:16">
      <c r="B42" s="210"/>
      <c r="P42" s="223"/>
    </row>
    <row r="43" spans="2:16">
      <c r="B43" s="210"/>
      <c r="P43" s="223"/>
    </row>
    <row r="44" spans="2:16">
      <c r="B44" s="210"/>
      <c r="P44" s="223"/>
    </row>
    <row r="45" spans="2:16">
      <c r="B45" s="210"/>
      <c r="P45" s="223"/>
    </row>
    <row r="46" spans="2:16">
      <c r="B46" s="210"/>
      <c r="P46" s="223"/>
    </row>
    <row r="47" spans="2:16">
      <c r="B47" s="210"/>
      <c r="P47" s="223"/>
    </row>
    <row r="48" spans="2:16">
      <c r="B48" s="210"/>
      <c r="P48" s="223"/>
    </row>
    <row r="49" spans="2:16">
      <c r="B49" s="210"/>
      <c r="P49" s="223"/>
    </row>
    <row r="50" spans="2:16">
      <c r="B50" s="210"/>
      <c r="P50" s="223"/>
    </row>
    <row r="51" spans="2:16">
      <c r="B51" s="210"/>
      <c r="P51" s="223"/>
    </row>
    <row r="52" spans="2:16">
      <c r="B52" s="210"/>
      <c r="P52" s="223"/>
    </row>
    <row r="53" spans="2:16">
      <c r="B53" s="210"/>
      <c r="P53" s="223"/>
    </row>
    <row r="54" spans="2:16">
      <c r="B54" s="210"/>
      <c r="P54" s="223"/>
    </row>
    <row r="55" spans="2:16">
      <c r="B55" s="210"/>
      <c r="P55" s="223"/>
    </row>
    <row r="56" spans="2:16">
      <c r="B56" s="210"/>
      <c r="P56" s="223"/>
    </row>
    <row r="57" spans="2:16">
      <c r="B57" s="210"/>
      <c r="P57" s="223"/>
    </row>
    <row r="58" spans="2:16">
      <c r="B58" s="210"/>
      <c r="P58" s="223"/>
    </row>
    <row r="59" spans="2:16">
      <c r="B59" s="210"/>
      <c r="P59" s="223"/>
    </row>
    <row r="60" spans="2:16">
      <c r="B60" s="210"/>
      <c r="P60" s="223"/>
    </row>
    <row r="61" spans="2:16">
      <c r="B61" s="210"/>
      <c r="P61" s="223"/>
    </row>
    <row r="62" spans="2:16">
      <c r="B62" s="210"/>
      <c r="P62" s="223"/>
    </row>
    <row r="63" spans="2:16">
      <c r="B63" s="210"/>
      <c r="P63" s="223"/>
    </row>
    <row r="64" spans="2:16">
      <c r="B64" s="210"/>
      <c r="P64" s="223"/>
    </row>
    <row r="65" spans="2:16">
      <c r="B65" s="210"/>
      <c r="P65" s="223"/>
    </row>
    <row r="66" spans="2:16">
      <c r="B66" s="210"/>
      <c r="P66" s="223"/>
    </row>
    <row r="67" spans="2:16">
      <c r="B67" s="210"/>
      <c r="P67" s="223"/>
    </row>
    <row r="68" spans="2:16">
      <c r="B68" s="210"/>
      <c r="P68" s="223"/>
    </row>
    <row r="69" spans="2:16">
      <c r="B69" s="210"/>
      <c r="P69" s="223"/>
    </row>
    <row r="70" spans="2:16">
      <c r="B70" s="210"/>
      <c r="P70" s="223"/>
    </row>
    <row r="71" spans="2:16">
      <c r="B71" s="210"/>
      <c r="P71" s="223"/>
    </row>
    <row r="72" spans="2:16">
      <c r="B72" s="210"/>
      <c r="P72" s="223"/>
    </row>
    <row r="73" spans="2:16">
      <c r="B73" s="210"/>
      <c r="P73" s="223"/>
    </row>
    <row r="74" spans="2:16">
      <c r="B74" s="210"/>
      <c r="P74" s="223"/>
    </row>
    <row r="75" spans="2:16">
      <c r="B75" s="210"/>
      <c r="P75" s="223"/>
    </row>
    <row r="76" spans="2:16">
      <c r="B76" s="210"/>
      <c r="P76" s="223"/>
    </row>
    <row r="77" spans="2:16">
      <c r="B77" s="210"/>
      <c r="P77" s="223"/>
    </row>
    <row r="78" spans="2:16">
      <c r="B78" s="210"/>
      <c r="P78" s="223"/>
    </row>
    <row r="79" spans="2:16">
      <c r="B79" s="210"/>
      <c r="P79" s="223"/>
    </row>
    <row r="80" spans="2:16">
      <c r="B80" s="210"/>
      <c r="P80" s="223"/>
    </row>
    <row r="81" spans="2:16">
      <c r="B81" s="210"/>
      <c r="P81" s="223"/>
    </row>
    <row r="82" spans="2:16">
      <c r="B82" s="210"/>
      <c r="P82" s="223"/>
    </row>
    <row r="83" spans="2:16">
      <c r="B83" s="210"/>
      <c r="P83" s="223"/>
    </row>
    <row r="84" spans="2:16">
      <c r="B84" s="220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4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2-13.在宅医療に係る分析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256</v>
      </c>
    </row>
    <row r="2" spans="1:1" ht="16.5" customHeight="1">
      <c r="A2" s="18" t="s">
        <v>137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81"/>
  <sheetViews>
    <sheetView showGridLines="0" zoomScaleNormal="100" zoomScaleSheetLayoutView="100" workbookViewId="0"/>
  </sheetViews>
  <sheetFormatPr defaultRowHeight="13.5"/>
  <cols>
    <col min="1" max="1" width="4.625" style="8" customWidth="1"/>
    <col min="2" max="2" width="3.25" style="8" customWidth="1"/>
    <col min="3" max="3" width="18.625" style="8" customWidth="1"/>
    <col min="4" max="4" width="9.625" style="8" customWidth="1"/>
    <col min="5" max="12" width="9" style="8" customWidth="1"/>
    <col min="13" max="13" width="9.625" style="8" customWidth="1"/>
    <col min="14" max="21" width="9" style="8" customWidth="1"/>
    <col min="22" max="22" width="9.625" style="8" customWidth="1"/>
    <col min="23" max="30" width="9" style="8" customWidth="1"/>
    <col min="31" max="31" width="9.625" style="8" customWidth="1"/>
    <col min="32" max="39" width="9" style="8" customWidth="1"/>
    <col min="40" max="40" width="9.625" style="8" customWidth="1"/>
    <col min="41" max="48" width="9" style="8" customWidth="1"/>
    <col min="49" max="49" width="9.625" style="8" customWidth="1"/>
    <col min="50" max="57" width="9" style="8" customWidth="1"/>
    <col min="58" max="58" width="9.625" style="8" customWidth="1"/>
    <col min="59" max="66" width="9" style="8" customWidth="1"/>
    <col min="67" max="67" width="9.625" style="8" customWidth="1"/>
    <col min="68" max="75" width="9" style="8" customWidth="1"/>
    <col min="76" max="76" width="9" style="8"/>
    <col min="77" max="77" width="11.375" style="132" bestFit="1" customWidth="1"/>
    <col min="78" max="78" width="9.125" style="132" bestFit="1" customWidth="1"/>
    <col min="79" max="79" width="9.125" style="132" customWidth="1"/>
    <col min="80" max="81" width="11.125" style="132" customWidth="1"/>
    <col min="82" max="84" width="9" style="30"/>
    <col min="85" max="16384" width="9" style="8"/>
  </cols>
  <sheetData>
    <row r="1" spans="1:84" s="19" customFormat="1" ht="16.5" customHeight="1">
      <c r="A1" s="18" t="s">
        <v>247</v>
      </c>
      <c r="BY1" s="132"/>
      <c r="BZ1" s="132"/>
      <c r="CA1" s="132"/>
      <c r="CB1" s="132"/>
      <c r="CC1" s="132"/>
      <c r="CD1" s="132"/>
      <c r="CE1" s="132"/>
      <c r="CF1" s="132"/>
    </row>
    <row r="2" spans="1:84" s="19" customFormat="1" ht="16.5" customHeight="1">
      <c r="A2" s="18" t="s">
        <v>252</v>
      </c>
      <c r="BY2" s="132"/>
      <c r="BZ2" s="132"/>
      <c r="CA2" s="132"/>
      <c r="CB2" s="132"/>
      <c r="CC2" s="132"/>
      <c r="CD2" s="132"/>
      <c r="CE2" s="132"/>
      <c r="CF2" s="132"/>
    </row>
    <row r="3" spans="1:84" ht="16.5" customHeight="1">
      <c r="B3" s="267"/>
      <c r="C3" s="270" t="s">
        <v>0</v>
      </c>
      <c r="D3" s="262" t="s">
        <v>66</v>
      </c>
      <c r="E3" s="263"/>
      <c r="F3" s="263"/>
      <c r="G3" s="263"/>
      <c r="H3" s="263"/>
      <c r="I3" s="263"/>
      <c r="J3" s="263"/>
      <c r="K3" s="263"/>
      <c r="L3" s="260"/>
      <c r="M3" s="262" t="s">
        <v>67</v>
      </c>
      <c r="N3" s="263"/>
      <c r="O3" s="263"/>
      <c r="P3" s="263"/>
      <c r="Q3" s="263"/>
      <c r="R3" s="263"/>
      <c r="S3" s="263"/>
      <c r="T3" s="263"/>
      <c r="U3" s="260"/>
      <c r="V3" s="262" t="s">
        <v>68</v>
      </c>
      <c r="W3" s="263"/>
      <c r="X3" s="263"/>
      <c r="Y3" s="263"/>
      <c r="Z3" s="263"/>
      <c r="AA3" s="263"/>
      <c r="AB3" s="263"/>
      <c r="AC3" s="263"/>
      <c r="AD3" s="260"/>
      <c r="AE3" s="262" t="s">
        <v>69</v>
      </c>
      <c r="AF3" s="263"/>
      <c r="AG3" s="263"/>
      <c r="AH3" s="263"/>
      <c r="AI3" s="263"/>
      <c r="AJ3" s="263"/>
      <c r="AK3" s="263"/>
      <c r="AL3" s="263"/>
      <c r="AM3" s="260"/>
      <c r="AN3" s="259" t="s">
        <v>70</v>
      </c>
      <c r="AO3" s="263"/>
      <c r="AP3" s="263"/>
      <c r="AQ3" s="263"/>
      <c r="AR3" s="263"/>
      <c r="AS3" s="263"/>
      <c r="AT3" s="263"/>
      <c r="AU3" s="263"/>
      <c r="AV3" s="260"/>
      <c r="AW3" s="262" t="s">
        <v>71</v>
      </c>
      <c r="AX3" s="263"/>
      <c r="AY3" s="263"/>
      <c r="AZ3" s="263"/>
      <c r="BA3" s="263"/>
      <c r="BB3" s="263"/>
      <c r="BC3" s="263"/>
      <c r="BD3" s="263"/>
      <c r="BE3" s="260"/>
      <c r="BF3" s="262" t="s">
        <v>72</v>
      </c>
      <c r="BG3" s="263"/>
      <c r="BH3" s="263"/>
      <c r="BI3" s="263"/>
      <c r="BJ3" s="263"/>
      <c r="BK3" s="263"/>
      <c r="BL3" s="263"/>
      <c r="BM3" s="263"/>
      <c r="BN3" s="260"/>
      <c r="BO3" s="261" t="s">
        <v>73</v>
      </c>
      <c r="BP3" s="261"/>
      <c r="BQ3" s="261"/>
      <c r="BR3" s="261"/>
      <c r="BS3" s="261"/>
      <c r="BT3" s="261"/>
      <c r="BU3" s="261"/>
      <c r="BV3" s="261"/>
      <c r="BW3" s="261"/>
    </row>
    <row r="4" spans="1:84" ht="38.1" customHeight="1">
      <c r="B4" s="268"/>
      <c r="C4" s="271"/>
      <c r="D4" s="253" t="s">
        <v>92</v>
      </c>
      <c r="E4" s="256" t="s">
        <v>104</v>
      </c>
      <c r="F4" s="257"/>
      <c r="G4" s="236" t="s">
        <v>250</v>
      </c>
      <c r="H4" s="237"/>
      <c r="I4" s="256" t="s">
        <v>105</v>
      </c>
      <c r="J4" s="257"/>
      <c r="K4" s="236" t="s">
        <v>251</v>
      </c>
      <c r="L4" s="237"/>
      <c r="M4" s="253" t="s">
        <v>92</v>
      </c>
      <c r="N4" s="256" t="s">
        <v>104</v>
      </c>
      <c r="O4" s="257"/>
      <c r="P4" s="236" t="s">
        <v>250</v>
      </c>
      <c r="Q4" s="237"/>
      <c r="R4" s="256" t="s">
        <v>105</v>
      </c>
      <c r="S4" s="257"/>
      <c r="T4" s="236" t="s">
        <v>251</v>
      </c>
      <c r="U4" s="237"/>
      <c r="V4" s="253" t="s">
        <v>92</v>
      </c>
      <c r="W4" s="256" t="s">
        <v>104</v>
      </c>
      <c r="X4" s="257"/>
      <c r="Y4" s="236" t="s">
        <v>250</v>
      </c>
      <c r="Z4" s="237"/>
      <c r="AA4" s="256" t="s">
        <v>105</v>
      </c>
      <c r="AB4" s="257"/>
      <c r="AC4" s="236" t="s">
        <v>251</v>
      </c>
      <c r="AD4" s="237"/>
      <c r="AE4" s="253" t="s">
        <v>92</v>
      </c>
      <c r="AF4" s="256" t="s">
        <v>104</v>
      </c>
      <c r="AG4" s="257"/>
      <c r="AH4" s="236" t="s">
        <v>250</v>
      </c>
      <c r="AI4" s="237"/>
      <c r="AJ4" s="256" t="s">
        <v>105</v>
      </c>
      <c r="AK4" s="257"/>
      <c r="AL4" s="236" t="s">
        <v>251</v>
      </c>
      <c r="AM4" s="237"/>
      <c r="AN4" s="264" t="s">
        <v>92</v>
      </c>
      <c r="AO4" s="259" t="s">
        <v>104</v>
      </c>
      <c r="AP4" s="260"/>
      <c r="AQ4" s="258" t="s">
        <v>250</v>
      </c>
      <c r="AR4" s="245"/>
      <c r="AS4" s="259" t="s">
        <v>105</v>
      </c>
      <c r="AT4" s="260"/>
      <c r="AU4" s="258" t="s">
        <v>251</v>
      </c>
      <c r="AV4" s="245"/>
      <c r="AW4" s="253" t="s">
        <v>92</v>
      </c>
      <c r="AX4" s="256" t="s">
        <v>104</v>
      </c>
      <c r="AY4" s="257"/>
      <c r="AZ4" s="236" t="s">
        <v>250</v>
      </c>
      <c r="BA4" s="237"/>
      <c r="BB4" s="256" t="s">
        <v>105</v>
      </c>
      <c r="BC4" s="257"/>
      <c r="BD4" s="236" t="s">
        <v>251</v>
      </c>
      <c r="BE4" s="237"/>
      <c r="BF4" s="253" t="s">
        <v>92</v>
      </c>
      <c r="BG4" s="256" t="s">
        <v>104</v>
      </c>
      <c r="BH4" s="257"/>
      <c r="BI4" s="236" t="s">
        <v>250</v>
      </c>
      <c r="BJ4" s="237"/>
      <c r="BK4" s="256" t="s">
        <v>105</v>
      </c>
      <c r="BL4" s="257"/>
      <c r="BM4" s="236" t="s">
        <v>251</v>
      </c>
      <c r="BN4" s="237"/>
      <c r="BO4" s="253" t="s">
        <v>92</v>
      </c>
      <c r="BP4" s="256" t="s">
        <v>104</v>
      </c>
      <c r="BQ4" s="257"/>
      <c r="BR4" s="236" t="s">
        <v>250</v>
      </c>
      <c r="BS4" s="237"/>
      <c r="BT4" s="256" t="s">
        <v>105</v>
      </c>
      <c r="BU4" s="257"/>
      <c r="BV4" s="236" t="s">
        <v>251</v>
      </c>
      <c r="BW4" s="237"/>
      <c r="BY4" s="132" t="s">
        <v>141</v>
      </c>
    </row>
    <row r="5" spans="1:84" ht="13.5" customHeight="1">
      <c r="B5" s="268"/>
      <c r="C5" s="271"/>
      <c r="D5" s="254"/>
      <c r="E5" s="35"/>
      <c r="F5" s="36"/>
      <c r="G5" s="35"/>
      <c r="H5" s="36"/>
      <c r="I5" s="35"/>
      <c r="J5" s="36"/>
      <c r="K5" s="35"/>
      <c r="L5" s="36"/>
      <c r="M5" s="254"/>
      <c r="N5" s="35"/>
      <c r="O5" s="36"/>
      <c r="P5" s="35"/>
      <c r="Q5" s="36"/>
      <c r="R5" s="35"/>
      <c r="S5" s="36"/>
      <c r="T5" s="35"/>
      <c r="U5" s="36"/>
      <c r="V5" s="254"/>
      <c r="W5" s="35"/>
      <c r="X5" s="36"/>
      <c r="Y5" s="35"/>
      <c r="Z5" s="36"/>
      <c r="AA5" s="35"/>
      <c r="AB5" s="36"/>
      <c r="AC5" s="35"/>
      <c r="AD5" s="36"/>
      <c r="AE5" s="254"/>
      <c r="AF5" s="35"/>
      <c r="AG5" s="36"/>
      <c r="AH5" s="35"/>
      <c r="AI5" s="36"/>
      <c r="AJ5" s="35"/>
      <c r="AK5" s="36"/>
      <c r="AL5" s="35"/>
      <c r="AM5" s="36"/>
      <c r="AN5" s="254"/>
      <c r="AO5" s="156"/>
      <c r="AP5" s="157"/>
      <c r="AQ5" s="156"/>
      <c r="AR5" s="157"/>
      <c r="AS5" s="156"/>
      <c r="AT5" s="157"/>
      <c r="AU5" s="156"/>
      <c r="AV5" s="157"/>
      <c r="AW5" s="254"/>
      <c r="AX5" s="35"/>
      <c r="AY5" s="36"/>
      <c r="AZ5" s="35"/>
      <c r="BA5" s="36"/>
      <c r="BB5" s="35"/>
      <c r="BC5" s="36"/>
      <c r="BD5" s="35"/>
      <c r="BE5" s="36"/>
      <c r="BF5" s="254"/>
      <c r="BG5" s="35"/>
      <c r="BH5" s="36"/>
      <c r="BI5" s="35"/>
      <c r="BJ5" s="36"/>
      <c r="BK5" s="35"/>
      <c r="BL5" s="36"/>
      <c r="BM5" s="35"/>
      <c r="BN5" s="36"/>
      <c r="BO5" s="254"/>
      <c r="BP5" s="35"/>
      <c r="BQ5" s="36"/>
      <c r="BR5" s="35"/>
      <c r="BS5" s="36"/>
      <c r="BT5" s="35"/>
      <c r="BU5" s="36"/>
      <c r="BV5" s="35"/>
      <c r="BW5" s="36"/>
      <c r="BY5" s="246" t="s">
        <v>278</v>
      </c>
      <c r="BZ5" s="246"/>
      <c r="CA5" s="247" t="s">
        <v>253</v>
      </c>
      <c r="CB5" s="248"/>
      <c r="CC5" s="104"/>
      <c r="CD5" s="273" t="s">
        <v>278</v>
      </c>
      <c r="CE5" s="273" t="s">
        <v>253</v>
      </c>
      <c r="CF5" s="275"/>
    </row>
    <row r="6" spans="1:84" ht="27" customHeight="1">
      <c r="B6" s="269"/>
      <c r="C6" s="272"/>
      <c r="D6" s="255"/>
      <c r="E6" s="37" t="s">
        <v>277</v>
      </c>
      <c r="F6" s="38" t="s">
        <v>142</v>
      </c>
      <c r="G6" s="37" t="s">
        <v>277</v>
      </c>
      <c r="H6" s="38" t="s">
        <v>142</v>
      </c>
      <c r="I6" s="37" t="s">
        <v>277</v>
      </c>
      <c r="J6" s="38" t="s">
        <v>142</v>
      </c>
      <c r="K6" s="37" t="s">
        <v>277</v>
      </c>
      <c r="L6" s="38" t="s">
        <v>142</v>
      </c>
      <c r="M6" s="255"/>
      <c r="N6" s="37" t="s">
        <v>277</v>
      </c>
      <c r="O6" s="38" t="s">
        <v>142</v>
      </c>
      <c r="P6" s="37" t="s">
        <v>277</v>
      </c>
      <c r="Q6" s="38" t="s">
        <v>142</v>
      </c>
      <c r="R6" s="37" t="s">
        <v>277</v>
      </c>
      <c r="S6" s="38" t="s">
        <v>142</v>
      </c>
      <c r="T6" s="37" t="s">
        <v>277</v>
      </c>
      <c r="U6" s="38" t="s">
        <v>142</v>
      </c>
      <c r="V6" s="255"/>
      <c r="W6" s="37" t="s">
        <v>277</v>
      </c>
      <c r="X6" s="38" t="s">
        <v>142</v>
      </c>
      <c r="Y6" s="37" t="s">
        <v>277</v>
      </c>
      <c r="Z6" s="38" t="s">
        <v>142</v>
      </c>
      <c r="AA6" s="37" t="s">
        <v>277</v>
      </c>
      <c r="AB6" s="38" t="s">
        <v>142</v>
      </c>
      <c r="AC6" s="37" t="s">
        <v>277</v>
      </c>
      <c r="AD6" s="38" t="s">
        <v>142</v>
      </c>
      <c r="AE6" s="255"/>
      <c r="AF6" s="37" t="s">
        <v>277</v>
      </c>
      <c r="AG6" s="38" t="s">
        <v>142</v>
      </c>
      <c r="AH6" s="37" t="s">
        <v>277</v>
      </c>
      <c r="AI6" s="38" t="s">
        <v>142</v>
      </c>
      <c r="AJ6" s="37" t="s">
        <v>277</v>
      </c>
      <c r="AK6" s="38" t="s">
        <v>142</v>
      </c>
      <c r="AL6" s="37" t="s">
        <v>277</v>
      </c>
      <c r="AM6" s="38" t="s">
        <v>142</v>
      </c>
      <c r="AN6" s="255"/>
      <c r="AO6" s="159" t="s">
        <v>277</v>
      </c>
      <c r="AP6" s="160" t="s">
        <v>142</v>
      </c>
      <c r="AQ6" s="159" t="s">
        <v>277</v>
      </c>
      <c r="AR6" s="160" t="s">
        <v>142</v>
      </c>
      <c r="AS6" s="159" t="s">
        <v>277</v>
      </c>
      <c r="AT6" s="160" t="s">
        <v>142</v>
      </c>
      <c r="AU6" s="159" t="s">
        <v>277</v>
      </c>
      <c r="AV6" s="160" t="s">
        <v>142</v>
      </c>
      <c r="AW6" s="255"/>
      <c r="AX6" s="37" t="s">
        <v>277</v>
      </c>
      <c r="AY6" s="38" t="s">
        <v>142</v>
      </c>
      <c r="AZ6" s="37" t="s">
        <v>277</v>
      </c>
      <c r="BA6" s="38" t="s">
        <v>142</v>
      </c>
      <c r="BB6" s="37" t="s">
        <v>277</v>
      </c>
      <c r="BC6" s="38" t="s">
        <v>142</v>
      </c>
      <c r="BD6" s="37" t="s">
        <v>277</v>
      </c>
      <c r="BE6" s="38" t="s">
        <v>142</v>
      </c>
      <c r="BF6" s="255"/>
      <c r="BG6" s="37" t="s">
        <v>277</v>
      </c>
      <c r="BH6" s="38" t="s">
        <v>142</v>
      </c>
      <c r="BI6" s="37" t="s">
        <v>277</v>
      </c>
      <c r="BJ6" s="38" t="s">
        <v>142</v>
      </c>
      <c r="BK6" s="37" t="s">
        <v>277</v>
      </c>
      <c r="BL6" s="38" t="s">
        <v>142</v>
      </c>
      <c r="BM6" s="37" t="s">
        <v>277</v>
      </c>
      <c r="BN6" s="38" t="s">
        <v>142</v>
      </c>
      <c r="BO6" s="255"/>
      <c r="BP6" s="37" t="s">
        <v>277</v>
      </c>
      <c r="BQ6" s="38" t="s">
        <v>142</v>
      </c>
      <c r="BR6" s="37" t="s">
        <v>277</v>
      </c>
      <c r="BS6" s="38" t="s">
        <v>142</v>
      </c>
      <c r="BT6" s="37" t="s">
        <v>277</v>
      </c>
      <c r="BU6" s="38" t="s">
        <v>142</v>
      </c>
      <c r="BV6" s="37" t="s">
        <v>277</v>
      </c>
      <c r="BW6" s="38" t="s">
        <v>142</v>
      </c>
      <c r="BX6" s="103"/>
      <c r="BY6" s="246"/>
      <c r="BZ6" s="246"/>
      <c r="CA6" s="249"/>
      <c r="CB6" s="250"/>
      <c r="CC6" s="104"/>
      <c r="CD6" s="274"/>
      <c r="CE6" s="274"/>
      <c r="CF6" s="276"/>
    </row>
    <row r="7" spans="1:84" s="30" customFormat="1" ht="12">
      <c r="B7" s="177">
        <v>1</v>
      </c>
      <c r="C7" s="161" t="s">
        <v>111</v>
      </c>
      <c r="D7" s="178">
        <v>1899</v>
      </c>
      <c r="E7" s="178">
        <v>236</v>
      </c>
      <c r="F7" s="178">
        <v>139</v>
      </c>
      <c r="G7" s="179">
        <f>IFERROR(E7/D7,"-")</f>
        <v>0.12427593470247499</v>
      </c>
      <c r="H7" s="179">
        <f>IFERROR(F7/D7,"-")</f>
        <v>7.3196419167983154E-2</v>
      </c>
      <c r="I7" s="180">
        <v>111123960</v>
      </c>
      <c r="J7" s="180">
        <v>77994950</v>
      </c>
      <c r="K7" s="180">
        <f>IFERROR(I7/E7,"-")</f>
        <v>470864.23728813557</v>
      </c>
      <c r="L7" s="180">
        <f>IFERROR(J7/F7,"-")</f>
        <v>561114.74820143881</v>
      </c>
      <c r="M7" s="178">
        <v>3068</v>
      </c>
      <c r="N7" s="178">
        <v>454</v>
      </c>
      <c r="O7" s="178">
        <v>261</v>
      </c>
      <c r="P7" s="179">
        <f>IFERROR(N7/M7,"-")</f>
        <v>0.14797913950456323</v>
      </c>
      <c r="Q7" s="179">
        <f>IFERROR(O7/M7,"-")</f>
        <v>8.5071707953063888E-2</v>
      </c>
      <c r="R7" s="180">
        <v>184155380</v>
      </c>
      <c r="S7" s="180">
        <v>147113320</v>
      </c>
      <c r="T7" s="180">
        <f>IFERROR(R7/N7,"-")</f>
        <v>405628.59030837007</v>
      </c>
      <c r="U7" s="180">
        <f>IFERROR(S7/O7,"-")</f>
        <v>563652.56704980845</v>
      </c>
      <c r="V7" s="178">
        <v>132226</v>
      </c>
      <c r="W7" s="178">
        <v>4943</v>
      </c>
      <c r="X7" s="178">
        <v>2697</v>
      </c>
      <c r="Y7" s="179">
        <f>IFERROR(W7/V7,"-")</f>
        <v>3.7382965528715985E-2</v>
      </c>
      <c r="Z7" s="179">
        <f>IFERROR(X7/V7,"-")</f>
        <v>2.0396896223133121E-2</v>
      </c>
      <c r="AA7" s="180">
        <v>1426229370</v>
      </c>
      <c r="AB7" s="180">
        <v>1116003700</v>
      </c>
      <c r="AC7" s="180">
        <f>IFERROR(AA7/W7,"-")</f>
        <v>288535.17499494232</v>
      </c>
      <c r="AD7" s="180">
        <f>IFERROR(AB7/X7,"-")</f>
        <v>413794.47534297366</v>
      </c>
      <c r="AE7" s="178">
        <v>103615</v>
      </c>
      <c r="AF7" s="178">
        <v>8902</v>
      </c>
      <c r="AG7" s="178">
        <v>5220</v>
      </c>
      <c r="AH7" s="179">
        <f>IFERROR(AF7/AE7,"-")</f>
        <v>8.5914201611735755E-2</v>
      </c>
      <c r="AI7" s="179">
        <f>IFERROR(AG7/AE7,"-")</f>
        <v>5.0378806157409639E-2</v>
      </c>
      <c r="AJ7" s="180">
        <v>2592097290</v>
      </c>
      <c r="AK7" s="180">
        <v>2064757750</v>
      </c>
      <c r="AL7" s="180">
        <f>IFERROR(AJ7/AF7,"-")</f>
        <v>291181.45248258818</v>
      </c>
      <c r="AM7" s="180">
        <f>IFERROR(AK7/AG7,"-")</f>
        <v>395547.46168582374</v>
      </c>
      <c r="AN7" s="178">
        <v>68181</v>
      </c>
      <c r="AO7" s="178">
        <v>11450</v>
      </c>
      <c r="AP7" s="178">
        <v>7501</v>
      </c>
      <c r="AQ7" s="179">
        <f>IFERROR(AO7/AN7,"-")</f>
        <v>0.16793534855751602</v>
      </c>
      <c r="AR7" s="179">
        <f>IFERROR(AP7/AN7,"-")</f>
        <v>0.11001598685850897</v>
      </c>
      <c r="AS7" s="180">
        <v>3447459530</v>
      </c>
      <c r="AT7" s="180">
        <v>2890158360</v>
      </c>
      <c r="AU7" s="180">
        <f>IFERROR(AS7/AO7,"-")</f>
        <v>301088.16855895199</v>
      </c>
      <c r="AV7" s="180">
        <f>IFERROR(AT7/AP7,"-")</f>
        <v>385303.07425676577</v>
      </c>
      <c r="AW7" s="178">
        <v>32038</v>
      </c>
      <c r="AX7" s="178">
        <v>8456</v>
      </c>
      <c r="AY7" s="178">
        <v>6194</v>
      </c>
      <c r="AZ7" s="179">
        <f>IFERROR(AX7/AW7,"-")</f>
        <v>0.26393657531681131</v>
      </c>
      <c r="BA7" s="179">
        <f>IFERROR(AY7/AW7,"-")</f>
        <v>0.19333291716087148</v>
      </c>
      <c r="BB7" s="180">
        <v>2740774750</v>
      </c>
      <c r="BC7" s="180">
        <v>2385157970</v>
      </c>
      <c r="BD7" s="180">
        <f>IFERROR(BB7/AX7,"-")</f>
        <v>324121.89569536422</v>
      </c>
      <c r="BE7" s="180">
        <f>IFERROR(BC7/AY7,"-")</f>
        <v>385075.55214723927</v>
      </c>
      <c r="BF7" s="178">
        <v>11353</v>
      </c>
      <c r="BG7" s="178">
        <v>3818</v>
      </c>
      <c r="BH7" s="178">
        <v>2908</v>
      </c>
      <c r="BI7" s="179">
        <f>IFERROR(BG7/BF7,"-")</f>
        <v>0.33629877565401217</v>
      </c>
      <c r="BJ7" s="179">
        <f>IFERROR(BH7/BF7,"-")</f>
        <v>0.2561437505505153</v>
      </c>
      <c r="BK7" s="180">
        <v>1362273330</v>
      </c>
      <c r="BL7" s="180">
        <v>1194864340</v>
      </c>
      <c r="BM7" s="180">
        <f>IFERROR(BK7/BG7,"-")</f>
        <v>356802.86275536928</v>
      </c>
      <c r="BN7" s="180">
        <f>IFERROR(BL7/BH7,"-")</f>
        <v>410888.70013755158</v>
      </c>
      <c r="BO7" s="178">
        <f>SUM(D7,M7,V7,AE7,AN7,AW7,BF7)</f>
        <v>352380</v>
      </c>
      <c r="BP7" s="178">
        <f>SUM(E7,N7,W7,AF7,AO7,AX7,BG7)</f>
        <v>38259</v>
      </c>
      <c r="BQ7" s="178">
        <f>SUM(F7,O7,X7,AG7,AP7,AY7,BH7)</f>
        <v>24920</v>
      </c>
      <c r="BR7" s="179">
        <f>IFERROR(BP7/BO7,"-")</f>
        <v>0.10857313127873319</v>
      </c>
      <c r="BS7" s="179">
        <f>IFERROR(BQ7/BO7,"-")</f>
        <v>7.0719110051648784E-2</v>
      </c>
      <c r="BT7" s="178">
        <f>SUM(I7,R7,AA7,AJ7,AS7,BB7,BK7)</f>
        <v>11864113610</v>
      </c>
      <c r="BU7" s="178">
        <f>SUM(J7,S7,AB7,AK7,AT7,BC7,BL7)</f>
        <v>9876050390</v>
      </c>
      <c r="BV7" s="180">
        <f>IFERROR(BT7/BP7,"-")</f>
        <v>310099.9401448025</v>
      </c>
      <c r="BW7" s="180">
        <f>IFERROR(BU7/BQ7,"-")</f>
        <v>396310.20826645265</v>
      </c>
      <c r="BY7" s="133" t="str">
        <f>INDEX($C$7:$C$80,MATCH(BZ7,BR$7:BR$80,0))</f>
        <v>中央区</v>
      </c>
      <c r="BZ7" s="134">
        <f>LARGE(BR$7:BR$80,ROW(BH1))</f>
        <v>0.13429635481322649</v>
      </c>
      <c r="CA7" s="133" t="str">
        <f>INDEX($C$7:$C$80,MATCH(CB7,BS$7:BS$80,0))</f>
        <v>中央区</v>
      </c>
      <c r="CB7" s="134">
        <f>LARGE(BS$7:BS$80,ROW(BJ1))</f>
        <v>9.1750366775758943E-2</v>
      </c>
      <c r="CC7" s="135"/>
      <c r="CD7" s="134">
        <f t="shared" ref="CD7:CD38" si="0">$BR$81</f>
        <v>0.10344567297120784</v>
      </c>
      <c r="CE7" s="134">
        <f t="shared" ref="CE7:CE38" si="1">$BS$81</f>
        <v>6.7616286129681222E-2</v>
      </c>
      <c r="CF7" s="133">
        <v>0</v>
      </c>
    </row>
    <row r="8" spans="1:84" s="30" customFormat="1" ht="12">
      <c r="B8" s="177">
        <v>2</v>
      </c>
      <c r="C8" s="161" t="s">
        <v>112</v>
      </c>
      <c r="D8" s="178">
        <v>61</v>
      </c>
      <c r="E8" s="178">
        <v>2</v>
      </c>
      <c r="F8" s="178">
        <v>1</v>
      </c>
      <c r="G8" s="179">
        <f t="shared" ref="G8:G71" si="2">IFERROR(E8/D8,"-")</f>
        <v>3.2786885245901641E-2</v>
      </c>
      <c r="H8" s="179">
        <f t="shared" ref="H8:H71" si="3">IFERROR(F8/D8,"-")</f>
        <v>1.6393442622950821E-2</v>
      </c>
      <c r="I8" s="180">
        <v>150240</v>
      </c>
      <c r="J8" s="180">
        <v>65480</v>
      </c>
      <c r="K8" s="180">
        <f t="shared" ref="K8:K71" si="4">IFERROR(I8/E8,"-")</f>
        <v>75120</v>
      </c>
      <c r="L8" s="180">
        <f t="shared" ref="L8:L71" si="5">IFERROR(J8/F8,"-")</f>
        <v>65480</v>
      </c>
      <c r="M8" s="178">
        <v>111</v>
      </c>
      <c r="N8" s="178">
        <v>8</v>
      </c>
      <c r="O8" s="178">
        <v>4</v>
      </c>
      <c r="P8" s="179">
        <f t="shared" ref="P8:P71" si="6">IFERROR(N8/M8,"-")</f>
        <v>7.2072072072072071E-2</v>
      </c>
      <c r="Q8" s="179">
        <f t="shared" ref="Q8:Q71" si="7">IFERROR(O8/M8,"-")</f>
        <v>3.6036036036036036E-2</v>
      </c>
      <c r="R8" s="180">
        <v>1483610</v>
      </c>
      <c r="S8" s="180">
        <v>1294180</v>
      </c>
      <c r="T8" s="180">
        <f t="shared" ref="T8:T71" si="8">IFERROR(R8/N8,"-")</f>
        <v>185451.25</v>
      </c>
      <c r="U8" s="180">
        <f t="shared" ref="U8:U71" si="9">IFERROR(S8/O8,"-")</f>
        <v>323545</v>
      </c>
      <c r="V8" s="178">
        <v>4809</v>
      </c>
      <c r="W8" s="178">
        <v>185</v>
      </c>
      <c r="X8" s="178">
        <v>95</v>
      </c>
      <c r="Y8" s="179">
        <f t="shared" ref="Y8:Y71" si="10">IFERROR(W8/V8,"-")</f>
        <v>3.8469536286130174E-2</v>
      </c>
      <c r="Z8" s="179">
        <f t="shared" ref="Z8:Z71" si="11">IFERROR(X8/V8,"-")</f>
        <v>1.9754626741526306E-2</v>
      </c>
      <c r="AA8" s="180">
        <v>53118910</v>
      </c>
      <c r="AB8" s="180">
        <v>43691780</v>
      </c>
      <c r="AC8" s="180">
        <f t="shared" ref="AC8:AC71" si="12">IFERROR(AA8/W8,"-")</f>
        <v>287129.24324324325</v>
      </c>
      <c r="AD8" s="180">
        <f t="shared" ref="AD8:AD71" si="13">IFERROR(AB8/X8,"-")</f>
        <v>459913.4736842105</v>
      </c>
      <c r="AE8" s="178">
        <v>3823</v>
      </c>
      <c r="AF8" s="178">
        <v>289</v>
      </c>
      <c r="AG8" s="178">
        <v>158</v>
      </c>
      <c r="AH8" s="179">
        <f t="shared" ref="AH8:AH71" si="14">IFERROR(AF8/AE8,"-")</f>
        <v>7.5595082396024069E-2</v>
      </c>
      <c r="AI8" s="179">
        <f t="shared" ref="AI8:AI71" si="15">IFERROR(AG8/AE8,"-")</f>
        <v>4.1328799372220767E-2</v>
      </c>
      <c r="AJ8" s="180">
        <v>76895760</v>
      </c>
      <c r="AK8" s="180">
        <v>59160130</v>
      </c>
      <c r="AL8" s="180">
        <f t="shared" ref="AL8:AL71" si="16">IFERROR(AJ8/AF8,"-")</f>
        <v>266075.29411764705</v>
      </c>
      <c r="AM8" s="180">
        <f t="shared" ref="AM8:AM71" si="17">IFERROR(AK8/AG8,"-")</f>
        <v>374431.2025316456</v>
      </c>
      <c r="AN8" s="178">
        <v>2717</v>
      </c>
      <c r="AO8" s="178">
        <v>422</v>
      </c>
      <c r="AP8" s="178">
        <v>276</v>
      </c>
      <c r="AQ8" s="179">
        <f t="shared" ref="AQ8:AQ71" si="18">IFERROR(AO8/AN8,"-")</f>
        <v>0.15531836584468164</v>
      </c>
      <c r="AR8" s="179">
        <f t="shared" ref="AR8:AR71" si="19">IFERROR(AP8/AN8,"-")</f>
        <v>0.10158262789841738</v>
      </c>
      <c r="AS8" s="180">
        <v>133490120</v>
      </c>
      <c r="AT8" s="180">
        <v>110826690</v>
      </c>
      <c r="AU8" s="180">
        <f t="shared" ref="AU8:AU71" si="20">IFERROR(AS8/AO8,"-")</f>
        <v>316327.29857819906</v>
      </c>
      <c r="AV8" s="180">
        <f t="shared" ref="AV8:AV71" si="21">IFERROR(AT8/AP8,"-")</f>
        <v>401545.97826086957</v>
      </c>
      <c r="AW8" s="178">
        <v>1267</v>
      </c>
      <c r="AX8" s="178">
        <v>292</v>
      </c>
      <c r="AY8" s="178">
        <v>227</v>
      </c>
      <c r="AZ8" s="179">
        <f t="shared" ref="AZ8:AZ71" si="22">IFERROR(AX8/AW8,"-")</f>
        <v>0.23046566692975531</v>
      </c>
      <c r="BA8" s="179">
        <f t="shared" ref="BA8:BA71" si="23">IFERROR(AY8/AW8,"-")</f>
        <v>0.17916337805840568</v>
      </c>
      <c r="BB8" s="180">
        <v>98373060</v>
      </c>
      <c r="BC8" s="180">
        <v>84740240</v>
      </c>
      <c r="BD8" s="180">
        <f t="shared" ref="BD8:BD71" si="24">IFERROR(BB8/AX8,"-")</f>
        <v>336894.0410958904</v>
      </c>
      <c r="BE8" s="180">
        <f t="shared" ref="BE8:BE71" si="25">IFERROR(BC8/AY8,"-")</f>
        <v>373305.02202643175</v>
      </c>
      <c r="BF8" s="178">
        <v>406</v>
      </c>
      <c r="BG8" s="178">
        <v>132</v>
      </c>
      <c r="BH8" s="178">
        <v>100</v>
      </c>
      <c r="BI8" s="179">
        <f t="shared" ref="BI8:BI71" si="26">IFERROR(BG8/BF8,"-")</f>
        <v>0.3251231527093596</v>
      </c>
      <c r="BJ8" s="179">
        <f t="shared" ref="BJ8:BJ71" si="27">IFERROR(BH8/BF8,"-")</f>
        <v>0.24630541871921183</v>
      </c>
      <c r="BK8" s="180">
        <v>39850280</v>
      </c>
      <c r="BL8" s="180">
        <v>34377430</v>
      </c>
      <c r="BM8" s="180">
        <f t="shared" ref="BM8:BM71" si="28">IFERROR(BK8/BG8,"-")</f>
        <v>301896.06060606061</v>
      </c>
      <c r="BN8" s="180">
        <f t="shared" ref="BN8:BN71" si="29">IFERROR(BL8/BH8,"-")</f>
        <v>343774.3</v>
      </c>
      <c r="BO8" s="178">
        <f t="shared" ref="BO8:BO14" si="30">SUM(D8,M8,V8,AE8,AN8,AW8,BF8)</f>
        <v>13194</v>
      </c>
      <c r="BP8" s="178">
        <f t="shared" ref="BP8:BQ22" si="31">SUM(E8,N8,W8,AF8,AO8,AX8,BG8)</f>
        <v>1330</v>
      </c>
      <c r="BQ8" s="178">
        <f t="shared" si="31"/>
        <v>861</v>
      </c>
      <c r="BR8" s="179">
        <f t="shared" ref="BR8:BR71" si="32">IFERROR(BP8/BO8,"-")</f>
        <v>0.10080339548279521</v>
      </c>
      <c r="BS8" s="179">
        <f t="shared" ref="BS8:BS71" si="33">IFERROR(BQ8/BO8,"-")</f>
        <v>6.5256934970441105E-2</v>
      </c>
      <c r="BT8" s="178">
        <f>SUM(I8,R8,AA8,AJ8,AS8,BB8,BK8)</f>
        <v>403361980</v>
      </c>
      <c r="BU8" s="178">
        <f t="shared" ref="BT8:BU22" si="34">SUM(J8,S8,AB8,AK8,AT8,BC8,BL8)</f>
        <v>334155930</v>
      </c>
      <c r="BV8" s="180">
        <f t="shared" ref="BV8:BV71" si="35">IFERROR(BT8/BP8,"-")</f>
        <v>303279.68421052629</v>
      </c>
      <c r="BW8" s="180">
        <f t="shared" ref="BW8:BW71" si="36">IFERROR(BU8/BQ8,"-")</f>
        <v>388102.12543554005</v>
      </c>
      <c r="BY8" s="133" t="str">
        <f t="shared" ref="BY8:BY71" si="37">INDEX($C$7:$C$80,MATCH(BZ8,BR$7:BR$80,0))</f>
        <v>北区</v>
      </c>
      <c r="BZ8" s="134">
        <f t="shared" ref="BZ8:BZ71" si="38">LARGE(BR$7:BR$80,ROW(BH2))</f>
        <v>0.12540067234774452</v>
      </c>
      <c r="CA8" s="133" t="str">
        <f t="shared" ref="CA8:CA71" si="39">INDEX($C$7:$C$80,MATCH(CB8,BS$7:BS$80,0))</f>
        <v>箕面市</v>
      </c>
      <c r="CB8" s="134">
        <f t="shared" ref="CB8:CB71" si="40">LARGE(BS$7:BS$80,ROW(BJ2))</f>
        <v>8.7314038409521233E-2</v>
      </c>
      <c r="CC8" s="135"/>
      <c r="CD8" s="134">
        <f t="shared" si="0"/>
        <v>0.10344567297120784</v>
      </c>
      <c r="CE8" s="134">
        <f t="shared" si="1"/>
        <v>6.7616286129681222E-2</v>
      </c>
      <c r="CF8" s="133">
        <v>0</v>
      </c>
    </row>
    <row r="9" spans="1:84" s="30" customFormat="1" ht="12">
      <c r="B9" s="177">
        <v>3</v>
      </c>
      <c r="C9" s="161" t="s">
        <v>113</v>
      </c>
      <c r="D9" s="178">
        <v>46</v>
      </c>
      <c r="E9" s="178">
        <v>7</v>
      </c>
      <c r="F9" s="178">
        <v>1</v>
      </c>
      <c r="G9" s="179">
        <f t="shared" si="2"/>
        <v>0.15217391304347827</v>
      </c>
      <c r="H9" s="179">
        <f t="shared" si="3"/>
        <v>2.1739130434782608E-2</v>
      </c>
      <c r="I9" s="180">
        <v>5695590</v>
      </c>
      <c r="J9" s="180">
        <v>371920</v>
      </c>
      <c r="K9" s="180">
        <f t="shared" si="4"/>
        <v>813655.71428571432</v>
      </c>
      <c r="L9" s="180">
        <f t="shared" si="5"/>
        <v>371920</v>
      </c>
      <c r="M9" s="178">
        <v>91</v>
      </c>
      <c r="N9" s="178">
        <v>13</v>
      </c>
      <c r="O9" s="178">
        <v>7</v>
      </c>
      <c r="P9" s="179">
        <f t="shared" si="6"/>
        <v>0.14285714285714285</v>
      </c>
      <c r="Q9" s="179">
        <f t="shared" si="7"/>
        <v>7.6923076923076927E-2</v>
      </c>
      <c r="R9" s="180">
        <v>3973460</v>
      </c>
      <c r="S9" s="180">
        <v>3316300</v>
      </c>
      <c r="T9" s="180">
        <f t="shared" si="8"/>
        <v>305650.76923076925</v>
      </c>
      <c r="U9" s="180">
        <f t="shared" si="9"/>
        <v>473757.14285714284</v>
      </c>
      <c r="V9" s="178">
        <v>2978</v>
      </c>
      <c r="W9" s="178">
        <v>125</v>
      </c>
      <c r="X9" s="178">
        <v>52</v>
      </c>
      <c r="Y9" s="179">
        <f t="shared" si="10"/>
        <v>4.1974479516453993E-2</v>
      </c>
      <c r="Z9" s="179">
        <f t="shared" si="11"/>
        <v>1.7461383478844864E-2</v>
      </c>
      <c r="AA9" s="180">
        <v>28456890</v>
      </c>
      <c r="AB9" s="180">
        <v>24074410</v>
      </c>
      <c r="AC9" s="180">
        <f t="shared" si="12"/>
        <v>227655.12</v>
      </c>
      <c r="AD9" s="180">
        <f t="shared" si="13"/>
        <v>462969.42307692306</v>
      </c>
      <c r="AE9" s="178">
        <v>2370</v>
      </c>
      <c r="AF9" s="178">
        <v>203</v>
      </c>
      <c r="AG9" s="178">
        <v>110</v>
      </c>
      <c r="AH9" s="179">
        <f t="shared" si="14"/>
        <v>8.5654008438818569E-2</v>
      </c>
      <c r="AI9" s="179">
        <f t="shared" si="15"/>
        <v>4.6413502109704644E-2</v>
      </c>
      <c r="AJ9" s="180">
        <v>45887560</v>
      </c>
      <c r="AK9" s="180">
        <v>37302320</v>
      </c>
      <c r="AL9" s="180">
        <f t="shared" si="16"/>
        <v>226047.0935960591</v>
      </c>
      <c r="AM9" s="180">
        <f t="shared" si="17"/>
        <v>339112</v>
      </c>
      <c r="AN9" s="178">
        <v>1723</v>
      </c>
      <c r="AO9" s="178">
        <v>289</v>
      </c>
      <c r="AP9" s="178">
        <v>171</v>
      </c>
      <c r="AQ9" s="179">
        <f t="shared" si="18"/>
        <v>0.1677307022634939</v>
      </c>
      <c r="AR9" s="179">
        <f t="shared" si="19"/>
        <v>9.9245502031340679E-2</v>
      </c>
      <c r="AS9" s="180">
        <v>74069990</v>
      </c>
      <c r="AT9" s="180">
        <v>60900290</v>
      </c>
      <c r="AU9" s="180">
        <f t="shared" si="20"/>
        <v>256297.54325259515</v>
      </c>
      <c r="AV9" s="180">
        <f t="shared" si="21"/>
        <v>356142.04678362573</v>
      </c>
      <c r="AW9" s="178">
        <v>798</v>
      </c>
      <c r="AX9" s="178">
        <v>201</v>
      </c>
      <c r="AY9" s="178">
        <v>130</v>
      </c>
      <c r="AZ9" s="179">
        <f t="shared" si="22"/>
        <v>0.25187969924812031</v>
      </c>
      <c r="BA9" s="179">
        <f t="shared" si="23"/>
        <v>0.16290726817042606</v>
      </c>
      <c r="BB9" s="180">
        <v>53643040</v>
      </c>
      <c r="BC9" s="180">
        <v>43867010</v>
      </c>
      <c r="BD9" s="180">
        <f t="shared" si="24"/>
        <v>266880.79601990047</v>
      </c>
      <c r="BE9" s="180">
        <f t="shared" si="25"/>
        <v>337438.53846153844</v>
      </c>
      <c r="BF9" s="178">
        <v>290</v>
      </c>
      <c r="BG9" s="178">
        <v>103</v>
      </c>
      <c r="BH9" s="178">
        <v>79</v>
      </c>
      <c r="BI9" s="179">
        <f t="shared" si="26"/>
        <v>0.35517241379310344</v>
      </c>
      <c r="BJ9" s="179">
        <f t="shared" si="27"/>
        <v>0.27241379310344827</v>
      </c>
      <c r="BK9" s="180">
        <v>32442840</v>
      </c>
      <c r="BL9" s="180">
        <v>31113740</v>
      </c>
      <c r="BM9" s="180">
        <f t="shared" si="28"/>
        <v>314979.02912621357</v>
      </c>
      <c r="BN9" s="180">
        <f t="shared" si="29"/>
        <v>393844.81012658228</v>
      </c>
      <c r="BO9" s="178">
        <f t="shared" si="30"/>
        <v>8296</v>
      </c>
      <c r="BP9" s="178">
        <f t="shared" si="31"/>
        <v>941</v>
      </c>
      <c r="BQ9" s="178">
        <f t="shared" si="31"/>
        <v>550</v>
      </c>
      <c r="BR9" s="179">
        <f t="shared" si="32"/>
        <v>0.11342815814850531</v>
      </c>
      <c r="BS9" s="179">
        <f t="shared" si="33"/>
        <v>6.6297010607521703E-2</v>
      </c>
      <c r="BT9" s="178">
        <f>SUM(I9,R9,AA9,AJ9,AS9,BB9,BK9)</f>
        <v>244169370</v>
      </c>
      <c r="BU9" s="178">
        <f t="shared" si="34"/>
        <v>200945990</v>
      </c>
      <c r="BV9" s="180">
        <f t="shared" si="35"/>
        <v>259478.6078639745</v>
      </c>
      <c r="BW9" s="180">
        <f t="shared" si="36"/>
        <v>365356.34545454546</v>
      </c>
      <c r="BY9" s="133" t="str">
        <f t="shared" si="37"/>
        <v>旭区</v>
      </c>
      <c r="BZ9" s="134">
        <f t="shared" si="38"/>
        <v>0.12491768734360595</v>
      </c>
      <c r="CA9" s="133" t="str">
        <f t="shared" si="39"/>
        <v>東住吉区</v>
      </c>
      <c r="CB9" s="134">
        <f t="shared" si="40"/>
        <v>8.4515819750719076E-2</v>
      </c>
      <c r="CC9" s="135"/>
      <c r="CD9" s="134">
        <f t="shared" si="0"/>
        <v>0.10344567297120784</v>
      </c>
      <c r="CE9" s="134">
        <f t="shared" si="1"/>
        <v>6.7616286129681222E-2</v>
      </c>
      <c r="CF9" s="133">
        <v>0</v>
      </c>
    </row>
    <row r="10" spans="1:84" s="30" customFormat="1" ht="12">
      <c r="B10" s="177">
        <v>4</v>
      </c>
      <c r="C10" s="161" t="s">
        <v>114</v>
      </c>
      <c r="D10" s="178">
        <v>51</v>
      </c>
      <c r="E10" s="178">
        <v>5</v>
      </c>
      <c r="F10" s="178">
        <v>4</v>
      </c>
      <c r="G10" s="179">
        <f t="shared" si="2"/>
        <v>9.8039215686274508E-2</v>
      </c>
      <c r="H10" s="179">
        <f t="shared" si="3"/>
        <v>7.8431372549019607E-2</v>
      </c>
      <c r="I10" s="180">
        <v>4859030</v>
      </c>
      <c r="J10" s="180">
        <v>4751330</v>
      </c>
      <c r="K10" s="180">
        <f t="shared" si="4"/>
        <v>971806</v>
      </c>
      <c r="L10" s="180">
        <f t="shared" si="5"/>
        <v>1187832.5</v>
      </c>
      <c r="M10" s="178">
        <v>82</v>
      </c>
      <c r="N10" s="178">
        <v>11</v>
      </c>
      <c r="O10" s="178">
        <v>3</v>
      </c>
      <c r="P10" s="179">
        <f t="shared" si="6"/>
        <v>0.13414634146341464</v>
      </c>
      <c r="Q10" s="179">
        <f t="shared" si="7"/>
        <v>3.6585365853658534E-2</v>
      </c>
      <c r="R10" s="180">
        <v>3002740</v>
      </c>
      <c r="S10" s="180">
        <v>997320</v>
      </c>
      <c r="T10" s="180">
        <f t="shared" si="8"/>
        <v>272976.36363636365</v>
      </c>
      <c r="U10" s="180">
        <f t="shared" si="9"/>
        <v>332440</v>
      </c>
      <c r="V10" s="178">
        <v>3629</v>
      </c>
      <c r="W10" s="178">
        <v>142</v>
      </c>
      <c r="X10" s="178">
        <v>71</v>
      </c>
      <c r="Y10" s="179">
        <f t="shared" si="10"/>
        <v>3.9129236704326262E-2</v>
      </c>
      <c r="Z10" s="179">
        <f t="shared" si="11"/>
        <v>1.9564618352163131E-2</v>
      </c>
      <c r="AA10" s="180">
        <v>40866480</v>
      </c>
      <c r="AB10" s="180">
        <v>34766920</v>
      </c>
      <c r="AC10" s="180">
        <f t="shared" si="12"/>
        <v>287792.11267605633</v>
      </c>
      <c r="AD10" s="180">
        <f t="shared" si="13"/>
        <v>489674.92957746476</v>
      </c>
      <c r="AE10" s="178">
        <v>2965</v>
      </c>
      <c r="AF10" s="178">
        <v>249</v>
      </c>
      <c r="AG10" s="178">
        <v>128</v>
      </c>
      <c r="AH10" s="179">
        <f t="shared" si="14"/>
        <v>8.3979763912310282E-2</v>
      </c>
      <c r="AI10" s="179">
        <f t="shared" si="15"/>
        <v>4.3170320404721754E-2</v>
      </c>
      <c r="AJ10" s="180">
        <v>57823330</v>
      </c>
      <c r="AK10" s="180">
        <v>45275520</v>
      </c>
      <c r="AL10" s="180">
        <f t="shared" si="16"/>
        <v>232222.20883534136</v>
      </c>
      <c r="AM10" s="180">
        <f t="shared" si="17"/>
        <v>353715</v>
      </c>
      <c r="AN10" s="178">
        <v>1812</v>
      </c>
      <c r="AO10" s="178">
        <v>281</v>
      </c>
      <c r="AP10" s="178">
        <v>164</v>
      </c>
      <c r="AQ10" s="179">
        <f t="shared" si="18"/>
        <v>0.15507726269315672</v>
      </c>
      <c r="AR10" s="179">
        <f t="shared" si="19"/>
        <v>9.0507726269315678E-2</v>
      </c>
      <c r="AS10" s="180">
        <v>80624710</v>
      </c>
      <c r="AT10" s="180">
        <v>65317430</v>
      </c>
      <c r="AU10" s="180">
        <f t="shared" si="20"/>
        <v>286920.67615658365</v>
      </c>
      <c r="AV10" s="180">
        <f t="shared" si="21"/>
        <v>398277.01219512196</v>
      </c>
      <c r="AW10" s="178">
        <v>843</v>
      </c>
      <c r="AX10" s="178">
        <v>200</v>
      </c>
      <c r="AY10" s="178">
        <v>129</v>
      </c>
      <c r="AZ10" s="179">
        <f t="shared" si="22"/>
        <v>0.23724792408066431</v>
      </c>
      <c r="BA10" s="179">
        <f t="shared" si="23"/>
        <v>0.15302491103202848</v>
      </c>
      <c r="BB10" s="180">
        <v>58136060</v>
      </c>
      <c r="BC10" s="180">
        <v>49954780</v>
      </c>
      <c r="BD10" s="180">
        <f t="shared" si="24"/>
        <v>290680.3</v>
      </c>
      <c r="BE10" s="180">
        <f t="shared" si="25"/>
        <v>387246.3565891473</v>
      </c>
      <c r="BF10" s="178">
        <v>294</v>
      </c>
      <c r="BG10" s="178">
        <v>78</v>
      </c>
      <c r="BH10" s="178">
        <v>54</v>
      </c>
      <c r="BI10" s="179">
        <f t="shared" si="26"/>
        <v>0.26530612244897961</v>
      </c>
      <c r="BJ10" s="179">
        <f t="shared" si="27"/>
        <v>0.18367346938775511</v>
      </c>
      <c r="BK10" s="180">
        <v>27820340</v>
      </c>
      <c r="BL10" s="180">
        <v>23058680</v>
      </c>
      <c r="BM10" s="180">
        <f t="shared" si="28"/>
        <v>356671.02564102563</v>
      </c>
      <c r="BN10" s="180">
        <f t="shared" si="29"/>
        <v>427012.59259259258</v>
      </c>
      <c r="BO10" s="178">
        <f t="shared" si="30"/>
        <v>9676</v>
      </c>
      <c r="BP10" s="178">
        <f t="shared" si="31"/>
        <v>966</v>
      </c>
      <c r="BQ10" s="178">
        <f t="shared" si="31"/>
        <v>553</v>
      </c>
      <c r="BR10" s="179">
        <f t="shared" si="32"/>
        <v>9.9834642414220756E-2</v>
      </c>
      <c r="BS10" s="179">
        <f t="shared" si="33"/>
        <v>5.715171558495246E-2</v>
      </c>
      <c r="BT10" s="178">
        <f>SUM(I10,R10,AA10,AJ10,AS10,BB10,BK10)</f>
        <v>273132690</v>
      </c>
      <c r="BU10" s="178">
        <f t="shared" si="34"/>
        <v>224121980</v>
      </c>
      <c r="BV10" s="180">
        <f t="shared" si="35"/>
        <v>282746.05590062111</v>
      </c>
      <c r="BW10" s="180">
        <f t="shared" si="36"/>
        <v>405283.86980108498</v>
      </c>
      <c r="BY10" s="133" t="str">
        <f t="shared" si="37"/>
        <v>東住吉区</v>
      </c>
      <c r="BZ10" s="134">
        <f t="shared" si="38"/>
        <v>0.12233940556088208</v>
      </c>
      <c r="CA10" s="133" t="str">
        <f t="shared" si="39"/>
        <v>八尾市</v>
      </c>
      <c r="CB10" s="134">
        <f t="shared" si="40"/>
        <v>8.4012118804013117E-2</v>
      </c>
      <c r="CC10" s="135"/>
      <c r="CD10" s="134">
        <f t="shared" si="0"/>
        <v>0.10344567297120784</v>
      </c>
      <c r="CE10" s="134">
        <f t="shared" si="1"/>
        <v>6.7616286129681222E-2</v>
      </c>
      <c r="CF10" s="133">
        <v>0</v>
      </c>
    </row>
    <row r="11" spans="1:84" s="30" customFormat="1" ht="12">
      <c r="B11" s="177">
        <v>5</v>
      </c>
      <c r="C11" s="161" t="s">
        <v>115</v>
      </c>
      <c r="D11" s="178">
        <v>43</v>
      </c>
      <c r="E11" s="178">
        <v>2</v>
      </c>
      <c r="F11" s="178">
        <v>0</v>
      </c>
      <c r="G11" s="179">
        <f t="shared" si="2"/>
        <v>4.6511627906976744E-2</v>
      </c>
      <c r="H11" s="179">
        <f t="shared" si="3"/>
        <v>0</v>
      </c>
      <c r="I11" s="180">
        <v>33720</v>
      </c>
      <c r="J11" s="180">
        <v>0</v>
      </c>
      <c r="K11" s="180">
        <f t="shared" si="4"/>
        <v>16860</v>
      </c>
      <c r="L11" s="180" t="str">
        <f t="shared" si="5"/>
        <v>-</v>
      </c>
      <c r="M11" s="178">
        <v>59</v>
      </c>
      <c r="N11" s="178">
        <v>9</v>
      </c>
      <c r="O11" s="178">
        <v>4</v>
      </c>
      <c r="P11" s="179">
        <f t="shared" si="6"/>
        <v>0.15254237288135594</v>
      </c>
      <c r="Q11" s="179">
        <f t="shared" si="7"/>
        <v>6.7796610169491525E-2</v>
      </c>
      <c r="R11" s="180">
        <v>3443520</v>
      </c>
      <c r="S11" s="180">
        <v>2966010</v>
      </c>
      <c r="T11" s="180">
        <f t="shared" si="8"/>
        <v>382613.33333333331</v>
      </c>
      <c r="U11" s="180">
        <f t="shared" si="9"/>
        <v>741502.5</v>
      </c>
      <c r="V11" s="178">
        <v>3020</v>
      </c>
      <c r="W11" s="178">
        <v>86</v>
      </c>
      <c r="X11" s="178">
        <v>39</v>
      </c>
      <c r="Y11" s="179">
        <f t="shared" si="10"/>
        <v>2.8476821192052981E-2</v>
      </c>
      <c r="Z11" s="179">
        <f t="shared" si="11"/>
        <v>1.2913907284768211E-2</v>
      </c>
      <c r="AA11" s="180">
        <v>20337640</v>
      </c>
      <c r="AB11" s="180">
        <v>16068890</v>
      </c>
      <c r="AC11" s="180">
        <f t="shared" si="12"/>
        <v>236484.18604651163</v>
      </c>
      <c r="AD11" s="180">
        <f t="shared" si="13"/>
        <v>412022.8205128205</v>
      </c>
      <c r="AE11" s="178">
        <v>2316</v>
      </c>
      <c r="AF11" s="178">
        <v>151</v>
      </c>
      <c r="AG11" s="178">
        <v>75</v>
      </c>
      <c r="AH11" s="179">
        <f t="shared" si="14"/>
        <v>6.5198618307426598E-2</v>
      </c>
      <c r="AI11" s="179">
        <f t="shared" si="15"/>
        <v>3.2383419689119168E-2</v>
      </c>
      <c r="AJ11" s="180">
        <v>35336540</v>
      </c>
      <c r="AK11" s="180">
        <v>26419890</v>
      </c>
      <c r="AL11" s="180">
        <f t="shared" si="16"/>
        <v>234016.82119205297</v>
      </c>
      <c r="AM11" s="180">
        <f t="shared" si="17"/>
        <v>352265.2</v>
      </c>
      <c r="AN11" s="178">
        <v>1556</v>
      </c>
      <c r="AO11" s="178">
        <v>237</v>
      </c>
      <c r="AP11" s="178">
        <v>151</v>
      </c>
      <c r="AQ11" s="179">
        <f t="shared" si="18"/>
        <v>0.15231362467866325</v>
      </c>
      <c r="AR11" s="179">
        <f t="shared" si="19"/>
        <v>9.7043701799485863E-2</v>
      </c>
      <c r="AS11" s="180">
        <v>59369420</v>
      </c>
      <c r="AT11" s="180">
        <v>50009190</v>
      </c>
      <c r="AU11" s="180">
        <f t="shared" si="20"/>
        <v>250503.88185654007</v>
      </c>
      <c r="AV11" s="180">
        <f t="shared" si="21"/>
        <v>331186.68874172185</v>
      </c>
      <c r="AW11" s="178">
        <v>813</v>
      </c>
      <c r="AX11" s="178">
        <v>202</v>
      </c>
      <c r="AY11" s="178">
        <v>145</v>
      </c>
      <c r="AZ11" s="179">
        <f t="shared" si="22"/>
        <v>0.24846248462484624</v>
      </c>
      <c r="BA11" s="179">
        <f t="shared" si="23"/>
        <v>0.17835178351783518</v>
      </c>
      <c r="BB11" s="180">
        <v>52013780</v>
      </c>
      <c r="BC11" s="180">
        <v>45264670</v>
      </c>
      <c r="BD11" s="180">
        <f t="shared" si="24"/>
        <v>257493.96039603959</v>
      </c>
      <c r="BE11" s="180">
        <f t="shared" si="25"/>
        <v>312170.13793103449</v>
      </c>
      <c r="BF11" s="178">
        <v>293</v>
      </c>
      <c r="BG11" s="178">
        <v>80</v>
      </c>
      <c r="BH11" s="178">
        <v>61</v>
      </c>
      <c r="BI11" s="179">
        <f t="shared" si="26"/>
        <v>0.27303754266211605</v>
      </c>
      <c r="BJ11" s="179">
        <f t="shared" si="27"/>
        <v>0.20819112627986347</v>
      </c>
      <c r="BK11" s="180">
        <v>22234870</v>
      </c>
      <c r="BL11" s="180">
        <v>20200870</v>
      </c>
      <c r="BM11" s="180">
        <f t="shared" si="28"/>
        <v>277935.875</v>
      </c>
      <c r="BN11" s="180">
        <f t="shared" si="29"/>
        <v>331161.80327868852</v>
      </c>
      <c r="BO11" s="178">
        <f t="shared" si="30"/>
        <v>8100</v>
      </c>
      <c r="BP11" s="178">
        <f t="shared" si="31"/>
        <v>767</v>
      </c>
      <c r="BQ11" s="178">
        <f t="shared" si="31"/>
        <v>475</v>
      </c>
      <c r="BR11" s="179">
        <f t="shared" si="32"/>
        <v>9.4691358024691363E-2</v>
      </c>
      <c r="BS11" s="179">
        <f t="shared" si="33"/>
        <v>5.8641975308641972E-2</v>
      </c>
      <c r="BT11" s="178">
        <f>SUM(I11,R11,AA11,AJ11,AS11,BB11,BK11)</f>
        <v>192769490</v>
      </c>
      <c r="BU11" s="178">
        <f t="shared" si="34"/>
        <v>160929520</v>
      </c>
      <c r="BV11" s="180">
        <f t="shared" si="35"/>
        <v>251329.19165580181</v>
      </c>
      <c r="BW11" s="180">
        <f t="shared" si="36"/>
        <v>338798.98947368423</v>
      </c>
      <c r="BY11" s="133" t="str">
        <f t="shared" si="37"/>
        <v>池田市</v>
      </c>
      <c r="BZ11" s="134">
        <f t="shared" si="38"/>
        <v>0.12184658727109746</v>
      </c>
      <c r="CA11" s="133" t="str">
        <f t="shared" si="39"/>
        <v>旭区</v>
      </c>
      <c r="CB11" s="134">
        <f t="shared" si="40"/>
        <v>8.2773607269853819E-2</v>
      </c>
      <c r="CC11" s="135"/>
      <c r="CD11" s="134">
        <f t="shared" si="0"/>
        <v>0.10344567297120784</v>
      </c>
      <c r="CE11" s="134">
        <f t="shared" si="1"/>
        <v>6.7616286129681222E-2</v>
      </c>
      <c r="CF11" s="133">
        <v>0</v>
      </c>
    </row>
    <row r="12" spans="1:84" s="30" customFormat="1" ht="12">
      <c r="B12" s="177">
        <v>6</v>
      </c>
      <c r="C12" s="161" t="s">
        <v>116</v>
      </c>
      <c r="D12" s="178">
        <v>86</v>
      </c>
      <c r="E12" s="178">
        <v>6</v>
      </c>
      <c r="F12" s="178">
        <v>4</v>
      </c>
      <c r="G12" s="179">
        <f t="shared" si="2"/>
        <v>6.9767441860465115E-2</v>
      </c>
      <c r="H12" s="179">
        <f t="shared" si="3"/>
        <v>4.6511627906976744E-2</v>
      </c>
      <c r="I12" s="180">
        <v>1621100</v>
      </c>
      <c r="J12" s="180">
        <v>1568970</v>
      </c>
      <c r="K12" s="180">
        <f t="shared" si="4"/>
        <v>270183.33333333331</v>
      </c>
      <c r="L12" s="180">
        <f t="shared" si="5"/>
        <v>392242.5</v>
      </c>
      <c r="M12" s="178">
        <v>122</v>
      </c>
      <c r="N12" s="178">
        <v>11</v>
      </c>
      <c r="O12" s="178">
        <v>5</v>
      </c>
      <c r="P12" s="179">
        <f t="shared" si="6"/>
        <v>9.0163934426229511E-2</v>
      </c>
      <c r="Q12" s="179">
        <f t="shared" si="7"/>
        <v>4.0983606557377046E-2</v>
      </c>
      <c r="R12" s="180">
        <v>2200430</v>
      </c>
      <c r="S12" s="180">
        <v>1737730</v>
      </c>
      <c r="T12" s="180">
        <f t="shared" si="8"/>
        <v>200039.09090909091</v>
      </c>
      <c r="U12" s="180">
        <f t="shared" si="9"/>
        <v>347546</v>
      </c>
      <c r="V12" s="178">
        <v>4603</v>
      </c>
      <c r="W12" s="178">
        <v>115</v>
      </c>
      <c r="X12" s="178">
        <v>64</v>
      </c>
      <c r="Y12" s="179">
        <f t="shared" si="10"/>
        <v>2.4983706278514012E-2</v>
      </c>
      <c r="Z12" s="179">
        <f t="shared" si="11"/>
        <v>1.390397566804258E-2</v>
      </c>
      <c r="AA12" s="180">
        <v>28491770</v>
      </c>
      <c r="AB12" s="180">
        <v>23197370</v>
      </c>
      <c r="AC12" s="180">
        <f t="shared" si="12"/>
        <v>247754.52173913043</v>
      </c>
      <c r="AD12" s="180">
        <f t="shared" si="13"/>
        <v>362458.90625</v>
      </c>
      <c r="AE12" s="178">
        <v>3532</v>
      </c>
      <c r="AF12" s="178">
        <v>170</v>
      </c>
      <c r="AG12" s="178">
        <v>94</v>
      </c>
      <c r="AH12" s="179">
        <f t="shared" si="14"/>
        <v>4.8131370328425821E-2</v>
      </c>
      <c r="AI12" s="179">
        <f t="shared" si="15"/>
        <v>2.6613816534541337E-2</v>
      </c>
      <c r="AJ12" s="180">
        <v>54059110</v>
      </c>
      <c r="AK12" s="180">
        <v>44440280</v>
      </c>
      <c r="AL12" s="180">
        <f t="shared" si="16"/>
        <v>317994.76470588235</v>
      </c>
      <c r="AM12" s="180">
        <f t="shared" si="17"/>
        <v>472768.93617021275</v>
      </c>
      <c r="AN12" s="178">
        <v>2288</v>
      </c>
      <c r="AO12" s="178">
        <v>217</v>
      </c>
      <c r="AP12" s="178">
        <v>150</v>
      </c>
      <c r="AQ12" s="179">
        <f t="shared" si="18"/>
        <v>9.4842657342657344E-2</v>
      </c>
      <c r="AR12" s="179">
        <f t="shared" si="19"/>
        <v>6.555944055944056E-2</v>
      </c>
      <c r="AS12" s="180">
        <v>75581060</v>
      </c>
      <c r="AT12" s="180">
        <v>61791760</v>
      </c>
      <c r="AU12" s="180">
        <f t="shared" si="20"/>
        <v>348299.81566820276</v>
      </c>
      <c r="AV12" s="180">
        <f t="shared" si="21"/>
        <v>411945.06666666665</v>
      </c>
      <c r="AW12" s="178">
        <v>1037</v>
      </c>
      <c r="AX12" s="178">
        <v>176</v>
      </c>
      <c r="AY12" s="178">
        <v>134</v>
      </c>
      <c r="AZ12" s="179">
        <f t="shared" si="22"/>
        <v>0.16972034715525555</v>
      </c>
      <c r="BA12" s="179">
        <f t="shared" si="23"/>
        <v>0.12921890067502412</v>
      </c>
      <c r="BB12" s="180">
        <v>62335990</v>
      </c>
      <c r="BC12" s="180">
        <v>57154580</v>
      </c>
      <c r="BD12" s="180">
        <f t="shared" si="24"/>
        <v>354181.76136363635</v>
      </c>
      <c r="BE12" s="180">
        <f t="shared" si="25"/>
        <v>426526.71641791047</v>
      </c>
      <c r="BF12" s="178">
        <v>335</v>
      </c>
      <c r="BG12" s="178">
        <v>75</v>
      </c>
      <c r="BH12" s="178">
        <v>55</v>
      </c>
      <c r="BI12" s="179">
        <f t="shared" si="26"/>
        <v>0.22388059701492538</v>
      </c>
      <c r="BJ12" s="179">
        <f t="shared" si="27"/>
        <v>0.16417910447761194</v>
      </c>
      <c r="BK12" s="180">
        <v>22488410</v>
      </c>
      <c r="BL12" s="180">
        <v>20488180</v>
      </c>
      <c r="BM12" s="180">
        <f t="shared" si="28"/>
        <v>299845.46666666667</v>
      </c>
      <c r="BN12" s="180">
        <f t="shared" si="29"/>
        <v>372512.36363636365</v>
      </c>
      <c r="BO12" s="178">
        <f t="shared" si="30"/>
        <v>12003</v>
      </c>
      <c r="BP12" s="178">
        <f t="shared" si="31"/>
        <v>770</v>
      </c>
      <c r="BQ12" s="178">
        <f t="shared" si="31"/>
        <v>506</v>
      </c>
      <c r="BR12" s="179">
        <f t="shared" si="32"/>
        <v>6.4150629009414317E-2</v>
      </c>
      <c r="BS12" s="179">
        <f t="shared" si="33"/>
        <v>4.2156127634757977E-2</v>
      </c>
      <c r="BT12" s="178">
        <f t="shared" si="34"/>
        <v>246777870</v>
      </c>
      <c r="BU12" s="178">
        <f t="shared" si="34"/>
        <v>210378870</v>
      </c>
      <c r="BV12" s="180">
        <f t="shared" si="35"/>
        <v>320490.74025974027</v>
      </c>
      <c r="BW12" s="180">
        <f t="shared" si="36"/>
        <v>415768.51778656128</v>
      </c>
      <c r="BY12" s="133" t="str">
        <f t="shared" si="37"/>
        <v>箕面市</v>
      </c>
      <c r="BZ12" s="134">
        <f t="shared" si="38"/>
        <v>0.12134162834730863</v>
      </c>
      <c r="CA12" s="133" t="str">
        <f t="shared" si="39"/>
        <v>天王寺区</v>
      </c>
      <c r="CB12" s="134">
        <f t="shared" si="40"/>
        <v>8.0137310606060608E-2</v>
      </c>
      <c r="CC12" s="135"/>
      <c r="CD12" s="134">
        <f t="shared" si="0"/>
        <v>0.10344567297120784</v>
      </c>
      <c r="CE12" s="134">
        <f t="shared" si="1"/>
        <v>6.7616286129681222E-2</v>
      </c>
      <c r="CF12" s="133">
        <v>0</v>
      </c>
    </row>
    <row r="13" spans="1:84" s="30" customFormat="1" ht="12">
      <c r="B13" s="177">
        <v>7</v>
      </c>
      <c r="C13" s="161" t="s">
        <v>117</v>
      </c>
      <c r="D13" s="178">
        <v>75</v>
      </c>
      <c r="E13" s="178">
        <v>7</v>
      </c>
      <c r="F13" s="178">
        <v>5</v>
      </c>
      <c r="G13" s="179">
        <f t="shared" si="2"/>
        <v>9.3333333333333338E-2</v>
      </c>
      <c r="H13" s="179">
        <f t="shared" si="3"/>
        <v>6.6666666666666666E-2</v>
      </c>
      <c r="I13" s="180">
        <v>5041570</v>
      </c>
      <c r="J13" s="180">
        <v>830150</v>
      </c>
      <c r="K13" s="180">
        <f t="shared" si="4"/>
        <v>720224.28571428568</v>
      </c>
      <c r="L13" s="180">
        <f t="shared" si="5"/>
        <v>166030</v>
      </c>
      <c r="M13" s="178">
        <v>102</v>
      </c>
      <c r="N13" s="178">
        <v>10</v>
      </c>
      <c r="O13" s="178">
        <v>7</v>
      </c>
      <c r="P13" s="179">
        <f t="shared" si="6"/>
        <v>9.8039215686274508E-2</v>
      </c>
      <c r="Q13" s="179">
        <f t="shared" si="7"/>
        <v>6.8627450980392163E-2</v>
      </c>
      <c r="R13" s="180">
        <v>3352090</v>
      </c>
      <c r="S13" s="180">
        <v>2548110</v>
      </c>
      <c r="T13" s="180">
        <f t="shared" si="8"/>
        <v>335209</v>
      </c>
      <c r="U13" s="180">
        <f t="shared" si="9"/>
        <v>364015.71428571426</v>
      </c>
      <c r="V13" s="178">
        <v>4118</v>
      </c>
      <c r="W13" s="178">
        <v>110</v>
      </c>
      <c r="X13" s="178">
        <v>59</v>
      </c>
      <c r="Y13" s="179">
        <f t="shared" si="10"/>
        <v>2.6711996114618747E-2</v>
      </c>
      <c r="Z13" s="179">
        <f t="shared" si="11"/>
        <v>1.4327343370568237E-2</v>
      </c>
      <c r="AA13" s="180">
        <v>34013420</v>
      </c>
      <c r="AB13" s="180">
        <v>21906330</v>
      </c>
      <c r="AC13" s="180">
        <f t="shared" si="12"/>
        <v>309212.90909090912</v>
      </c>
      <c r="AD13" s="180">
        <f t="shared" si="13"/>
        <v>371293.72881355934</v>
      </c>
      <c r="AE13" s="178">
        <v>3120</v>
      </c>
      <c r="AF13" s="178">
        <v>199</v>
      </c>
      <c r="AG13" s="178">
        <v>122</v>
      </c>
      <c r="AH13" s="179">
        <f t="shared" si="14"/>
        <v>6.3782051282051277E-2</v>
      </c>
      <c r="AI13" s="179">
        <f t="shared" si="15"/>
        <v>3.9102564102564102E-2</v>
      </c>
      <c r="AJ13" s="180">
        <v>66402320</v>
      </c>
      <c r="AK13" s="180">
        <v>53302900</v>
      </c>
      <c r="AL13" s="180">
        <f t="shared" si="16"/>
        <v>333680</v>
      </c>
      <c r="AM13" s="180">
        <f t="shared" si="17"/>
        <v>436909.01639344264</v>
      </c>
      <c r="AN13" s="178">
        <v>1911</v>
      </c>
      <c r="AO13" s="178">
        <v>234</v>
      </c>
      <c r="AP13" s="178">
        <v>148</v>
      </c>
      <c r="AQ13" s="179">
        <f t="shared" si="18"/>
        <v>0.12244897959183673</v>
      </c>
      <c r="AR13" s="179">
        <f t="shared" si="19"/>
        <v>7.7446363160648873E-2</v>
      </c>
      <c r="AS13" s="180">
        <v>62580890</v>
      </c>
      <c r="AT13" s="180">
        <v>52652820</v>
      </c>
      <c r="AU13" s="180">
        <f t="shared" si="20"/>
        <v>267439.70085470087</v>
      </c>
      <c r="AV13" s="180">
        <f t="shared" si="21"/>
        <v>355762.29729729728</v>
      </c>
      <c r="AW13" s="178">
        <v>870</v>
      </c>
      <c r="AX13" s="178">
        <v>161</v>
      </c>
      <c r="AY13" s="178">
        <v>121</v>
      </c>
      <c r="AZ13" s="179">
        <f t="shared" si="22"/>
        <v>0.18505747126436781</v>
      </c>
      <c r="BA13" s="179">
        <f t="shared" si="23"/>
        <v>0.13908045977011493</v>
      </c>
      <c r="BB13" s="180">
        <v>47661470</v>
      </c>
      <c r="BC13" s="180">
        <v>42602110</v>
      </c>
      <c r="BD13" s="180">
        <f t="shared" si="24"/>
        <v>296033.97515527951</v>
      </c>
      <c r="BE13" s="180">
        <f t="shared" si="25"/>
        <v>352083.55371900828</v>
      </c>
      <c r="BF13" s="178">
        <v>327</v>
      </c>
      <c r="BG13" s="178">
        <v>80</v>
      </c>
      <c r="BH13" s="178">
        <v>64</v>
      </c>
      <c r="BI13" s="179">
        <f t="shared" si="26"/>
        <v>0.24464831804281345</v>
      </c>
      <c r="BJ13" s="179">
        <f t="shared" si="27"/>
        <v>0.19571865443425077</v>
      </c>
      <c r="BK13" s="180">
        <v>24079980</v>
      </c>
      <c r="BL13" s="180">
        <v>22709260</v>
      </c>
      <c r="BM13" s="180">
        <f t="shared" si="28"/>
        <v>300999.75</v>
      </c>
      <c r="BN13" s="180">
        <f t="shared" si="29"/>
        <v>354832.1875</v>
      </c>
      <c r="BO13" s="178">
        <f t="shared" si="30"/>
        <v>10523</v>
      </c>
      <c r="BP13" s="178">
        <f t="shared" si="31"/>
        <v>801</v>
      </c>
      <c r="BQ13" s="178">
        <f t="shared" si="31"/>
        <v>526</v>
      </c>
      <c r="BR13" s="179">
        <f t="shared" si="32"/>
        <v>7.6118977477905539E-2</v>
      </c>
      <c r="BS13" s="179">
        <f t="shared" si="33"/>
        <v>4.9985745509835595E-2</v>
      </c>
      <c r="BT13" s="178">
        <f t="shared" si="34"/>
        <v>243131740</v>
      </c>
      <c r="BU13" s="178">
        <f t="shared" si="34"/>
        <v>196551680</v>
      </c>
      <c r="BV13" s="180">
        <f t="shared" si="35"/>
        <v>303535.25593008741</v>
      </c>
      <c r="BW13" s="180">
        <f t="shared" si="36"/>
        <v>373672.39543726237</v>
      </c>
      <c r="BY13" s="133" t="str">
        <f t="shared" si="37"/>
        <v>田尻町</v>
      </c>
      <c r="BZ13" s="134">
        <f t="shared" si="38"/>
        <v>0.1210801393728223</v>
      </c>
      <c r="CA13" s="133" t="str">
        <f t="shared" si="39"/>
        <v>田尻町</v>
      </c>
      <c r="CB13" s="134">
        <f t="shared" si="40"/>
        <v>7.926829268292683E-2</v>
      </c>
      <c r="CC13" s="135"/>
      <c r="CD13" s="134">
        <f t="shared" si="0"/>
        <v>0.10344567297120784</v>
      </c>
      <c r="CE13" s="134">
        <f t="shared" si="1"/>
        <v>6.7616286129681222E-2</v>
      </c>
      <c r="CF13" s="133">
        <v>0</v>
      </c>
    </row>
    <row r="14" spans="1:84" s="30" customFormat="1" ht="12">
      <c r="B14" s="177">
        <v>8</v>
      </c>
      <c r="C14" s="161" t="s">
        <v>60</v>
      </c>
      <c r="D14" s="178">
        <v>54</v>
      </c>
      <c r="E14" s="178">
        <v>7</v>
      </c>
      <c r="F14" s="178">
        <v>4</v>
      </c>
      <c r="G14" s="179">
        <f t="shared" si="2"/>
        <v>0.12962962962962962</v>
      </c>
      <c r="H14" s="179">
        <f t="shared" si="3"/>
        <v>7.407407407407407E-2</v>
      </c>
      <c r="I14" s="180">
        <v>3301080</v>
      </c>
      <c r="J14" s="180">
        <v>3155720</v>
      </c>
      <c r="K14" s="180">
        <f t="shared" si="4"/>
        <v>471582.85714285716</v>
      </c>
      <c r="L14" s="180">
        <f t="shared" si="5"/>
        <v>788930</v>
      </c>
      <c r="M14" s="178">
        <v>77</v>
      </c>
      <c r="N14" s="178">
        <v>13</v>
      </c>
      <c r="O14" s="178">
        <v>10</v>
      </c>
      <c r="P14" s="179">
        <f t="shared" si="6"/>
        <v>0.16883116883116883</v>
      </c>
      <c r="Q14" s="179">
        <f t="shared" si="7"/>
        <v>0.12987012987012986</v>
      </c>
      <c r="R14" s="180">
        <v>10504940</v>
      </c>
      <c r="S14" s="180">
        <v>9374590</v>
      </c>
      <c r="T14" s="180">
        <f t="shared" si="8"/>
        <v>808072.30769230775</v>
      </c>
      <c r="U14" s="180">
        <f t="shared" si="9"/>
        <v>937459</v>
      </c>
      <c r="V14" s="178">
        <v>2837</v>
      </c>
      <c r="W14" s="178">
        <v>112</v>
      </c>
      <c r="X14" s="178">
        <v>76</v>
      </c>
      <c r="Y14" s="179">
        <f t="shared" si="10"/>
        <v>3.9478322171307721E-2</v>
      </c>
      <c r="Z14" s="179">
        <f t="shared" si="11"/>
        <v>2.6788861473387382E-2</v>
      </c>
      <c r="AA14" s="180">
        <v>28605930</v>
      </c>
      <c r="AB14" s="180">
        <v>23428550</v>
      </c>
      <c r="AC14" s="180">
        <f t="shared" si="12"/>
        <v>255410.08928571429</v>
      </c>
      <c r="AD14" s="180">
        <f t="shared" si="13"/>
        <v>308270.39473684208</v>
      </c>
      <c r="AE14" s="178">
        <v>2492</v>
      </c>
      <c r="AF14" s="178">
        <v>177</v>
      </c>
      <c r="AG14" s="178">
        <v>111</v>
      </c>
      <c r="AH14" s="179">
        <f t="shared" si="14"/>
        <v>7.102728731942215E-2</v>
      </c>
      <c r="AI14" s="179">
        <f t="shared" si="15"/>
        <v>4.4542536115569825E-2</v>
      </c>
      <c r="AJ14" s="180">
        <v>55450470</v>
      </c>
      <c r="AK14" s="180">
        <v>42599140</v>
      </c>
      <c r="AL14" s="180">
        <f t="shared" si="16"/>
        <v>313279.49152542371</v>
      </c>
      <c r="AM14" s="180">
        <f t="shared" si="17"/>
        <v>383776.03603603604</v>
      </c>
      <c r="AN14" s="178">
        <v>1770</v>
      </c>
      <c r="AO14" s="178">
        <v>290</v>
      </c>
      <c r="AP14" s="178">
        <v>212</v>
      </c>
      <c r="AQ14" s="179">
        <f t="shared" si="18"/>
        <v>0.16384180790960451</v>
      </c>
      <c r="AR14" s="179">
        <f t="shared" si="19"/>
        <v>0.11977401129943503</v>
      </c>
      <c r="AS14" s="180">
        <v>94251400</v>
      </c>
      <c r="AT14" s="180">
        <v>81791760</v>
      </c>
      <c r="AU14" s="180">
        <f t="shared" si="20"/>
        <v>325004.8275862069</v>
      </c>
      <c r="AV14" s="180">
        <f t="shared" si="21"/>
        <v>385810.1886792453</v>
      </c>
      <c r="AW14" s="178">
        <v>919</v>
      </c>
      <c r="AX14" s="178">
        <v>244</v>
      </c>
      <c r="AY14" s="178">
        <v>179</v>
      </c>
      <c r="AZ14" s="179">
        <f t="shared" si="22"/>
        <v>0.26550598476605003</v>
      </c>
      <c r="BA14" s="179">
        <f t="shared" si="23"/>
        <v>0.19477693144722524</v>
      </c>
      <c r="BB14" s="180">
        <v>71434920</v>
      </c>
      <c r="BC14" s="180">
        <v>63985040</v>
      </c>
      <c r="BD14" s="180">
        <f t="shared" si="24"/>
        <v>292766.06557377049</v>
      </c>
      <c r="BE14" s="180">
        <f t="shared" si="25"/>
        <v>357458.32402234635</v>
      </c>
      <c r="BF14" s="178">
        <v>299</v>
      </c>
      <c r="BG14" s="178">
        <v>109</v>
      </c>
      <c r="BH14" s="178">
        <v>85</v>
      </c>
      <c r="BI14" s="179">
        <f t="shared" si="26"/>
        <v>0.36454849498327757</v>
      </c>
      <c r="BJ14" s="179">
        <f t="shared" si="27"/>
        <v>0.28428093645484948</v>
      </c>
      <c r="BK14" s="180">
        <v>36700620</v>
      </c>
      <c r="BL14" s="180">
        <v>28106040</v>
      </c>
      <c r="BM14" s="180">
        <f t="shared" si="28"/>
        <v>336702.93577981653</v>
      </c>
      <c r="BN14" s="180">
        <f t="shared" si="29"/>
        <v>330659.29411764705</v>
      </c>
      <c r="BO14" s="178">
        <f t="shared" si="30"/>
        <v>8448</v>
      </c>
      <c r="BP14" s="178">
        <f t="shared" si="31"/>
        <v>952</v>
      </c>
      <c r="BQ14" s="178">
        <f t="shared" si="31"/>
        <v>677</v>
      </c>
      <c r="BR14" s="179">
        <f t="shared" si="32"/>
        <v>0.11268939393939394</v>
      </c>
      <c r="BS14" s="179">
        <f t="shared" si="33"/>
        <v>8.0137310606060608E-2</v>
      </c>
      <c r="BT14" s="178">
        <f t="shared" si="34"/>
        <v>300249360</v>
      </c>
      <c r="BU14" s="178">
        <f t="shared" si="34"/>
        <v>252440840</v>
      </c>
      <c r="BV14" s="180">
        <f t="shared" si="35"/>
        <v>315387.98319327732</v>
      </c>
      <c r="BW14" s="180">
        <f t="shared" si="36"/>
        <v>372881.59527326439</v>
      </c>
      <c r="BY14" s="133" t="str">
        <f t="shared" si="37"/>
        <v>堺市西区</v>
      </c>
      <c r="BZ14" s="134">
        <f t="shared" si="38"/>
        <v>0.11730445000766362</v>
      </c>
      <c r="CA14" s="133" t="str">
        <f t="shared" si="39"/>
        <v>北区</v>
      </c>
      <c r="CB14" s="134">
        <f t="shared" si="40"/>
        <v>7.8883590024235797E-2</v>
      </c>
      <c r="CC14" s="135"/>
      <c r="CD14" s="134">
        <f t="shared" si="0"/>
        <v>0.10344567297120784</v>
      </c>
      <c r="CE14" s="134">
        <f t="shared" si="1"/>
        <v>6.7616286129681222E-2</v>
      </c>
      <c r="CF14" s="133">
        <v>0</v>
      </c>
    </row>
    <row r="15" spans="1:84" s="30" customFormat="1" ht="12">
      <c r="B15" s="177">
        <v>9</v>
      </c>
      <c r="C15" s="161" t="s">
        <v>118</v>
      </c>
      <c r="D15" s="178">
        <v>34</v>
      </c>
      <c r="E15" s="178">
        <v>4</v>
      </c>
      <c r="F15" s="178">
        <v>3</v>
      </c>
      <c r="G15" s="179">
        <f t="shared" si="2"/>
        <v>0.11764705882352941</v>
      </c>
      <c r="H15" s="179">
        <f t="shared" si="3"/>
        <v>8.8235294117647065E-2</v>
      </c>
      <c r="I15" s="180">
        <v>1151080</v>
      </c>
      <c r="J15" s="180">
        <v>1107150</v>
      </c>
      <c r="K15" s="180">
        <f t="shared" si="4"/>
        <v>287770</v>
      </c>
      <c r="L15" s="180">
        <f t="shared" si="5"/>
        <v>369050</v>
      </c>
      <c r="M15" s="178">
        <v>56</v>
      </c>
      <c r="N15" s="178">
        <v>8</v>
      </c>
      <c r="O15" s="178">
        <v>5</v>
      </c>
      <c r="P15" s="179">
        <f t="shared" si="6"/>
        <v>0.14285714285714285</v>
      </c>
      <c r="Q15" s="179">
        <f t="shared" si="7"/>
        <v>8.9285714285714288E-2</v>
      </c>
      <c r="R15" s="180">
        <v>2861890</v>
      </c>
      <c r="S15" s="180">
        <v>2728660</v>
      </c>
      <c r="T15" s="180">
        <f t="shared" si="8"/>
        <v>357736.25</v>
      </c>
      <c r="U15" s="180">
        <f t="shared" si="9"/>
        <v>545732</v>
      </c>
      <c r="V15" s="178">
        <v>2036</v>
      </c>
      <c r="W15" s="178">
        <v>77</v>
      </c>
      <c r="X15" s="178">
        <v>47</v>
      </c>
      <c r="Y15" s="179">
        <f t="shared" si="10"/>
        <v>3.7819253438113952E-2</v>
      </c>
      <c r="Z15" s="179">
        <f t="shared" si="11"/>
        <v>2.3084479371316306E-2</v>
      </c>
      <c r="AA15" s="180">
        <v>21296630</v>
      </c>
      <c r="AB15" s="180">
        <v>16887330</v>
      </c>
      <c r="AC15" s="180">
        <f t="shared" si="12"/>
        <v>276579.6103896104</v>
      </c>
      <c r="AD15" s="180">
        <f t="shared" si="13"/>
        <v>359304.89361702127</v>
      </c>
      <c r="AE15" s="178">
        <v>1584</v>
      </c>
      <c r="AF15" s="178">
        <v>134</v>
      </c>
      <c r="AG15" s="178">
        <v>80</v>
      </c>
      <c r="AH15" s="179">
        <f t="shared" si="14"/>
        <v>8.4595959595959599E-2</v>
      </c>
      <c r="AI15" s="179">
        <f t="shared" si="15"/>
        <v>5.0505050505050504E-2</v>
      </c>
      <c r="AJ15" s="180">
        <v>40676260</v>
      </c>
      <c r="AK15" s="180">
        <v>35261610</v>
      </c>
      <c r="AL15" s="180">
        <f t="shared" si="16"/>
        <v>303554.17910447763</v>
      </c>
      <c r="AM15" s="180">
        <f t="shared" si="17"/>
        <v>440770.125</v>
      </c>
      <c r="AN15" s="178">
        <v>1062</v>
      </c>
      <c r="AO15" s="178">
        <v>146</v>
      </c>
      <c r="AP15" s="178">
        <v>99</v>
      </c>
      <c r="AQ15" s="179">
        <f t="shared" si="18"/>
        <v>0.13747645951035781</v>
      </c>
      <c r="AR15" s="179">
        <f t="shared" si="19"/>
        <v>9.3220338983050849E-2</v>
      </c>
      <c r="AS15" s="180">
        <v>45265590</v>
      </c>
      <c r="AT15" s="180">
        <v>41299320</v>
      </c>
      <c r="AU15" s="180">
        <f t="shared" si="20"/>
        <v>310038.28767123289</v>
      </c>
      <c r="AV15" s="180">
        <f t="shared" si="21"/>
        <v>417164.84848484851</v>
      </c>
      <c r="AW15" s="178">
        <v>528</v>
      </c>
      <c r="AX15" s="178">
        <v>109</v>
      </c>
      <c r="AY15" s="178">
        <v>70</v>
      </c>
      <c r="AZ15" s="179">
        <f t="shared" si="22"/>
        <v>0.20643939393939395</v>
      </c>
      <c r="BA15" s="179">
        <f t="shared" si="23"/>
        <v>0.13257575757575757</v>
      </c>
      <c r="BB15" s="180">
        <v>29258520</v>
      </c>
      <c r="BC15" s="180">
        <v>26271440</v>
      </c>
      <c r="BD15" s="180">
        <f t="shared" si="24"/>
        <v>268426.78899082571</v>
      </c>
      <c r="BE15" s="180">
        <f t="shared" si="25"/>
        <v>375306.28571428574</v>
      </c>
      <c r="BF15" s="178">
        <v>184</v>
      </c>
      <c r="BG15" s="178">
        <v>53</v>
      </c>
      <c r="BH15" s="178">
        <v>35</v>
      </c>
      <c r="BI15" s="179">
        <f t="shared" si="26"/>
        <v>0.28804347826086957</v>
      </c>
      <c r="BJ15" s="179">
        <f t="shared" si="27"/>
        <v>0.19021739130434784</v>
      </c>
      <c r="BK15" s="180">
        <v>16362730</v>
      </c>
      <c r="BL15" s="180">
        <v>14914060</v>
      </c>
      <c r="BM15" s="180">
        <f t="shared" si="28"/>
        <v>308730.75471698114</v>
      </c>
      <c r="BN15" s="180">
        <f t="shared" si="29"/>
        <v>426116</v>
      </c>
      <c r="BO15" s="178">
        <f t="shared" ref="BO15:BQ71" si="41">SUM(D15,M15,V15,AE15,AN15,AW15,BF15)</f>
        <v>5484</v>
      </c>
      <c r="BP15" s="178">
        <f t="shared" si="31"/>
        <v>531</v>
      </c>
      <c r="BQ15" s="178">
        <f t="shared" si="31"/>
        <v>339</v>
      </c>
      <c r="BR15" s="179">
        <f t="shared" si="32"/>
        <v>9.6827133479212249E-2</v>
      </c>
      <c r="BS15" s="179">
        <f t="shared" si="33"/>
        <v>6.1816192560175058E-2</v>
      </c>
      <c r="BT15" s="178">
        <f t="shared" si="34"/>
        <v>156872700</v>
      </c>
      <c r="BU15" s="178">
        <f t="shared" si="34"/>
        <v>138469570</v>
      </c>
      <c r="BV15" s="180">
        <f t="shared" si="35"/>
        <v>295428.81355932204</v>
      </c>
      <c r="BW15" s="180">
        <f t="shared" si="36"/>
        <v>408464.80825958704</v>
      </c>
      <c r="BY15" s="133" t="str">
        <f t="shared" si="37"/>
        <v>阿倍野区</v>
      </c>
      <c r="BZ15" s="134">
        <f t="shared" si="38"/>
        <v>0.11725963314046535</v>
      </c>
      <c r="CA15" s="133" t="str">
        <f t="shared" si="39"/>
        <v>池田市</v>
      </c>
      <c r="CB15" s="134">
        <f t="shared" si="40"/>
        <v>7.8563196311947747E-2</v>
      </c>
      <c r="CC15" s="135"/>
      <c r="CD15" s="134">
        <f t="shared" si="0"/>
        <v>0.10344567297120784</v>
      </c>
      <c r="CE15" s="134">
        <f t="shared" si="1"/>
        <v>6.7616286129681222E-2</v>
      </c>
      <c r="CF15" s="133">
        <v>0</v>
      </c>
    </row>
    <row r="16" spans="1:84" s="30" customFormat="1" ht="12">
      <c r="B16" s="177">
        <v>10</v>
      </c>
      <c r="C16" s="161" t="s">
        <v>61</v>
      </c>
      <c r="D16" s="178">
        <v>60</v>
      </c>
      <c r="E16" s="178">
        <v>5</v>
      </c>
      <c r="F16" s="178">
        <v>5</v>
      </c>
      <c r="G16" s="179">
        <f t="shared" si="2"/>
        <v>8.3333333333333329E-2</v>
      </c>
      <c r="H16" s="179">
        <f t="shared" si="3"/>
        <v>8.3333333333333329E-2</v>
      </c>
      <c r="I16" s="180">
        <v>3856660</v>
      </c>
      <c r="J16" s="180">
        <v>3856660</v>
      </c>
      <c r="K16" s="180">
        <f t="shared" si="4"/>
        <v>771332</v>
      </c>
      <c r="L16" s="180">
        <f t="shared" si="5"/>
        <v>771332</v>
      </c>
      <c r="M16" s="178">
        <v>107</v>
      </c>
      <c r="N16" s="178">
        <v>15</v>
      </c>
      <c r="O16" s="178">
        <v>7</v>
      </c>
      <c r="P16" s="179">
        <f t="shared" si="6"/>
        <v>0.14018691588785046</v>
      </c>
      <c r="Q16" s="179">
        <f t="shared" si="7"/>
        <v>6.5420560747663545E-2</v>
      </c>
      <c r="R16" s="180">
        <v>4968970</v>
      </c>
      <c r="S16" s="180">
        <v>3729900</v>
      </c>
      <c r="T16" s="180">
        <f t="shared" si="8"/>
        <v>331264.66666666669</v>
      </c>
      <c r="U16" s="180">
        <f t="shared" si="9"/>
        <v>532842.85714285716</v>
      </c>
      <c r="V16" s="178">
        <v>4914</v>
      </c>
      <c r="W16" s="178">
        <v>175</v>
      </c>
      <c r="X16" s="178">
        <v>106</v>
      </c>
      <c r="Y16" s="179">
        <f t="shared" si="10"/>
        <v>3.5612535612535613E-2</v>
      </c>
      <c r="Z16" s="179">
        <f t="shared" si="11"/>
        <v>2.157102157102157E-2</v>
      </c>
      <c r="AA16" s="180">
        <v>56722920</v>
      </c>
      <c r="AB16" s="180">
        <v>48598680</v>
      </c>
      <c r="AC16" s="180">
        <f t="shared" si="12"/>
        <v>324130.97142857144</v>
      </c>
      <c r="AD16" s="180">
        <f t="shared" si="13"/>
        <v>458478.11320754717</v>
      </c>
      <c r="AE16" s="178">
        <v>3748</v>
      </c>
      <c r="AF16" s="178">
        <v>322</v>
      </c>
      <c r="AG16" s="178">
        <v>193</v>
      </c>
      <c r="AH16" s="179">
        <f t="shared" si="14"/>
        <v>8.5912486659551757E-2</v>
      </c>
      <c r="AI16" s="179">
        <f t="shared" si="15"/>
        <v>5.149413020277481E-2</v>
      </c>
      <c r="AJ16" s="180">
        <v>95964450</v>
      </c>
      <c r="AK16" s="180">
        <v>79636810</v>
      </c>
      <c r="AL16" s="180">
        <f t="shared" si="16"/>
        <v>298026.24223602482</v>
      </c>
      <c r="AM16" s="180">
        <f t="shared" si="17"/>
        <v>412625.95854922279</v>
      </c>
      <c r="AN16" s="178">
        <v>2313</v>
      </c>
      <c r="AO16" s="178">
        <v>356</v>
      </c>
      <c r="AP16" s="178">
        <v>225</v>
      </c>
      <c r="AQ16" s="179">
        <f t="shared" si="18"/>
        <v>0.15391266753134458</v>
      </c>
      <c r="AR16" s="179">
        <f t="shared" si="19"/>
        <v>9.727626459143969E-2</v>
      </c>
      <c r="AS16" s="180">
        <v>107266110</v>
      </c>
      <c r="AT16" s="180">
        <v>90488850</v>
      </c>
      <c r="AU16" s="180">
        <f t="shared" si="20"/>
        <v>301309.29775280901</v>
      </c>
      <c r="AV16" s="180">
        <f t="shared" si="21"/>
        <v>402172.66666666669</v>
      </c>
      <c r="AW16" s="178">
        <v>1143</v>
      </c>
      <c r="AX16" s="178">
        <v>295</v>
      </c>
      <c r="AY16" s="178">
        <v>210</v>
      </c>
      <c r="AZ16" s="179">
        <f t="shared" si="22"/>
        <v>0.25809273840769903</v>
      </c>
      <c r="BA16" s="179">
        <f t="shared" si="23"/>
        <v>0.18372703412073491</v>
      </c>
      <c r="BB16" s="180">
        <v>111047030</v>
      </c>
      <c r="BC16" s="180">
        <v>95367540</v>
      </c>
      <c r="BD16" s="180">
        <f t="shared" si="24"/>
        <v>376430.6101694915</v>
      </c>
      <c r="BE16" s="180">
        <f t="shared" si="25"/>
        <v>454131.14285714284</v>
      </c>
      <c r="BF16" s="178">
        <v>398</v>
      </c>
      <c r="BG16" s="178">
        <v>136</v>
      </c>
      <c r="BH16" s="178">
        <v>106</v>
      </c>
      <c r="BI16" s="179">
        <f t="shared" si="26"/>
        <v>0.34170854271356782</v>
      </c>
      <c r="BJ16" s="179">
        <f t="shared" si="27"/>
        <v>0.26633165829145727</v>
      </c>
      <c r="BK16" s="180">
        <v>49869340</v>
      </c>
      <c r="BL16" s="180">
        <v>44887450</v>
      </c>
      <c r="BM16" s="180">
        <f t="shared" si="28"/>
        <v>366686.32352941175</v>
      </c>
      <c r="BN16" s="180">
        <f t="shared" si="29"/>
        <v>423466.50943396229</v>
      </c>
      <c r="BO16" s="178">
        <f t="shared" si="41"/>
        <v>12683</v>
      </c>
      <c r="BP16" s="178">
        <f t="shared" si="31"/>
        <v>1304</v>
      </c>
      <c r="BQ16" s="178">
        <f t="shared" si="31"/>
        <v>852</v>
      </c>
      <c r="BR16" s="179">
        <f t="shared" si="32"/>
        <v>0.10281479145312623</v>
      </c>
      <c r="BS16" s="179">
        <f t="shared" si="33"/>
        <v>6.7176535519987382E-2</v>
      </c>
      <c r="BT16" s="178">
        <f t="shared" si="34"/>
        <v>429695480</v>
      </c>
      <c r="BU16" s="178">
        <f t="shared" si="34"/>
        <v>366565890</v>
      </c>
      <c r="BV16" s="180">
        <f t="shared" si="35"/>
        <v>329521.07361963188</v>
      </c>
      <c r="BW16" s="180">
        <f t="shared" si="36"/>
        <v>430241.65492957749</v>
      </c>
      <c r="BY16" s="133" t="str">
        <f t="shared" si="37"/>
        <v>東成区</v>
      </c>
      <c r="BZ16" s="134">
        <f t="shared" si="38"/>
        <v>0.1170828652898989</v>
      </c>
      <c r="CA16" s="133" t="str">
        <f t="shared" si="39"/>
        <v>堺市西区</v>
      </c>
      <c r="CB16" s="134">
        <f t="shared" si="40"/>
        <v>7.8015633781229249E-2</v>
      </c>
      <c r="CC16" s="135"/>
      <c r="CD16" s="134">
        <f t="shared" si="0"/>
        <v>0.10344567297120784</v>
      </c>
      <c r="CE16" s="134">
        <f t="shared" si="1"/>
        <v>6.7616286129681222E-2</v>
      </c>
      <c r="CF16" s="133">
        <v>0</v>
      </c>
    </row>
    <row r="17" spans="2:84" s="30" customFormat="1" ht="12">
      <c r="B17" s="177">
        <v>11</v>
      </c>
      <c r="C17" s="161" t="s">
        <v>62</v>
      </c>
      <c r="D17" s="178">
        <v>120</v>
      </c>
      <c r="E17" s="178">
        <v>23</v>
      </c>
      <c r="F17" s="178">
        <v>8</v>
      </c>
      <c r="G17" s="179">
        <f t="shared" si="2"/>
        <v>0.19166666666666668</v>
      </c>
      <c r="H17" s="179">
        <f t="shared" si="3"/>
        <v>6.6666666666666666E-2</v>
      </c>
      <c r="I17" s="180">
        <v>7614100</v>
      </c>
      <c r="J17" s="180">
        <v>4353690</v>
      </c>
      <c r="K17" s="180">
        <f t="shared" si="4"/>
        <v>331047.82608695654</v>
      </c>
      <c r="L17" s="180">
        <f t="shared" si="5"/>
        <v>544211.25</v>
      </c>
      <c r="M17" s="178">
        <v>163</v>
      </c>
      <c r="N17" s="178">
        <v>27</v>
      </c>
      <c r="O17" s="178">
        <v>14</v>
      </c>
      <c r="P17" s="179">
        <f t="shared" si="6"/>
        <v>0.16564417177914109</v>
      </c>
      <c r="Q17" s="179">
        <f t="shared" si="7"/>
        <v>8.5889570552147243E-2</v>
      </c>
      <c r="R17" s="180">
        <v>9130130</v>
      </c>
      <c r="S17" s="180">
        <v>7797830</v>
      </c>
      <c r="T17" s="180">
        <f t="shared" si="8"/>
        <v>338152.96296296298</v>
      </c>
      <c r="U17" s="180">
        <f t="shared" si="9"/>
        <v>556987.85714285716</v>
      </c>
      <c r="V17" s="178">
        <v>8578</v>
      </c>
      <c r="W17" s="178">
        <v>338</v>
      </c>
      <c r="X17" s="178">
        <v>164</v>
      </c>
      <c r="Y17" s="179">
        <f t="shared" si="10"/>
        <v>3.9403124271391934E-2</v>
      </c>
      <c r="Z17" s="179">
        <f t="shared" si="11"/>
        <v>1.911867568197715E-2</v>
      </c>
      <c r="AA17" s="180">
        <v>82853770</v>
      </c>
      <c r="AB17" s="180">
        <v>59673960</v>
      </c>
      <c r="AC17" s="180">
        <f t="shared" si="12"/>
        <v>245129.49704142011</v>
      </c>
      <c r="AD17" s="180">
        <f t="shared" si="13"/>
        <v>363865.60975609755</v>
      </c>
      <c r="AE17" s="178">
        <v>6450</v>
      </c>
      <c r="AF17" s="178">
        <v>532</v>
      </c>
      <c r="AG17" s="178">
        <v>274</v>
      </c>
      <c r="AH17" s="179">
        <f t="shared" si="14"/>
        <v>8.2480620155038764E-2</v>
      </c>
      <c r="AI17" s="179">
        <f t="shared" si="15"/>
        <v>4.2480620155038756E-2</v>
      </c>
      <c r="AJ17" s="180">
        <v>113331790</v>
      </c>
      <c r="AK17" s="180">
        <v>93496470</v>
      </c>
      <c r="AL17" s="180">
        <f t="shared" si="16"/>
        <v>213029.68045112782</v>
      </c>
      <c r="AM17" s="180">
        <f t="shared" si="17"/>
        <v>341227.99270072993</v>
      </c>
      <c r="AN17" s="178">
        <v>4180</v>
      </c>
      <c r="AO17" s="178">
        <v>663</v>
      </c>
      <c r="AP17" s="178">
        <v>409</v>
      </c>
      <c r="AQ17" s="179">
        <f t="shared" si="18"/>
        <v>0.15861244019138757</v>
      </c>
      <c r="AR17" s="179">
        <f t="shared" si="19"/>
        <v>9.7846889952153113E-2</v>
      </c>
      <c r="AS17" s="180">
        <v>175302550</v>
      </c>
      <c r="AT17" s="180">
        <v>150524440</v>
      </c>
      <c r="AU17" s="180">
        <f t="shared" si="20"/>
        <v>264408.06938159879</v>
      </c>
      <c r="AV17" s="180">
        <f t="shared" si="21"/>
        <v>368030.41564792173</v>
      </c>
      <c r="AW17" s="178">
        <v>1911</v>
      </c>
      <c r="AX17" s="178">
        <v>482</v>
      </c>
      <c r="AY17" s="178">
        <v>334</v>
      </c>
      <c r="AZ17" s="179">
        <f t="shared" si="22"/>
        <v>0.25222396650968082</v>
      </c>
      <c r="BA17" s="179">
        <f t="shared" si="23"/>
        <v>0.17477760334903192</v>
      </c>
      <c r="BB17" s="180">
        <v>133592310</v>
      </c>
      <c r="BC17" s="180">
        <v>117554640</v>
      </c>
      <c r="BD17" s="180">
        <f t="shared" si="24"/>
        <v>277162.46887966804</v>
      </c>
      <c r="BE17" s="180">
        <f t="shared" si="25"/>
        <v>351960</v>
      </c>
      <c r="BF17" s="178">
        <v>657</v>
      </c>
      <c r="BG17" s="178">
        <v>195</v>
      </c>
      <c r="BH17" s="178">
        <v>140</v>
      </c>
      <c r="BI17" s="179">
        <f t="shared" si="26"/>
        <v>0.29680365296803651</v>
      </c>
      <c r="BJ17" s="179">
        <f t="shared" si="27"/>
        <v>0.21308980213089801</v>
      </c>
      <c r="BK17" s="180">
        <v>60233200</v>
      </c>
      <c r="BL17" s="180">
        <v>52604070</v>
      </c>
      <c r="BM17" s="180">
        <f t="shared" si="28"/>
        <v>308888.20512820513</v>
      </c>
      <c r="BN17" s="180">
        <f t="shared" si="29"/>
        <v>375743.35714285716</v>
      </c>
      <c r="BO17" s="178">
        <f t="shared" si="41"/>
        <v>22059</v>
      </c>
      <c r="BP17" s="178">
        <f t="shared" si="31"/>
        <v>2260</v>
      </c>
      <c r="BQ17" s="178">
        <f t="shared" si="31"/>
        <v>1343</v>
      </c>
      <c r="BR17" s="179">
        <f t="shared" si="32"/>
        <v>0.10245251371322363</v>
      </c>
      <c r="BS17" s="179">
        <f t="shared" si="33"/>
        <v>6.0882179609229793E-2</v>
      </c>
      <c r="BT17" s="178">
        <f t="shared" si="34"/>
        <v>582057850</v>
      </c>
      <c r="BU17" s="178">
        <f t="shared" si="34"/>
        <v>486005100</v>
      </c>
      <c r="BV17" s="180">
        <f t="shared" si="35"/>
        <v>257547.72123893804</v>
      </c>
      <c r="BW17" s="180">
        <f t="shared" si="36"/>
        <v>361880.19359642593</v>
      </c>
      <c r="BY17" s="133" t="str">
        <f t="shared" si="37"/>
        <v>藤井寺市</v>
      </c>
      <c r="BZ17" s="134">
        <f t="shared" si="38"/>
        <v>0.1170255584624673</v>
      </c>
      <c r="CA17" s="133" t="str">
        <f t="shared" si="39"/>
        <v>高石市</v>
      </c>
      <c r="CB17" s="134">
        <f t="shared" si="40"/>
        <v>7.7883059856713663E-2</v>
      </c>
      <c r="CC17" s="135"/>
      <c r="CD17" s="134">
        <f t="shared" si="0"/>
        <v>0.10344567297120784</v>
      </c>
      <c r="CE17" s="134">
        <f t="shared" si="1"/>
        <v>6.7616286129681222E-2</v>
      </c>
      <c r="CF17" s="133">
        <v>0</v>
      </c>
    </row>
    <row r="18" spans="2:84" s="30" customFormat="1" ht="12">
      <c r="B18" s="177">
        <v>12</v>
      </c>
      <c r="C18" s="161" t="s">
        <v>119</v>
      </c>
      <c r="D18" s="178">
        <v>57</v>
      </c>
      <c r="E18" s="178">
        <v>6</v>
      </c>
      <c r="F18" s="178">
        <v>4</v>
      </c>
      <c r="G18" s="179">
        <f t="shared" si="2"/>
        <v>0.10526315789473684</v>
      </c>
      <c r="H18" s="179">
        <f t="shared" si="3"/>
        <v>7.0175438596491224E-2</v>
      </c>
      <c r="I18" s="180">
        <v>2724980</v>
      </c>
      <c r="J18" s="180">
        <v>2434980</v>
      </c>
      <c r="K18" s="180">
        <f t="shared" si="4"/>
        <v>454163.33333333331</v>
      </c>
      <c r="L18" s="180">
        <f t="shared" si="5"/>
        <v>608745</v>
      </c>
      <c r="M18" s="178">
        <v>84</v>
      </c>
      <c r="N18" s="178">
        <v>14</v>
      </c>
      <c r="O18" s="178">
        <v>9</v>
      </c>
      <c r="P18" s="179">
        <f t="shared" si="6"/>
        <v>0.16666666666666666</v>
      </c>
      <c r="Q18" s="179">
        <f t="shared" si="7"/>
        <v>0.10714285714285714</v>
      </c>
      <c r="R18" s="180">
        <v>10751520</v>
      </c>
      <c r="S18" s="180">
        <v>10056830</v>
      </c>
      <c r="T18" s="180">
        <f t="shared" si="8"/>
        <v>767965.71428571432</v>
      </c>
      <c r="U18" s="180">
        <f t="shared" si="9"/>
        <v>1117425.5555555555</v>
      </c>
      <c r="V18" s="178">
        <v>4076</v>
      </c>
      <c r="W18" s="178">
        <v>151</v>
      </c>
      <c r="X18" s="178">
        <v>87</v>
      </c>
      <c r="Y18" s="179">
        <f t="shared" si="10"/>
        <v>3.7046123650637877E-2</v>
      </c>
      <c r="Z18" s="179">
        <f t="shared" si="11"/>
        <v>2.1344455348380767E-2</v>
      </c>
      <c r="AA18" s="180">
        <v>43689180</v>
      </c>
      <c r="AB18" s="180">
        <v>36381460</v>
      </c>
      <c r="AC18" s="180">
        <f t="shared" si="12"/>
        <v>289332.3178807947</v>
      </c>
      <c r="AD18" s="180">
        <f t="shared" si="13"/>
        <v>418177.70114942529</v>
      </c>
      <c r="AE18" s="178">
        <v>3424</v>
      </c>
      <c r="AF18" s="178">
        <v>330</v>
      </c>
      <c r="AG18" s="178">
        <v>190</v>
      </c>
      <c r="AH18" s="179">
        <f t="shared" si="14"/>
        <v>9.63785046728972E-2</v>
      </c>
      <c r="AI18" s="179">
        <f t="shared" si="15"/>
        <v>5.5490654205607476E-2</v>
      </c>
      <c r="AJ18" s="180">
        <v>94523740</v>
      </c>
      <c r="AK18" s="180">
        <v>75323990</v>
      </c>
      <c r="AL18" s="180">
        <f t="shared" si="16"/>
        <v>286435.57575757575</v>
      </c>
      <c r="AM18" s="180">
        <f t="shared" si="17"/>
        <v>396442.05263157893</v>
      </c>
      <c r="AN18" s="178">
        <v>2305</v>
      </c>
      <c r="AO18" s="178">
        <v>379</v>
      </c>
      <c r="AP18" s="178">
        <v>238</v>
      </c>
      <c r="AQ18" s="179">
        <f t="shared" si="18"/>
        <v>0.16442516268980478</v>
      </c>
      <c r="AR18" s="179">
        <f t="shared" si="19"/>
        <v>0.10325379609544469</v>
      </c>
      <c r="AS18" s="180">
        <v>110964830</v>
      </c>
      <c r="AT18" s="180">
        <v>88533080</v>
      </c>
      <c r="AU18" s="180">
        <f t="shared" si="20"/>
        <v>292783.19261213718</v>
      </c>
      <c r="AV18" s="180">
        <f t="shared" si="21"/>
        <v>371987.731092437</v>
      </c>
      <c r="AW18" s="178">
        <v>1174</v>
      </c>
      <c r="AX18" s="178">
        <v>313</v>
      </c>
      <c r="AY18" s="178">
        <v>234</v>
      </c>
      <c r="AZ18" s="179">
        <f t="shared" si="22"/>
        <v>0.26660988074957409</v>
      </c>
      <c r="BA18" s="179">
        <f t="shared" si="23"/>
        <v>0.19931856899488926</v>
      </c>
      <c r="BB18" s="180">
        <v>112968400</v>
      </c>
      <c r="BC18" s="180">
        <v>91808120</v>
      </c>
      <c r="BD18" s="180">
        <f t="shared" si="24"/>
        <v>360921.4057507987</v>
      </c>
      <c r="BE18" s="180">
        <f t="shared" si="25"/>
        <v>392342.39316239319</v>
      </c>
      <c r="BF18" s="178">
        <v>453</v>
      </c>
      <c r="BG18" s="178">
        <v>162</v>
      </c>
      <c r="BH18" s="178">
        <v>117</v>
      </c>
      <c r="BI18" s="179">
        <f t="shared" si="26"/>
        <v>0.35761589403973509</v>
      </c>
      <c r="BJ18" s="179">
        <f t="shared" si="27"/>
        <v>0.25827814569536423</v>
      </c>
      <c r="BK18" s="180">
        <v>54839270</v>
      </c>
      <c r="BL18" s="180">
        <v>48853880</v>
      </c>
      <c r="BM18" s="180">
        <f t="shared" si="28"/>
        <v>338514.01234567899</v>
      </c>
      <c r="BN18" s="180">
        <f t="shared" si="29"/>
        <v>417554.52991452994</v>
      </c>
      <c r="BO18" s="178">
        <f t="shared" si="41"/>
        <v>11573</v>
      </c>
      <c r="BP18" s="178">
        <f t="shared" si="31"/>
        <v>1355</v>
      </c>
      <c r="BQ18" s="178">
        <f t="shared" si="31"/>
        <v>879</v>
      </c>
      <c r="BR18" s="179">
        <f t="shared" si="32"/>
        <v>0.1170828652898989</v>
      </c>
      <c r="BS18" s="179">
        <f t="shared" si="33"/>
        <v>7.5952648405772052E-2</v>
      </c>
      <c r="BT18" s="178">
        <f t="shared" si="34"/>
        <v>430461920</v>
      </c>
      <c r="BU18" s="178">
        <f t="shared" si="34"/>
        <v>353392340</v>
      </c>
      <c r="BV18" s="180">
        <f t="shared" si="35"/>
        <v>317684.07380073803</v>
      </c>
      <c r="BW18" s="180">
        <f t="shared" si="36"/>
        <v>402039.06712172925</v>
      </c>
      <c r="BY18" s="133" t="str">
        <f t="shared" si="37"/>
        <v>吹田市</v>
      </c>
      <c r="BZ18" s="134">
        <f t="shared" si="38"/>
        <v>0.11585716415050146</v>
      </c>
      <c r="CA18" s="133" t="str">
        <f t="shared" si="39"/>
        <v>藤井寺市</v>
      </c>
      <c r="CB18" s="134">
        <f t="shared" si="40"/>
        <v>7.6977259005836185E-2</v>
      </c>
      <c r="CC18" s="135"/>
      <c r="CD18" s="134">
        <f t="shared" si="0"/>
        <v>0.10344567297120784</v>
      </c>
      <c r="CE18" s="134">
        <f t="shared" si="1"/>
        <v>6.7616286129681222E-2</v>
      </c>
      <c r="CF18" s="133">
        <v>0</v>
      </c>
    </row>
    <row r="19" spans="2:84" s="30" customFormat="1" ht="12">
      <c r="B19" s="177">
        <v>13</v>
      </c>
      <c r="C19" s="161" t="s">
        <v>120</v>
      </c>
      <c r="D19" s="178">
        <v>142</v>
      </c>
      <c r="E19" s="178">
        <v>19</v>
      </c>
      <c r="F19" s="178">
        <v>12</v>
      </c>
      <c r="G19" s="179">
        <f t="shared" si="2"/>
        <v>0.13380281690140844</v>
      </c>
      <c r="H19" s="179">
        <f t="shared" si="3"/>
        <v>8.4507042253521125E-2</v>
      </c>
      <c r="I19" s="180">
        <v>11522700</v>
      </c>
      <c r="J19" s="180">
        <v>6424040</v>
      </c>
      <c r="K19" s="180">
        <f t="shared" si="4"/>
        <v>606457.89473684214</v>
      </c>
      <c r="L19" s="180">
        <f t="shared" si="5"/>
        <v>535336.66666666663</v>
      </c>
      <c r="M19" s="178">
        <v>192</v>
      </c>
      <c r="N19" s="178">
        <v>32</v>
      </c>
      <c r="O19" s="178">
        <v>17</v>
      </c>
      <c r="P19" s="179">
        <f t="shared" si="6"/>
        <v>0.16666666666666666</v>
      </c>
      <c r="Q19" s="179">
        <f t="shared" si="7"/>
        <v>8.8541666666666671E-2</v>
      </c>
      <c r="R19" s="180">
        <v>16926560</v>
      </c>
      <c r="S19" s="180">
        <v>14456430</v>
      </c>
      <c r="T19" s="180">
        <f t="shared" si="8"/>
        <v>528955</v>
      </c>
      <c r="U19" s="180">
        <f t="shared" si="9"/>
        <v>850378.23529411759</v>
      </c>
      <c r="V19" s="178">
        <v>7513</v>
      </c>
      <c r="W19" s="178">
        <v>286</v>
      </c>
      <c r="X19" s="178">
        <v>162</v>
      </c>
      <c r="Y19" s="179">
        <f t="shared" si="10"/>
        <v>3.8067349926793559E-2</v>
      </c>
      <c r="Z19" s="179">
        <f t="shared" si="11"/>
        <v>2.156262478370824E-2</v>
      </c>
      <c r="AA19" s="180">
        <v>88510730</v>
      </c>
      <c r="AB19" s="180">
        <v>68070330</v>
      </c>
      <c r="AC19" s="180">
        <f t="shared" si="12"/>
        <v>309478.07692307694</v>
      </c>
      <c r="AD19" s="180">
        <f t="shared" si="13"/>
        <v>420187.22222222225</v>
      </c>
      <c r="AE19" s="178">
        <v>5876</v>
      </c>
      <c r="AF19" s="178">
        <v>498</v>
      </c>
      <c r="AG19" s="178">
        <v>288</v>
      </c>
      <c r="AH19" s="179">
        <f t="shared" si="14"/>
        <v>8.4751531654186515E-2</v>
      </c>
      <c r="AI19" s="179">
        <f t="shared" si="15"/>
        <v>4.9012933968686181E-2</v>
      </c>
      <c r="AJ19" s="180">
        <v>136226610</v>
      </c>
      <c r="AK19" s="180">
        <v>111520510</v>
      </c>
      <c r="AL19" s="180">
        <f t="shared" si="16"/>
        <v>273547.40963855421</v>
      </c>
      <c r="AM19" s="180">
        <f t="shared" si="17"/>
        <v>387223.99305555556</v>
      </c>
      <c r="AN19" s="178">
        <v>3900</v>
      </c>
      <c r="AO19" s="178">
        <v>634</v>
      </c>
      <c r="AP19" s="178">
        <v>413</v>
      </c>
      <c r="AQ19" s="179">
        <f t="shared" si="18"/>
        <v>0.16256410256410256</v>
      </c>
      <c r="AR19" s="179">
        <f t="shared" si="19"/>
        <v>0.1058974358974359</v>
      </c>
      <c r="AS19" s="180">
        <v>201871550</v>
      </c>
      <c r="AT19" s="180">
        <v>164609410</v>
      </c>
      <c r="AU19" s="180">
        <f t="shared" si="20"/>
        <v>318409.38485804416</v>
      </c>
      <c r="AV19" s="180">
        <f t="shared" si="21"/>
        <v>398570</v>
      </c>
      <c r="AW19" s="178">
        <v>1869</v>
      </c>
      <c r="AX19" s="178">
        <v>456</v>
      </c>
      <c r="AY19" s="178">
        <v>325</v>
      </c>
      <c r="AZ19" s="179">
        <f t="shared" si="22"/>
        <v>0.24398073836276082</v>
      </c>
      <c r="BA19" s="179">
        <f t="shared" si="23"/>
        <v>0.17388978063135366</v>
      </c>
      <c r="BB19" s="180">
        <v>148108470</v>
      </c>
      <c r="BC19" s="180">
        <v>120550310</v>
      </c>
      <c r="BD19" s="180">
        <f t="shared" si="24"/>
        <v>324799.2763157895</v>
      </c>
      <c r="BE19" s="180">
        <f t="shared" si="25"/>
        <v>370924.0307692308</v>
      </c>
      <c r="BF19" s="178">
        <v>797</v>
      </c>
      <c r="BG19" s="178">
        <v>259</v>
      </c>
      <c r="BH19" s="178">
        <v>178</v>
      </c>
      <c r="BI19" s="179">
        <f t="shared" si="26"/>
        <v>0.32496863237139273</v>
      </c>
      <c r="BJ19" s="179">
        <f t="shared" si="27"/>
        <v>0.2233375156838143</v>
      </c>
      <c r="BK19" s="180">
        <v>94007420</v>
      </c>
      <c r="BL19" s="180">
        <v>77620790</v>
      </c>
      <c r="BM19" s="180">
        <f t="shared" si="28"/>
        <v>362963.0115830116</v>
      </c>
      <c r="BN19" s="180">
        <f t="shared" si="29"/>
        <v>436071.85393258429</v>
      </c>
      <c r="BO19" s="178">
        <f t="shared" si="41"/>
        <v>20289</v>
      </c>
      <c r="BP19" s="178">
        <f t="shared" si="31"/>
        <v>2184</v>
      </c>
      <c r="BQ19" s="178">
        <f t="shared" si="31"/>
        <v>1395</v>
      </c>
      <c r="BR19" s="179">
        <f t="shared" si="32"/>
        <v>0.10764453644832175</v>
      </c>
      <c r="BS19" s="179">
        <f t="shared" si="33"/>
        <v>6.8756469022623098E-2</v>
      </c>
      <c r="BT19" s="178">
        <f t="shared" si="34"/>
        <v>697174040</v>
      </c>
      <c r="BU19" s="178">
        <f t="shared" si="34"/>
        <v>563251820</v>
      </c>
      <c r="BV19" s="180">
        <f t="shared" si="35"/>
        <v>319218.88278388279</v>
      </c>
      <c r="BW19" s="180">
        <f t="shared" si="36"/>
        <v>403764.74551971327</v>
      </c>
      <c r="BY19" s="133" t="str">
        <f t="shared" si="37"/>
        <v>高石市</v>
      </c>
      <c r="BZ19" s="134">
        <f t="shared" si="38"/>
        <v>0.11509128726600416</v>
      </c>
      <c r="CA19" s="133" t="str">
        <f t="shared" si="39"/>
        <v>豊中市</v>
      </c>
      <c r="CB19" s="134">
        <f t="shared" si="40"/>
        <v>7.6061803552992274E-2</v>
      </c>
      <c r="CC19" s="135"/>
      <c r="CD19" s="134">
        <f t="shared" si="0"/>
        <v>0.10344567297120784</v>
      </c>
      <c r="CE19" s="134">
        <f t="shared" si="1"/>
        <v>6.7616286129681222E-2</v>
      </c>
      <c r="CF19" s="133">
        <v>0</v>
      </c>
    </row>
    <row r="20" spans="2:84" s="30" customFormat="1" ht="12">
      <c r="B20" s="177">
        <v>14</v>
      </c>
      <c r="C20" s="161" t="s">
        <v>121</v>
      </c>
      <c r="D20" s="178">
        <v>62</v>
      </c>
      <c r="E20" s="178">
        <v>6</v>
      </c>
      <c r="F20" s="178">
        <v>5</v>
      </c>
      <c r="G20" s="179">
        <f t="shared" si="2"/>
        <v>9.6774193548387094E-2</v>
      </c>
      <c r="H20" s="179">
        <f t="shared" si="3"/>
        <v>8.0645161290322578E-2</v>
      </c>
      <c r="I20" s="180">
        <v>3178980</v>
      </c>
      <c r="J20" s="180">
        <v>2262260</v>
      </c>
      <c r="K20" s="180">
        <f t="shared" si="4"/>
        <v>529830</v>
      </c>
      <c r="L20" s="180">
        <f t="shared" si="5"/>
        <v>452452</v>
      </c>
      <c r="M20" s="178">
        <v>116</v>
      </c>
      <c r="N20" s="178">
        <v>15</v>
      </c>
      <c r="O20" s="178">
        <v>11</v>
      </c>
      <c r="P20" s="179">
        <f t="shared" si="6"/>
        <v>0.12931034482758622</v>
      </c>
      <c r="Q20" s="179">
        <f t="shared" si="7"/>
        <v>9.4827586206896547E-2</v>
      </c>
      <c r="R20" s="180">
        <v>8457500</v>
      </c>
      <c r="S20" s="180">
        <v>6163040</v>
      </c>
      <c r="T20" s="180">
        <f t="shared" si="8"/>
        <v>563833.33333333337</v>
      </c>
      <c r="U20" s="180">
        <f t="shared" si="9"/>
        <v>560276.36363636365</v>
      </c>
      <c r="V20" s="178">
        <v>5317</v>
      </c>
      <c r="W20" s="178">
        <v>213</v>
      </c>
      <c r="X20" s="178">
        <v>125</v>
      </c>
      <c r="Y20" s="179">
        <f t="shared" si="10"/>
        <v>4.0060184314463045E-2</v>
      </c>
      <c r="Z20" s="179">
        <f t="shared" si="11"/>
        <v>2.3509497837126199E-2</v>
      </c>
      <c r="AA20" s="180">
        <v>64129070</v>
      </c>
      <c r="AB20" s="180">
        <v>53322240</v>
      </c>
      <c r="AC20" s="180">
        <f t="shared" si="12"/>
        <v>301075.44600938965</v>
      </c>
      <c r="AD20" s="180">
        <f t="shared" si="13"/>
        <v>426577.91999999998</v>
      </c>
      <c r="AE20" s="178">
        <v>4391</v>
      </c>
      <c r="AF20" s="178">
        <v>401</v>
      </c>
      <c r="AG20" s="178">
        <v>245</v>
      </c>
      <c r="AH20" s="179">
        <f t="shared" si="14"/>
        <v>9.1323161011159185E-2</v>
      </c>
      <c r="AI20" s="179">
        <f t="shared" si="15"/>
        <v>5.5795946253700754E-2</v>
      </c>
      <c r="AJ20" s="180">
        <v>139719340</v>
      </c>
      <c r="AK20" s="180">
        <v>107961010</v>
      </c>
      <c r="AL20" s="180">
        <f t="shared" si="16"/>
        <v>348427.2817955112</v>
      </c>
      <c r="AM20" s="180">
        <f t="shared" si="17"/>
        <v>440657.18367346941</v>
      </c>
      <c r="AN20" s="178">
        <v>3185</v>
      </c>
      <c r="AO20" s="178">
        <v>614</v>
      </c>
      <c r="AP20" s="178">
        <v>392</v>
      </c>
      <c r="AQ20" s="179">
        <f t="shared" si="18"/>
        <v>0.19277864992150706</v>
      </c>
      <c r="AR20" s="179">
        <f t="shared" si="19"/>
        <v>0.12307692307692308</v>
      </c>
      <c r="AS20" s="180">
        <v>191184290</v>
      </c>
      <c r="AT20" s="180">
        <v>149958040</v>
      </c>
      <c r="AU20" s="180">
        <f t="shared" si="20"/>
        <v>311375.06514657981</v>
      </c>
      <c r="AV20" s="180">
        <f t="shared" si="21"/>
        <v>382546.02040816325</v>
      </c>
      <c r="AW20" s="178">
        <v>1556</v>
      </c>
      <c r="AX20" s="178">
        <v>453</v>
      </c>
      <c r="AY20" s="178">
        <v>320</v>
      </c>
      <c r="AZ20" s="179">
        <f t="shared" si="22"/>
        <v>0.2911311053984576</v>
      </c>
      <c r="BA20" s="179">
        <f t="shared" si="23"/>
        <v>0.20565552699228792</v>
      </c>
      <c r="BB20" s="180">
        <v>152614800</v>
      </c>
      <c r="BC20" s="180">
        <v>124151170</v>
      </c>
      <c r="BD20" s="180">
        <f t="shared" si="24"/>
        <v>336898.0132450331</v>
      </c>
      <c r="BE20" s="180">
        <f t="shared" si="25"/>
        <v>387972.40625</v>
      </c>
      <c r="BF20" s="178">
        <v>559</v>
      </c>
      <c r="BG20" s="178">
        <v>195</v>
      </c>
      <c r="BH20" s="178">
        <v>159</v>
      </c>
      <c r="BI20" s="179">
        <f t="shared" si="26"/>
        <v>0.34883720930232559</v>
      </c>
      <c r="BJ20" s="179">
        <f t="shared" si="27"/>
        <v>0.2844364937388193</v>
      </c>
      <c r="BK20" s="180">
        <v>68710030</v>
      </c>
      <c r="BL20" s="180">
        <v>63072700</v>
      </c>
      <c r="BM20" s="180">
        <f t="shared" si="28"/>
        <v>352359.12820512819</v>
      </c>
      <c r="BN20" s="180">
        <f t="shared" si="29"/>
        <v>396683.64779874211</v>
      </c>
      <c r="BO20" s="178">
        <f t="shared" si="41"/>
        <v>15186</v>
      </c>
      <c r="BP20" s="178">
        <f t="shared" si="31"/>
        <v>1897</v>
      </c>
      <c r="BQ20" s="178">
        <f t="shared" si="31"/>
        <v>1257</v>
      </c>
      <c r="BR20" s="179">
        <f t="shared" si="32"/>
        <v>0.12491768734360595</v>
      </c>
      <c r="BS20" s="179">
        <f t="shared" si="33"/>
        <v>8.2773607269853819E-2</v>
      </c>
      <c r="BT20" s="178">
        <f t="shared" si="34"/>
        <v>627994010</v>
      </c>
      <c r="BU20" s="178">
        <f t="shared" si="34"/>
        <v>506890460</v>
      </c>
      <c r="BV20" s="180">
        <f t="shared" si="35"/>
        <v>331045.86715867161</v>
      </c>
      <c r="BW20" s="180">
        <f t="shared" si="36"/>
        <v>403254.1447891806</v>
      </c>
      <c r="BY20" s="133" t="str">
        <f t="shared" si="37"/>
        <v>住吉区</v>
      </c>
      <c r="BZ20" s="134">
        <f t="shared" si="38"/>
        <v>0.11360381861575179</v>
      </c>
      <c r="CA20" s="133" t="str">
        <f t="shared" si="39"/>
        <v>東成区</v>
      </c>
      <c r="CB20" s="134">
        <f t="shared" si="40"/>
        <v>7.5952648405772052E-2</v>
      </c>
      <c r="CC20" s="135"/>
      <c r="CD20" s="134">
        <f t="shared" si="0"/>
        <v>0.10344567297120784</v>
      </c>
      <c r="CE20" s="134">
        <f t="shared" si="1"/>
        <v>6.7616286129681222E-2</v>
      </c>
      <c r="CF20" s="133">
        <v>0</v>
      </c>
    </row>
    <row r="21" spans="2:84" s="30" customFormat="1" ht="12">
      <c r="B21" s="177">
        <v>15</v>
      </c>
      <c r="C21" s="161" t="s">
        <v>122</v>
      </c>
      <c r="D21" s="178">
        <v>136</v>
      </c>
      <c r="E21" s="178">
        <v>18</v>
      </c>
      <c r="F21" s="178">
        <v>7</v>
      </c>
      <c r="G21" s="179">
        <f t="shared" si="2"/>
        <v>0.13235294117647059</v>
      </c>
      <c r="H21" s="179">
        <f t="shared" si="3"/>
        <v>5.1470588235294115E-2</v>
      </c>
      <c r="I21" s="180">
        <v>7978920</v>
      </c>
      <c r="J21" s="180">
        <v>6246800</v>
      </c>
      <c r="K21" s="180">
        <f t="shared" si="4"/>
        <v>443273.33333333331</v>
      </c>
      <c r="L21" s="180">
        <f t="shared" si="5"/>
        <v>892400</v>
      </c>
      <c r="M21" s="178">
        <v>225</v>
      </c>
      <c r="N21" s="178">
        <v>42</v>
      </c>
      <c r="O21" s="178">
        <v>21</v>
      </c>
      <c r="P21" s="179">
        <f t="shared" si="6"/>
        <v>0.18666666666666668</v>
      </c>
      <c r="Q21" s="179">
        <f t="shared" si="7"/>
        <v>9.3333333333333338E-2</v>
      </c>
      <c r="R21" s="180">
        <v>12927870</v>
      </c>
      <c r="S21" s="180">
        <v>11666930</v>
      </c>
      <c r="T21" s="180">
        <f t="shared" si="8"/>
        <v>307806.42857142858</v>
      </c>
      <c r="U21" s="180">
        <f t="shared" si="9"/>
        <v>555568.09523809527</v>
      </c>
      <c r="V21" s="178">
        <v>8998</v>
      </c>
      <c r="W21" s="178">
        <v>352</v>
      </c>
      <c r="X21" s="178">
        <v>205</v>
      </c>
      <c r="Y21" s="179">
        <f t="shared" si="10"/>
        <v>3.9119804400977995E-2</v>
      </c>
      <c r="Z21" s="179">
        <f t="shared" si="11"/>
        <v>2.278284063125139E-2</v>
      </c>
      <c r="AA21" s="180">
        <v>112561690</v>
      </c>
      <c r="AB21" s="180">
        <v>85662400</v>
      </c>
      <c r="AC21" s="180">
        <f t="shared" si="12"/>
        <v>319777.52840909088</v>
      </c>
      <c r="AD21" s="180">
        <f t="shared" si="13"/>
        <v>417865.36585365853</v>
      </c>
      <c r="AE21" s="178">
        <v>7068</v>
      </c>
      <c r="AF21" s="178">
        <v>580</v>
      </c>
      <c r="AG21" s="178">
        <v>357</v>
      </c>
      <c r="AH21" s="179">
        <f t="shared" si="14"/>
        <v>8.2059988681380869E-2</v>
      </c>
      <c r="AI21" s="179">
        <f t="shared" si="15"/>
        <v>5.0509337860780983E-2</v>
      </c>
      <c r="AJ21" s="180">
        <v>161808370</v>
      </c>
      <c r="AK21" s="180">
        <v>125134750</v>
      </c>
      <c r="AL21" s="180">
        <f t="shared" si="16"/>
        <v>278979.94827586209</v>
      </c>
      <c r="AM21" s="180">
        <f t="shared" si="17"/>
        <v>350517.50700280111</v>
      </c>
      <c r="AN21" s="178">
        <v>4595</v>
      </c>
      <c r="AO21" s="178">
        <v>810</v>
      </c>
      <c r="AP21" s="178">
        <v>556</v>
      </c>
      <c r="AQ21" s="179">
        <f t="shared" si="18"/>
        <v>0.176278563656148</v>
      </c>
      <c r="AR21" s="179">
        <f t="shared" si="19"/>
        <v>0.12100108813928183</v>
      </c>
      <c r="AS21" s="180">
        <v>249084240</v>
      </c>
      <c r="AT21" s="180">
        <v>209959310</v>
      </c>
      <c r="AU21" s="180">
        <f t="shared" si="20"/>
        <v>307511.40740740742</v>
      </c>
      <c r="AV21" s="180">
        <f t="shared" si="21"/>
        <v>377624.6582733813</v>
      </c>
      <c r="AW21" s="178">
        <v>2122</v>
      </c>
      <c r="AX21" s="178">
        <v>579</v>
      </c>
      <c r="AY21" s="178">
        <v>445</v>
      </c>
      <c r="AZ21" s="179">
        <f t="shared" si="22"/>
        <v>0.27285579641847313</v>
      </c>
      <c r="BA21" s="179">
        <f t="shared" si="23"/>
        <v>0.20970782280867106</v>
      </c>
      <c r="BB21" s="180">
        <v>191873690</v>
      </c>
      <c r="BC21" s="180">
        <v>174977960</v>
      </c>
      <c r="BD21" s="180">
        <f t="shared" si="24"/>
        <v>331388.06563039724</v>
      </c>
      <c r="BE21" s="180">
        <f t="shared" si="25"/>
        <v>393208.89887640451</v>
      </c>
      <c r="BF21" s="178">
        <v>737</v>
      </c>
      <c r="BG21" s="178">
        <v>244</v>
      </c>
      <c r="BH21" s="178">
        <v>182</v>
      </c>
      <c r="BI21" s="179">
        <f t="shared" si="26"/>
        <v>0.33107191316146539</v>
      </c>
      <c r="BJ21" s="179">
        <f t="shared" si="27"/>
        <v>0.24694708276797828</v>
      </c>
      <c r="BK21" s="180">
        <v>94024800</v>
      </c>
      <c r="BL21" s="180">
        <v>81698610</v>
      </c>
      <c r="BM21" s="180">
        <f t="shared" si="28"/>
        <v>385347.54098360654</v>
      </c>
      <c r="BN21" s="180">
        <f t="shared" si="29"/>
        <v>448893.46153846156</v>
      </c>
      <c r="BO21" s="178">
        <f t="shared" si="41"/>
        <v>23881</v>
      </c>
      <c r="BP21" s="178">
        <f t="shared" si="31"/>
        <v>2625</v>
      </c>
      <c r="BQ21" s="178">
        <f t="shared" si="31"/>
        <v>1773</v>
      </c>
      <c r="BR21" s="179">
        <f t="shared" si="32"/>
        <v>0.10992002009966081</v>
      </c>
      <c r="BS21" s="179">
        <f t="shared" si="33"/>
        <v>7.4243122147313767E-2</v>
      </c>
      <c r="BT21" s="178">
        <f t="shared" si="34"/>
        <v>830259580</v>
      </c>
      <c r="BU21" s="178">
        <f t="shared" si="34"/>
        <v>695346760</v>
      </c>
      <c r="BV21" s="180">
        <f t="shared" si="35"/>
        <v>316289.36380952381</v>
      </c>
      <c r="BW21" s="180">
        <f t="shared" si="36"/>
        <v>392186.55386350816</v>
      </c>
      <c r="BY21" s="133" t="str">
        <f t="shared" si="37"/>
        <v>福島区</v>
      </c>
      <c r="BZ21" s="134">
        <f t="shared" si="38"/>
        <v>0.11342815814850531</v>
      </c>
      <c r="CA21" s="133" t="str">
        <f t="shared" si="39"/>
        <v>岬町</v>
      </c>
      <c r="CB21" s="134">
        <f t="shared" si="40"/>
        <v>7.5841874084919478E-2</v>
      </c>
      <c r="CC21" s="135"/>
      <c r="CD21" s="134">
        <f t="shared" si="0"/>
        <v>0.10344567297120784</v>
      </c>
      <c r="CE21" s="134">
        <f t="shared" si="1"/>
        <v>6.7616286129681222E-2</v>
      </c>
      <c r="CF21" s="133">
        <v>0</v>
      </c>
    </row>
    <row r="22" spans="2:84" s="30" customFormat="1" ht="12">
      <c r="B22" s="177">
        <v>16</v>
      </c>
      <c r="C22" s="161" t="s">
        <v>63</v>
      </c>
      <c r="D22" s="178">
        <v>73</v>
      </c>
      <c r="E22" s="178">
        <v>10</v>
      </c>
      <c r="F22" s="178">
        <v>5</v>
      </c>
      <c r="G22" s="179">
        <f t="shared" si="2"/>
        <v>0.13698630136986301</v>
      </c>
      <c r="H22" s="179">
        <f t="shared" si="3"/>
        <v>6.8493150684931503E-2</v>
      </c>
      <c r="I22" s="180">
        <v>2874170</v>
      </c>
      <c r="J22" s="180">
        <v>1197830</v>
      </c>
      <c r="K22" s="180">
        <f t="shared" si="4"/>
        <v>287417</v>
      </c>
      <c r="L22" s="180">
        <f t="shared" si="5"/>
        <v>239566</v>
      </c>
      <c r="M22" s="178">
        <v>121</v>
      </c>
      <c r="N22" s="178">
        <v>21</v>
      </c>
      <c r="O22" s="178">
        <v>11</v>
      </c>
      <c r="P22" s="179">
        <f t="shared" si="6"/>
        <v>0.17355371900826447</v>
      </c>
      <c r="Q22" s="179">
        <f t="shared" si="7"/>
        <v>9.0909090909090912E-2</v>
      </c>
      <c r="R22" s="180">
        <v>4523350</v>
      </c>
      <c r="S22" s="180">
        <v>3267270</v>
      </c>
      <c r="T22" s="180">
        <f t="shared" si="8"/>
        <v>215397.61904761905</v>
      </c>
      <c r="U22" s="180">
        <f t="shared" si="9"/>
        <v>297024.54545454547</v>
      </c>
      <c r="V22" s="178">
        <v>5467</v>
      </c>
      <c r="W22" s="178">
        <v>195</v>
      </c>
      <c r="X22" s="178">
        <v>102</v>
      </c>
      <c r="Y22" s="179">
        <f t="shared" si="10"/>
        <v>3.5668556795317358E-2</v>
      </c>
      <c r="Z22" s="179">
        <f t="shared" si="11"/>
        <v>1.8657398939089079E-2</v>
      </c>
      <c r="AA22" s="180">
        <v>53490690</v>
      </c>
      <c r="AB22" s="180">
        <v>44272880</v>
      </c>
      <c r="AC22" s="180">
        <f t="shared" si="12"/>
        <v>274311.23076923075</v>
      </c>
      <c r="AD22" s="180">
        <f t="shared" si="13"/>
        <v>434047.84313725488</v>
      </c>
      <c r="AE22" s="178">
        <v>4637</v>
      </c>
      <c r="AF22" s="178">
        <v>396</v>
      </c>
      <c r="AG22" s="178">
        <v>225</v>
      </c>
      <c r="AH22" s="179">
        <f t="shared" si="14"/>
        <v>8.540004313133491E-2</v>
      </c>
      <c r="AI22" s="179">
        <f t="shared" si="15"/>
        <v>4.8522751779167567E-2</v>
      </c>
      <c r="AJ22" s="180">
        <v>123978770</v>
      </c>
      <c r="AK22" s="180">
        <v>107140060</v>
      </c>
      <c r="AL22" s="180">
        <f t="shared" si="16"/>
        <v>313077.70202020201</v>
      </c>
      <c r="AM22" s="180">
        <f t="shared" si="17"/>
        <v>476178.04444444447</v>
      </c>
      <c r="AN22" s="178">
        <v>3499</v>
      </c>
      <c r="AO22" s="178">
        <v>578</v>
      </c>
      <c r="AP22" s="178">
        <v>365</v>
      </c>
      <c r="AQ22" s="179">
        <f t="shared" si="18"/>
        <v>0.16519005430122893</v>
      </c>
      <c r="AR22" s="179">
        <f t="shared" si="19"/>
        <v>0.10431551871963418</v>
      </c>
      <c r="AS22" s="180">
        <v>166149720</v>
      </c>
      <c r="AT22" s="180">
        <v>143127320</v>
      </c>
      <c r="AU22" s="180">
        <f t="shared" si="20"/>
        <v>287456.26297577855</v>
      </c>
      <c r="AV22" s="180">
        <f t="shared" si="21"/>
        <v>392129.64383561641</v>
      </c>
      <c r="AW22" s="178">
        <v>1790</v>
      </c>
      <c r="AX22" s="178">
        <v>487</v>
      </c>
      <c r="AY22" s="178">
        <v>347</v>
      </c>
      <c r="AZ22" s="179">
        <f t="shared" si="22"/>
        <v>0.27206703910614527</v>
      </c>
      <c r="BA22" s="179">
        <f t="shared" si="23"/>
        <v>0.19385474860335195</v>
      </c>
      <c r="BB22" s="180">
        <v>160124980</v>
      </c>
      <c r="BC22" s="180">
        <v>140232280</v>
      </c>
      <c r="BD22" s="180">
        <f t="shared" si="24"/>
        <v>328798.726899384</v>
      </c>
      <c r="BE22" s="180">
        <f t="shared" si="25"/>
        <v>404127.60806916427</v>
      </c>
      <c r="BF22" s="178">
        <v>659</v>
      </c>
      <c r="BG22" s="178">
        <v>218</v>
      </c>
      <c r="BH22" s="178">
        <v>175</v>
      </c>
      <c r="BI22" s="179">
        <f t="shared" si="26"/>
        <v>0.33080424886191201</v>
      </c>
      <c r="BJ22" s="179">
        <f t="shared" si="27"/>
        <v>0.26555386949924126</v>
      </c>
      <c r="BK22" s="180">
        <v>79141610</v>
      </c>
      <c r="BL22" s="180">
        <v>73760180</v>
      </c>
      <c r="BM22" s="180">
        <f t="shared" si="28"/>
        <v>363034.90825688071</v>
      </c>
      <c r="BN22" s="180">
        <f t="shared" si="29"/>
        <v>421486.74285714288</v>
      </c>
      <c r="BO22" s="178">
        <f t="shared" si="41"/>
        <v>16246</v>
      </c>
      <c r="BP22" s="178">
        <f t="shared" si="31"/>
        <v>1905</v>
      </c>
      <c r="BQ22" s="178">
        <f t="shared" si="31"/>
        <v>1230</v>
      </c>
      <c r="BR22" s="179">
        <f t="shared" si="32"/>
        <v>0.11725963314046535</v>
      </c>
      <c r="BS22" s="179">
        <f t="shared" si="33"/>
        <v>7.5710944232426441E-2</v>
      </c>
      <c r="BT22" s="178">
        <f t="shared" si="34"/>
        <v>590283290</v>
      </c>
      <c r="BU22" s="178">
        <f t="shared" si="34"/>
        <v>512997820</v>
      </c>
      <c r="BV22" s="180">
        <f t="shared" si="35"/>
        <v>309859.99475065619</v>
      </c>
      <c r="BW22" s="180">
        <f t="shared" si="36"/>
        <v>417071.39837398374</v>
      </c>
      <c r="BY22" s="133" t="str">
        <f t="shared" si="37"/>
        <v>八尾市</v>
      </c>
      <c r="BZ22" s="134">
        <f t="shared" si="38"/>
        <v>0.11321644978643092</v>
      </c>
      <c r="CA22" s="133" t="str">
        <f t="shared" si="39"/>
        <v>阿倍野区</v>
      </c>
      <c r="CB22" s="134">
        <f t="shared" si="40"/>
        <v>7.5710944232426441E-2</v>
      </c>
      <c r="CC22" s="135"/>
      <c r="CD22" s="134">
        <f t="shared" si="0"/>
        <v>0.10344567297120784</v>
      </c>
      <c r="CE22" s="134">
        <f t="shared" si="1"/>
        <v>6.7616286129681222E-2</v>
      </c>
      <c r="CF22" s="133">
        <v>0</v>
      </c>
    </row>
    <row r="23" spans="2:84" s="30" customFormat="1" ht="12">
      <c r="B23" s="177">
        <v>17</v>
      </c>
      <c r="C23" s="161" t="s">
        <v>123</v>
      </c>
      <c r="D23" s="178">
        <v>117</v>
      </c>
      <c r="E23" s="178">
        <v>17</v>
      </c>
      <c r="F23" s="178">
        <v>8</v>
      </c>
      <c r="G23" s="179">
        <f t="shared" si="2"/>
        <v>0.14529914529914531</v>
      </c>
      <c r="H23" s="179">
        <f t="shared" si="3"/>
        <v>6.8376068376068383E-2</v>
      </c>
      <c r="I23" s="180">
        <v>5991710</v>
      </c>
      <c r="J23" s="180">
        <v>4687000</v>
      </c>
      <c r="K23" s="180">
        <f t="shared" si="4"/>
        <v>352453.5294117647</v>
      </c>
      <c r="L23" s="180">
        <f t="shared" si="5"/>
        <v>585875</v>
      </c>
      <c r="M23" s="178">
        <v>200</v>
      </c>
      <c r="N23" s="178">
        <v>29</v>
      </c>
      <c r="O23" s="178">
        <v>14</v>
      </c>
      <c r="P23" s="179">
        <f t="shared" si="6"/>
        <v>0.14499999999999999</v>
      </c>
      <c r="Q23" s="179">
        <f t="shared" si="7"/>
        <v>7.0000000000000007E-2</v>
      </c>
      <c r="R23" s="180">
        <v>8493040</v>
      </c>
      <c r="S23" s="180">
        <v>5544210</v>
      </c>
      <c r="T23" s="180">
        <f t="shared" si="8"/>
        <v>292863.44827586209</v>
      </c>
      <c r="U23" s="180">
        <f t="shared" si="9"/>
        <v>396015</v>
      </c>
      <c r="V23" s="178">
        <v>8104</v>
      </c>
      <c r="W23" s="178">
        <v>309</v>
      </c>
      <c r="X23" s="178">
        <v>158</v>
      </c>
      <c r="Y23" s="179">
        <f t="shared" si="10"/>
        <v>3.8129318854886476E-2</v>
      </c>
      <c r="Z23" s="179">
        <f t="shared" si="11"/>
        <v>1.9496544916090819E-2</v>
      </c>
      <c r="AA23" s="180">
        <v>91077380</v>
      </c>
      <c r="AB23" s="180">
        <v>67618190</v>
      </c>
      <c r="AC23" s="180">
        <f t="shared" si="12"/>
        <v>294748.80258899677</v>
      </c>
      <c r="AD23" s="180">
        <f t="shared" si="13"/>
        <v>427963.22784810129</v>
      </c>
      <c r="AE23" s="178">
        <v>6688</v>
      </c>
      <c r="AF23" s="178">
        <v>579</v>
      </c>
      <c r="AG23" s="178">
        <v>336</v>
      </c>
      <c r="AH23" s="179">
        <f t="shared" si="14"/>
        <v>8.6572966507177038E-2</v>
      </c>
      <c r="AI23" s="179">
        <f t="shared" si="15"/>
        <v>5.0239234449760764E-2</v>
      </c>
      <c r="AJ23" s="180">
        <v>174367240</v>
      </c>
      <c r="AK23" s="180">
        <v>137637220</v>
      </c>
      <c r="AL23" s="180">
        <f t="shared" si="16"/>
        <v>301152.40069084626</v>
      </c>
      <c r="AM23" s="180">
        <f t="shared" si="17"/>
        <v>409634.58333333331</v>
      </c>
      <c r="AN23" s="178">
        <v>4782</v>
      </c>
      <c r="AO23" s="178">
        <v>810</v>
      </c>
      <c r="AP23" s="178">
        <v>534</v>
      </c>
      <c r="AQ23" s="179">
        <f t="shared" si="18"/>
        <v>0.16938519447929737</v>
      </c>
      <c r="AR23" s="179">
        <f t="shared" si="19"/>
        <v>0.11166875784190715</v>
      </c>
      <c r="AS23" s="180">
        <v>235330770</v>
      </c>
      <c r="AT23" s="180">
        <v>201012300</v>
      </c>
      <c r="AU23" s="180">
        <f t="shared" si="20"/>
        <v>290531.81481481483</v>
      </c>
      <c r="AV23" s="180">
        <f t="shared" si="21"/>
        <v>376427.52808988764</v>
      </c>
      <c r="AW23" s="178">
        <v>2352</v>
      </c>
      <c r="AX23" s="178">
        <v>621</v>
      </c>
      <c r="AY23" s="178">
        <v>470</v>
      </c>
      <c r="AZ23" s="179">
        <f t="shared" si="22"/>
        <v>0.26403061224489793</v>
      </c>
      <c r="BA23" s="179">
        <f t="shared" si="23"/>
        <v>0.19982993197278912</v>
      </c>
      <c r="BB23" s="180">
        <v>219250410</v>
      </c>
      <c r="BC23" s="180">
        <v>196212800</v>
      </c>
      <c r="BD23" s="180">
        <f t="shared" si="24"/>
        <v>353060.24154589372</v>
      </c>
      <c r="BE23" s="180">
        <f t="shared" si="25"/>
        <v>417474.04255319148</v>
      </c>
      <c r="BF23" s="178">
        <v>802</v>
      </c>
      <c r="BG23" s="178">
        <v>253</v>
      </c>
      <c r="BH23" s="178">
        <v>195</v>
      </c>
      <c r="BI23" s="179">
        <f t="shared" si="26"/>
        <v>0.31546134663341646</v>
      </c>
      <c r="BJ23" s="179">
        <f t="shared" si="27"/>
        <v>0.243142144638404</v>
      </c>
      <c r="BK23" s="180">
        <v>103641110</v>
      </c>
      <c r="BL23" s="180">
        <v>92780550</v>
      </c>
      <c r="BM23" s="180">
        <f t="shared" si="28"/>
        <v>409648.65612648224</v>
      </c>
      <c r="BN23" s="180">
        <f t="shared" si="29"/>
        <v>475797.69230769231</v>
      </c>
      <c r="BO23" s="178">
        <f t="shared" si="41"/>
        <v>23045</v>
      </c>
      <c r="BP23" s="178">
        <f t="shared" si="41"/>
        <v>2618</v>
      </c>
      <c r="BQ23" s="178">
        <f t="shared" si="41"/>
        <v>1715</v>
      </c>
      <c r="BR23" s="179">
        <f t="shared" si="32"/>
        <v>0.11360381861575179</v>
      </c>
      <c r="BS23" s="179">
        <f t="shared" si="33"/>
        <v>7.4419613799088735E-2</v>
      </c>
      <c r="BT23" s="178">
        <f t="shared" ref="BT23:BU80" si="42">SUM(I23,R23,AA23,AJ23,AS23,BB23,BK23)</f>
        <v>838151660</v>
      </c>
      <c r="BU23" s="178">
        <f t="shared" si="42"/>
        <v>705492270</v>
      </c>
      <c r="BV23" s="180">
        <f t="shared" si="35"/>
        <v>320149.602750191</v>
      </c>
      <c r="BW23" s="180">
        <f t="shared" si="36"/>
        <v>411365.75510204083</v>
      </c>
      <c r="BY23" s="133" t="str">
        <f t="shared" si="37"/>
        <v>豊中市</v>
      </c>
      <c r="BZ23" s="134">
        <f t="shared" si="38"/>
        <v>0.11269536117341308</v>
      </c>
      <c r="CA23" s="133" t="str">
        <f t="shared" si="39"/>
        <v>住吉区</v>
      </c>
      <c r="CB23" s="134">
        <f t="shared" si="40"/>
        <v>7.4419613799088735E-2</v>
      </c>
      <c r="CC23" s="135"/>
      <c r="CD23" s="134">
        <f t="shared" si="0"/>
        <v>0.10344567297120784</v>
      </c>
      <c r="CE23" s="134">
        <f t="shared" si="1"/>
        <v>6.7616286129681222E-2</v>
      </c>
      <c r="CF23" s="133">
        <v>0</v>
      </c>
    </row>
    <row r="24" spans="2:84" s="30" customFormat="1" ht="12">
      <c r="B24" s="177">
        <v>18</v>
      </c>
      <c r="C24" s="161" t="s">
        <v>64</v>
      </c>
      <c r="D24" s="178">
        <v>90</v>
      </c>
      <c r="E24" s="178">
        <v>16</v>
      </c>
      <c r="F24" s="178">
        <v>12</v>
      </c>
      <c r="G24" s="179">
        <f t="shared" si="2"/>
        <v>0.17777777777777778</v>
      </c>
      <c r="H24" s="179">
        <f t="shared" si="3"/>
        <v>0.13333333333333333</v>
      </c>
      <c r="I24" s="180">
        <v>9647880</v>
      </c>
      <c r="J24" s="180">
        <v>8566590</v>
      </c>
      <c r="K24" s="180">
        <f t="shared" si="4"/>
        <v>602992.5</v>
      </c>
      <c r="L24" s="180">
        <f t="shared" si="5"/>
        <v>713882.5</v>
      </c>
      <c r="M24" s="178">
        <v>148</v>
      </c>
      <c r="N24" s="178">
        <v>28</v>
      </c>
      <c r="O24" s="178">
        <v>22</v>
      </c>
      <c r="P24" s="179">
        <f t="shared" si="6"/>
        <v>0.1891891891891892</v>
      </c>
      <c r="Q24" s="179">
        <f t="shared" si="7"/>
        <v>0.14864864864864866</v>
      </c>
      <c r="R24" s="180">
        <v>10574690</v>
      </c>
      <c r="S24" s="180">
        <v>8902310</v>
      </c>
      <c r="T24" s="180">
        <f t="shared" si="8"/>
        <v>377667.5</v>
      </c>
      <c r="U24" s="180">
        <f t="shared" si="9"/>
        <v>404650.45454545453</v>
      </c>
      <c r="V24" s="178">
        <v>7328</v>
      </c>
      <c r="W24" s="178">
        <v>301</v>
      </c>
      <c r="X24" s="178">
        <v>165</v>
      </c>
      <c r="Y24" s="179">
        <f t="shared" si="10"/>
        <v>4.1075327510917033E-2</v>
      </c>
      <c r="Z24" s="179">
        <f t="shared" si="11"/>
        <v>2.2516375545851529E-2</v>
      </c>
      <c r="AA24" s="180">
        <v>96673880</v>
      </c>
      <c r="AB24" s="180">
        <v>68926450</v>
      </c>
      <c r="AC24" s="180">
        <f t="shared" si="12"/>
        <v>321175.68106312293</v>
      </c>
      <c r="AD24" s="180">
        <f t="shared" si="13"/>
        <v>417736.06060606061</v>
      </c>
      <c r="AE24" s="178">
        <v>6100</v>
      </c>
      <c r="AF24" s="178">
        <v>575</v>
      </c>
      <c r="AG24" s="178">
        <v>380</v>
      </c>
      <c r="AH24" s="179">
        <f t="shared" si="14"/>
        <v>9.4262295081967207E-2</v>
      </c>
      <c r="AI24" s="179">
        <f t="shared" si="15"/>
        <v>6.2295081967213117E-2</v>
      </c>
      <c r="AJ24" s="180">
        <v>175315000</v>
      </c>
      <c r="AK24" s="180">
        <v>146662100</v>
      </c>
      <c r="AL24" s="180">
        <f t="shared" si="16"/>
        <v>304895.65217391303</v>
      </c>
      <c r="AM24" s="180">
        <f t="shared" si="17"/>
        <v>385952.89473684208</v>
      </c>
      <c r="AN24" s="178">
        <v>4326</v>
      </c>
      <c r="AO24" s="178">
        <v>776</v>
      </c>
      <c r="AP24" s="178">
        <v>528</v>
      </c>
      <c r="AQ24" s="179">
        <f t="shared" si="18"/>
        <v>0.1793804900601017</v>
      </c>
      <c r="AR24" s="179">
        <f t="shared" si="19"/>
        <v>0.12205270457697642</v>
      </c>
      <c r="AS24" s="180">
        <v>251652430</v>
      </c>
      <c r="AT24" s="180">
        <v>205380120</v>
      </c>
      <c r="AU24" s="180">
        <f t="shared" si="20"/>
        <v>324294.36855670105</v>
      </c>
      <c r="AV24" s="180">
        <f t="shared" si="21"/>
        <v>388977.5</v>
      </c>
      <c r="AW24" s="178">
        <v>2104</v>
      </c>
      <c r="AX24" s="178">
        <v>574</v>
      </c>
      <c r="AY24" s="178">
        <v>446</v>
      </c>
      <c r="AZ24" s="179">
        <f t="shared" si="22"/>
        <v>0.27281368821292773</v>
      </c>
      <c r="BA24" s="179">
        <f t="shared" si="23"/>
        <v>0.21197718631178708</v>
      </c>
      <c r="BB24" s="180">
        <v>197689240</v>
      </c>
      <c r="BC24" s="180">
        <v>172939830</v>
      </c>
      <c r="BD24" s="180">
        <f t="shared" si="24"/>
        <v>344406.34146341466</v>
      </c>
      <c r="BE24" s="180">
        <f t="shared" si="25"/>
        <v>387757.466367713</v>
      </c>
      <c r="BF24" s="178">
        <v>764</v>
      </c>
      <c r="BG24" s="178">
        <v>282</v>
      </c>
      <c r="BH24" s="178">
        <v>210</v>
      </c>
      <c r="BI24" s="179">
        <f t="shared" si="26"/>
        <v>0.36910994764397903</v>
      </c>
      <c r="BJ24" s="179">
        <f t="shared" si="27"/>
        <v>0.27486910994764396</v>
      </c>
      <c r="BK24" s="180">
        <v>105305300</v>
      </c>
      <c r="BL24" s="180">
        <v>93075210</v>
      </c>
      <c r="BM24" s="180">
        <f t="shared" si="28"/>
        <v>373423.04964539007</v>
      </c>
      <c r="BN24" s="180">
        <f t="shared" si="29"/>
        <v>443215.28571428574</v>
      </c>
      <c r="BO24" s="178">
        <f t="shared" si="41"/>
        <v>20860</v>
      </c>
      <c r="BP24" s="178">
        <f t="shared" si="41"/>
        <v>2552</v>
      </c>
      <c r="BQ24" s="178">
        <f t="shared" si="41"/>
        <v>1763</v>
      </c>
      <c r="BR24" s="179">
        <f t="shared" si="32"/>
        <v>0.12233940556088208</v>
      </c>
      <c r="BS24" s="179">
        <f t="shared" si="33"/>
        <v>8.4515819750719076E-2</v>
      </c>
      <c r="BT24" s="178">
        <f t="shared" si="42"/>
        <v>846858420</v>
      </c>
      <c r="BU24" s="178">
        <f t="shared" si="42"/>
        <v>704452610</v>
      </c>
      <c r="BV24" s="180">
        <f t="shared" si="35"/>
        <v>331841.07366771158</v>
      </c>
      <c r="BW24" s="180">
        <f t="shared" si="36"/>
        <v>399576.06920022686</v>
      </c>
      <c r="BY24" s="133" t="str">
        <f t="shared" si="37"/>
        <v>天王寺区</v>
      </c>
      <c r="BZ24" s="134">
        <f t="shared" si="38"/>
        <v>0.11268939393939394</v>
      </c>
      <c r="CA24" s="133" t="str">
        <f t="shared" si="39"/>
        <v>城東区</v>
      </c>
      <c r="CB24" s="134">
        <f t="shared" si="40"/>
        <v>7.4243122147313767E-2</v>
      </c>
      <c r="CC24" s="135"/>
      <c r="CD24" s="134">
        <f t="shared" si="0"/>
        <v>0.10344567297120784</v>
      </c>
      <c r="CE24" s="134">
        <f t="shared" si="1"/>
        <v>6.7616286129681222E-2</v>
      </c>
      <c r="CF24" s="133">
        <v>0</v>
      </c>
    </row>
    <row r="25" spans="2:84" s="30" customFormat="1" ht="12">
      <c r="B25" s="177">
        <v>19</v>
      </c>
      <c r="C25" s="161" t="s">
        <v>124</v>
      </c>
      <c r="D25" s="178">
        <v>119</v>
      </c>
      <c r="E25" s="178">
        <v>16</v>
      </c>
      <c r="F25" s="178">
        <v>12</v>
      </c>
      <c r="G25" s="179">
        <f t="shared" si="2"/>
        <v>0.13445378151260504</v>
      </c>
      <c r="H25" s="179">
        <f t="shared" si="3"/>
        <v>0.10084033613445378</v>
      </c>
      <c r="I25" s="180">
        <v>9014460</v>
      </c>
      <c r="J25" s="180">
        <v>8608230</v>
      </c>
      <c r="K25" s="180">
        <f t="shared" si="4"/>
        <v>563403.75</v>
      </c>
      <c r="L25" s="180">
        <f t="shared" si="5"/>
        <v>717352.5</v>
      </c>
      <c r="M25" s="178">
        <v>149</v>
      </c>
      <c r="N25" s="178">
        <v>16</v>
      </c>
      <c r="O25" s="178">
        <v>11</v>
      </c>
      <c r="P25" s="179">
        <f t="shared" si="6"/>
        <v>0.10738255033557047</v>
      </c>
      <c r="Q25" s="179">
        <f t="shared" si="7"/>
        <v>7.3825503355704702E-2</v>
      </c>
      <c r="R25" s="180">
        <v>7131970</v>
      </c>
      <c r="S25" s="180">
        <v>6752780</v>
      </c>
      <c r="T25" s="180">
        <f t="shared" si="8"/>
        <v>445748.125</v>
      </c>
      <c r="U25" s="180">
        <f t="shared" si="9"/>
        <v>613889.09090909094</v>
      </c>
      <c r="V25" s="178">
        <v>5435</v>
      </c>
      <c r="W25" s="178">
        <v>206</v>
      </c>
      <c r="X25" s="178">
        <v>118</v>
      </c>
      <c r="Y25" s="179">
        <f t="shared" si="10"/>
        <v>3.7902483900643977E-2</v>
      </c>
      <c r="Z25" s="179">
        <f t="shared" si="11"/>
        <v>2.1711131554737809E-2</v>
      </c>
      <c r="AA25" s="180">
        <v>53829920</v>
      </c>
      <c r="AB25" s="180">
        <v>44011470</v>
      </c>
      <c r="AC25" s="180">
        <f t="shared" si="12"/>
        <v>261310.29126213593</v>
      </c>
      <c r="AD25" s="180">
        <f t="shared" si="13"/>
        <v>372978.55932203389</v>
      </c>
      <c r="AE25" s="178">
        <v>4263</v>
      </c>
      <c r="AF25" s="178">
        <v>353</v>
      </c>
      <c r="AG25" s="178">
        <v>198</v>
      </c>
      <c r="AH25" s="179">
        <f t="shared" si="14"/>
        <v>8.2805536007506453E-2</v>
      </c>
      <c r="AI25" s="179">
        <f t="shared" si="15"/>
        <v>4.6446164672765661E-2</v>
      </c>
      <c r="AJ25" s="180">
        <v>93242030</v>
      </c>
      <c r="AK25" s="180">
        <v>75203310</v>
      </c>
      <c r="AL25" s="180">
        <f t="shared" si="16"/>
        <v>264141.72804532578</v>
      </c>
      <c r="AM25" s="180">
        <f t="shared" si="17"/>
        <v>379814.69696969696</v>
      </c>
      <c r="AN25" s="178">
        <v>2855</v>
      </c>
      <c r="AO25" s="178">
        <v>396</v>
      </c>
      <c r="AP25" s="178">
        <v>238</v>
      </c>
      <c r="AQ25" s="179">
        <f t="shared" si="18"/>
        <v>0.13870402802101575</v>
      </c>
      <c r="AR25" s="179">
        <f t="shared" si="19"/>
        <v>8.3362521891418559E-2</v>
      </c>
      <c r="AS25" s="180">
        <v>118281140</v>
      </c>
      <c r="AT25" s="180">
        <v>97495850</v>
      </c>
      <c r="AU25" s="180">
        <f t="shared" si="20"/>
        <v>298689.74747474748</v>
      </c>
      <c r="AV25" s="180">
        <f t="shared" si="21"/>
        <v>409646.42857142858</v>
      </c>
      <c r="AW25" s="178">
        <v>1355</v>
      </c>
      <c r="AX25" s="178">
        <v>303</v>
      </c>
      <c r="AY25" s="178">
        <v>201</v>
      </c>
      <c r="AZ25" s="179">
        <f t="shared" si="22"/>
        <v>0.22361623616236162</v>
      </c>
      <c r="BA25" s="179">
        <f t="shared" si="23"/>
        <v>0.14833948339483394</v>
      </c>
      <c r="BB25" s="180">
        <v>94467790</v>
      </c>
      <c r="BC25" s="180">
        <v>82907290</v>
      </c>
      <c r="BD25" s="180">
        <f t="shared" si="24"/>
        <v>311774.88448844885</v>
      </c>
      <c r="BE25" s="180">
        <f t="shared" si="25"/>
        <v>412474.07960199006</v>
      </c>
      <c r="BF25" s="178">
        <v>529</v>
      </c>
      <c r="BG25" s="178">
        <v>144</v>
      </c>
      <c r="BH25" s="178">
        <v>106</v>
      </c>
      <c r="BI25" s="179">
        <f t="shared" si="26"/>
        <v>0.27221172022684309</v>
      </c>
      <c r="BJ25" s="179">
        <f t="shared" si="27"/>
        <v>0.20037807183364839</v>
      </c>
      <c r="BK25" s="180">
        <v>53643400</v>
      </c>
      <c r="BL25" s="180">
        <v>49078610</v>
      </c>
      <c r="BM25" s="180">
        <f t="shared" si="28"/>
        <v>372523.61111111112</v>
      </c>
      <c r="BN25" s="180">
        <f t="shared" si="29"/>
        <v>463005.75471698114</v>
      </c>
      <c r="BO25" s="178">
        <f t="shared" si="41"/>
        <v>14705</v>
      </c>
      <c r="BP25" s="178">
        <f t="shared" si="41"/>
        <v>1434</v>
      </c>
      <c r="BQ25" s="178">
        <f t="shared" si="41"/>
        <v>884</v>
      </c>
      <c r="BR25" s="179">
        <f t="shared" si="32"/>
        <v>9.7517851071064268E-2</v>
      </c>
      <c r="BS25" s="179">
        <f t="shared" si="33"/>
        <v>6.0115606936416183E-2</v>
      </c>
      <c r="BT25" s="178">
        <f t="shared" si="42"/>
        <v>429610710</v>
      </c>
      <c r="BU25" s="178">
        <f t="shared" si="42"/>
        <v>364057540</v>
      </c>
      <c r="BV25" s="180">
        <f t="shared" si="35"/>
        <v>299589.05857740587</v>
      </c>
      <c r="BW25" s="180">
        <f t="shared" si="36"/>
        <v>411829.79638009047</v>
      </c>
      <c r="BY25" s="133" t="str">
        <f t="shared" si="37"/>
        <v>城東区</v>
      </c>
      <c r="BZ25" s="134">
        <f t="shared" si="38"/>
        <v>0.10992002009966081</v>
      </c>
      <c r="CA25" s="133" t="str">
        <f t="shared" si="39"/>
        <v>吹田市</v>
      </c>
      <c r="CB25" s="134">
        <f t="shared" si="40"/>
        <v>7.2333539169133154E-2</v>
      </c>
      <c r="CC25" s="135"/>
      <c r="CD25" s="134">
        <f t="shared" si="0"/>
        <v>0.10344567297120784</v>
      </c>
      <c r="CE25" s="134">
        <f t="shared" si="1"/>
        <v>6.7616286129681222E-2</v>
      </c>
      <c r="CF25" s="133">
        <v>0</v>
      </c>
    </row>
    <row r="26" spans="2:84" s="30" customFormat="1" ht="12">
      <c r="B26" s="177">
        <v>20</v>
      </c>
      <c r="C26" s="161" t="s">
        <v>125</v>
      </c>
      <c r="D26" s="178">
        <v>87</v>
      </c>
      <c r="E26" s="178">
        <v>9</v>
      </c>
      <c r="F26" s="178">
        <v>4</v>
      </c>
      <c r="G26" s="179">
        <f t="shared" si="2"/>
        <v>0.10344827586206896</v>
      </c>
      <c r="H26" s="179">
        <f t="shared" si="3"/>
        <v>4.5977011494252873E-2</v>
      </c>
      <c r="I26" s="180">
        <v>2471260</v>
      </c>
      <c r="J26" s="180">
        <v>2239230</v>
      </c>
      <c r="K26" s="180">
        <f t="shared" si="4"/>
        <v>274584.44444444444</v>
      </c>
      <c r="L26" s="180">
        <f t="shared" si="5"/>
        <v>559807.5</v>
      </c>
      <c r="M26" s="178">
        <v>197</v>
      </c>
      <c r="N26" s="178">
        <v>24</v>
      </c>
      <c r="O26" s="178">
        <v>13</v>
      </c>
      <c r="P26" s="179">
        <f t="shared" si="6"/>
        <v>0.12182741116751269</v>
      </c>
      <c r="Q26" s="179">
        <f t="shared" si="7"/>
        <v>6.5989847715736044E-2</v>
      </c>
      <c r="R26" s="180">
        <v>8515420</v>
      </c>
      <c r="S26" s="180">
        <v>7723400</v>
      </c>
      <c r="T26" s="180">
        <f t="shared" si="8"/>
        <v>354809.16666666669</v>
      </c>
      <c r="U26" s="180">
        <f t="shared" si="9"/>
        <v>594107.69230769225</v>
      </c>
      <c r="V26" s="178">
        <v>8150</v>
      </c>
      <c r="W26" s="178">
        <v>266</v>
      </c>
      <c r="X26" s="178">
        <v>136</v>
      </c>
      <c r="Y26" s="179">
        <f t="shared" si="10"/>
        <v>3.2638036809815953E-2</v>
      </c>
      <c r="Z26" s="179">
        <f t="shared" si="11"/>
        <v>1.6687116564417178E-2</v>
      </c>
      <c r="AA26" s="180">
        <v>69369260</v>
      </c>
      <c r="AB26" s="180">
        <v>50281570</v>
      </c>
      <c r="AC26" s="180">
        <f t="shared" si="12"/>
        <v>260786.6917293233</v>
      </c>
      <c r="AD26" s="180">
        <f t="shared" si="13"/>
        <v>369717.42647058825</v>
      </c>
      <c r="AE26" s="178">
        <v>6214</v>
      </c>
      <c r="AF26" s="178">
        <v>506</v>
      </c>
      <c r="AG26" s="178">
        <v>310</v>
      </c>
      <c r="AH26" s="179">
        <f t="shared" si="14"/>
        <v>8.1429031219826198E-2</v>
      </c>
      <c r="AI26" s="179">
        <f t="shared" si="15"/>
        <v>4.988735114258127E-2</v>
      </c>
      <c r="AJ26" s="180">
        <v>144861030</v>
      </c>
      <c r="AK26" s="180">
        <v>124083720</v>
      </c>
      <c r="AL26" s="180">
        <f t="shared" si="16"/>
        <v>286286.62055335968</v>
      </c>
      <c r="AM26" s="180">
        <f t="shared" si="17"/>
        <v>400270.06451612903</v>
      </c>
      <c r="AN26" s="178">
        <v>4068</v>
      </c>
      <c r="AO26" s="178">
        <v>611</v>
      </c>
      <c r="AP26" s="178">
        <v>383</v>
      </c>
      <c r="AQ26" s="179">
        <f t="shared" si="18"/>
        <v>0.15019665683382497</v>
      </c>
      <c r="AR26" s="179">
        <f t="shared" si="19"/>
        <v>9.4149459193706986E-2</v>
      </c>
      <c r="AS26" s="180">
        <v>176833550</v>
      </c>
      <c r="AT26" s="180">
        <v>148533860</v>
      </c>
      <c r="AU26" s="180">
        <f t="shared" si="20"/>
        <v>289416.61211129295</v>
      </c>
      <c r="AV26" s="180">
        <f t="shared" si="21"/>
        <v>387816.86684073106</v>
      </c>
      <c r="AW26" s="178">
        <v>1888</v>
      </c>
      <c r="AX26" s="178">
        <v>469</v>
      </c>
      <c r="AY26" s="178">
        <v>367</v>
      </c>
      <c r="AZ26" s="179">
        <f t="shared" si="22"/>
        <v>0.24841101694915255</v>
      </c>
      <c r="BA26" s="179">
        <f t="shared" si="23"/>
        <v>0.19438559322033899</v>
      </c>
      <c r="BB26" s="180">
        <v>142296530</v>
      </c>
      <c r="BC26" s="180">
        <v>127915760</v>
      </c>
      <c r="BD26" s="180">
        <f t="shared" si="24"/>
        <v>303404.11513859272</v>
      </c>
      <c r="BE26" s="180">
        <f t="shared" si="25"/>
        <v>348544.3051771117</v>
      </c>
      <c r="BF26" s="178">
        <v>717</v>
      </c>
      <c r="BG26" s="178">
        <v>210</v>
      </c>
      <c r="BH26" s="178">
        <v>165</v>
      </c>
      <c r="BI26" s="179">
        <f t="shared" si="26"/>
        <v>0.29288702928870292</v>
      </c>
      <c r="BJ26" s="179">
        <f t="shared" si="27"/>
        <v>0.23012552301255229</v>
      </c>
      <c r="BK26" s="180">
        <v>69616630</v>
      </c>
      <c r="BL26" s="180">
        <v>62685420</v>
      </c>
      <c r="BM26" s="180">
        <f t="shared" si="28"/>
        <v>331507.76190476189</v>
      </c>
      <c r="BN26" s="180">
        <f t="shared" si="29"/>
        <v>379911.63636363635</v>
      </c>
      <c r="BO26" s="178">
        <f t="shared" si="41"/>
        <v>21321</v>
      </c>
      <c r="BP26" s="178">
        <f t="shared" si="41"/>
        <v>2095</v>
      </c>
      <c r="BQ26" s="178">
        <f t="shared" si="41"/>
        <v>1378</v>
      </c>
      <c r="BR26" s="179">
        <f t="shared" si="32"/>
        <v>9.8259931522911681E-2</v>
      </c>
      <c r="BS26" s="179">
        <f t="shared" si="33"/>
        <v>6.4631114863280339E-2</v>
      </c>
      <c r="BT26" s="178">
        <f t="shared" si="42"/>
        <v>613963680</v>
      </c>
      <c r="BU26" s="178">
        <f t="shared" si="42"/>
        <v>523462960</v>
      </c>
      <c r="BV26" s="180">
        <f t="shared" si="35"/>
        <v>293061.42243436753</v>
      </c>
      <c r="BW26" s="180">
        <f t="shared" si="36"/>
        <v>379871.52394775033</v>
      </c>
      <c r="BY26" s="133" t="str">
        <f t="shared" si="37"/>
        <v>大阪市</v>
      </c>
      <c r="BZ26" s="134">
        <f t="shared" si="38"/>
        <v>0.10857313127873319</v>
      </c>
      <c r="CA26" s="133" t="str">
        <f t="shared" si="39"/>
        <v>大阪市</v>
      </c>
      <c r="CB26" s="134">
        <f t="shared" si="40"/>
        <v>7.0719110051648784E-2</v>
      </c>
      <c r="CC26" s="135"/>
      <c r="CD26" s="134">
        <f t="shared" si="0"/>
        <v>0.10344567297120784</v>
      </c>
      <c r="CE26" s="134">
        <f t="shared" si="1"/>
        <v>6.7616286129681222E-2</v>
      </c>
      <c r="CF26" s="133">
        <v>0</v>
      </c>
    </row>
    <row r="27" spans="2:84" s="30" customFormat="1" ht="12">
      <c r="B27" s="177">
        <v>21</v>
      </c>
      <c r="C27" s="161" t="s">
        <v>126</v>
      </c>
      <c r="D27" s="178">
        <v>78</v>
      </c>
      <c r="E27" s="178">
        <v>5</v>
      </c>
      <c r="F27" s="178">
        <v>3</v>
      </c>
      <c r="G27" s="179">
        <f t="shared" si="2"/>
        <v>6.4102564102564097E-2</v>
      </c>
      <c r="H27" s="179">
        <f t="shared" si="3"/>
        <v>3.8461538461538464E-2</v>
      </c>
      <c r="I27" s="180">
        <v>3039300</v>
      </c>
      <c r="J27" s="180">
        <v>1093410</v>
      </c>
      <c r="K27" s="180">
        <f t="shared" si="4"/>
        <v>607860</v>
      </c>
      <c r="L27" s="180">
        <f t="shared" si="5"/>
        <v>364470</v>
      </c>
      <c r="M27" s="178">
        <v>111</v>
      </c>
      <c r="N27" s="178">
        <v>15</v>
      </c>
      <c r="O27" s="178">
        <v>12</v>
      </c>
      <c r="P27" s="179">
        <f t="shared" si="6"/>
        <v>0.13513513513513514</v>
      </c>
      <c r="Q27" s="179">
        <f t="shared" si="7"/>
        <v>0.10810810810810811</v>
      </c>
      <c r="R27" s="180">
        <v>8286570</v>
      </c>
      <c r="S27" s="180">
        <v>7430050</v>
      </c>
      <c r="T27" s="180">
        <f t="shared" si="8"/>
        <v>552438</v>
      </c>
      <c r="U27" s="180">
        <f t="shared" si="9"/>
        <v>619170.83333333337</v>
      </c>
      <c r="V27" s="178">
        <v>5520</v>
      </c>
      <c r="W27" s="178">
        <v>203</v>
      </c>
      <c r="X27" s="178">
        <v>107</v>
      </c>
      <c r="Y27" s="179">
        <f t="shared" si="10"/>
        <v>3.6775362318840578E-2</v>
      </c>
      <c r="Z27" s="179">
        <f t="shared" si="11"/>
        <v>1.9384057971014494E-2</v>
      </c>
      <c r="AA27" s="180">
        <v>60769400</v>
      </c>
      <c r="AB27" s="180">
        <v>47075000</v>
      </c>
      <c r="AC27" s="180">
        <f t="shared" si="12"/>
        <v>299356.65024630539</v>
      </c>
      <c r="AD27" s="180">
        <f t="shared" si="13"/>
        <v>439953.27102803736</v>
      </c>
      <c r="AE27" s="178">
        <v>4374</v>
      </c>
      <c r="AF27" s="178">
        <v>379</v>
      </c>
      <c r="AG27" s="178">
        <v>225</v>
      </c>
      <c r="AH27" s="179">
        <f t="shared" si="14"/>
        <v>8.6648376771833568E-2</v>
      </c>
      <c r="AI27" s="179">
        <f t="shared" si="15"/>
        <v>5.1440329218106998E-2</v>
      </c>
      <c r="AJ27" s="180">
        <v>139718540</v>
      </c>
      <c r="AK27" s="180">
        <v>98718020</v>
      </c>
      <c r="AL27" s="180">
        <f t="shared" si="16"/>
        <v>368650.50131926121</v>
      </c>
      <c r="AM27" s="180">
        <f t="shared" si="17"/>
        <v>438746.75555555557</v>
      </c>
      <c r="AN27" s="178">
        <v>2640</v>
      </c>
      <c r="AO27" s="178">
        <v>440</v>
      </c>
      <c r="AP27" s="178">
        <v>286</v>
      </c>
      <c r="AQ27" s="179">
        <f t="shared" si="18"/>
        <v>0.16666666666666666</v>
      </c>
      <c r="AR27" s="179">
        <f t="shared" si="19"/>
        <v>0.10833333333333334</v>
      </c>
      <c r="AS27" s="180">
        <v>140980240</v>
      </c>
      <c r="AT27" s="180">
        <v>117164110</v>
      </c>
      <c r="AU27" s="180">
        <f t="shared" si="20"/>
        <v>320409.63636363635</v>
      </c>
      <c r="AV27" s="180">
        <f t="shared" si="21"/>
        <v>409664.72027972026</v>
      </c>
      <c r="AW27" s="178">
        <v>1081</v>
      </c>
      <c r="AX27" s="178">
        <v>264</v>
      </c>
      <c r="AY27" s="178">
        <v>190</v>
      </c>
      <c r="AZ27" s="179">
        <f t="shared" si="22"/>
        <v>0.24421831637372804</v>
      </c>
      <c r="BA27" s="179">
        <f t="shared" si="23"/>
        <v>0.17576318223866791</v>
      </c>
      <c r="BB27" s="180">
        <v>103339810</v>
      </c>
      <c r="BC27" s="180">
        <v>87156110</v>
      </c>
      <c r="BD27" s="180">
        <f t="shared" si="24"/>
        <v>391438.67424242425</v>
      </c>
      <c r="BE27" s="180">
        <f t="shared" si="25"/>
        <v>458716.36842105264</v>
      </c>
      <c r="BF27" s="178">
        <v>344</v>
      </c>
      <c r="BG27" s="178">
        <v>111</v>
      </c>
      <c r="BH27" s="178">
        <v>94</v>
      </c>
      <c r="BI27" s="179">
        <f t="shared" si="26"/>
        <v>0.32267441860465118</v>
      </c>
      <c r="BJ27" s="179">
        <f t="shared" si="27"/>
        <v>0.27325581395348836</v>
      </c>
      <c r="BK27" s="180">
        <v>43306030</v>
      </c>
      <c r="BL27" s="180">
        <v>40964430</v>
      </c>
      <c r="BM27" s="180">
        <f t="shared" si="28"/>
        <v>390144.41441441444</v>
      </c>
      <c r="BN27" s="180">
        <f t="shared" si="29"/>
        <v>435791.80851063831</v>
      </c>
      <c r="BO27" s="178">
        <f t="shared" si="41"/>
        <v>14148</v>
      </c>
      <c r="BP27" s="178">
        <f t="shared" si="41"/>
        <v>1417</v>
      </c>
      <c r="BQ27" s="178">
        <f t="shared" si="41"/>
        <v>917</v>
      </c>
      <c r="BR27" s="179">
        <f t="shared" si="32"/>
        <v>0.10015549901046084</v>
      </c>
      <c r="BS27" s="179">
        <f t="shared" si="33"/>
        <v>6.4814814814814811E-2</v>
      </c>
      <c r="BT27" s="178">
        <f t="shared" si="42"/>
        <v>499439890</v>
      </c>
      <c r="BU27" s="178">
        <f t="shared" si="42"/>
        <v>399601130</v>
      </c>
      <c r="BV27" s="180">
        <f t="shared" si="35"/>
        <v>352462.87226534932</v>
      </c>
      <c r="BW27" s="180">
        <f t="shared" si="36"/>
        <v>435770.04362050164</v>
      </c>
      <c r="BY27" s="133" t="str">
        <f t="shared" si="37"/>
        <v>生野区</v>
      </c>
      <c r="BZ27" s="134">
        <f t="shared" si="38"/>
        <v>0.10764453644832175</v>
      </c>
      <c r="CA27" s="133" t="str">
        <f t="shared" si="39"/>
        <v>守口市</v>
      </c>
      <c r="CB27" s="134">
        <f t="shared" si="40"/>
        <v>7.0710189677988533E-2</v>
      </c>
      <c r="CC27" s="135"/>
      <c r="CD27" s="134">
        <f t="shared" si="0"/>
        <v>0.10344567297120784</v>
      </c>
      <c r="CE27" s="134">
        <f t="shared" si="1"/>
        <v>6.7616286129681222E-2</v>
      </c>
      <c r="CF27" s="133">
        <v>0</v>
      </c>
    </row>
    <row r="28" spans="2:84" s="30" customFormat="1" ht="12">
      <c r="B28" s="177">
        <v>22</v>
      </c>
      <c r="C28" s="161" t="s">
        <v>65</v>
      </c>
      <c r="D28" s="178">
        <v>108</v>
      </c>
      <c r="E28" s="178">
        <v>13</v>
      </c>
      <c r="F28" s="178">
        <v>9</v>
      </c>
      <c r="G28" s="179">
        <f t="shared" si="2"/>
        <v>0.12037037037037036</v>
      </c>
      <c r="H28" s="179">
        <f t="shared" si="3"/>
        <v>8.3333333333333329E-2</v>
      </c>
      <c r="I28" s="180">
        <v>6274970</v>
      </c>
      <c r="J28" s="180">
        <v>3383520</v>
      </c>
      <c r="K28" s="180">
        <f t="shared" si="4"/>
        <v>482690</v>
      </c>
      <c r="L28" s="180">
        <f t="shared" si="5"/>
        <v>375946.66666666669</v>
      </c>
      <c r="M28" s="178">
        <v>185</v>
      </c>
      <c r="N28" s="178">
        <v>23</v>
      </c>
      <c r="O28" s="178">
        <v>11</v>
      </c>
      <c r="P28" s="179">
        <f t="shared" si="6"/>
        <v>0.12432432432432433</v>
      </c>
      <c r="Q28" s="179">
        <f t="shared" si="7"/>
        <v>5.9459459459459463E-2</v>
      </c>
      <c r="R28" s="180">
        <v>10038890</v>
      </c>
      <c r="S28" s="180">
        <v>3064780</v>
      </c>
      <c r="T28" s="180">
        <f t="shared" si="8"/>
        <v>436473.47826086957</v>
      </c>
      <c r="U28" s="180">
        <f t="shared" si="9"/>
        <v>278616.36363636365</v>
      </c>
      <c r="V28" s="178">
        <v>7118</v>
      </c>
      <c r="W28" s="178">
        <v>235</v>
      </c>
      <c r="X28" s="178">
        <v>123</v>
      </c>
      <c r="Y28" s="179">
        <f t="shared" si="10"/>
        <v>3.3014891823545937E-2</v>
      </c>
      <c r="Z28" s="179">
        <f t="shared" si="11"/>
        <v>1.7280134869345321E-2</v>
      </c>
      <c r="AA28" s="180">
        <v>63643310</v>
      </c>
      <c r="AB28" s="180">
        <v>46207870</v>
      </c>
      <c r="AC28" s="180">
        <f t="shared" si="12"/>
        <v>270822.59574468085</v>
      </c>
      <c r="AD28" s="180">
        <f t="shared" si="13"/>
        <v>375673.73983739835</v>
      </c>
      <c r="AE28" s="178">
        <v>5316</v>
      </c>
      <c r="AF28" s="178">
        <v>411</v>
      </c>
      <c r="AG28" s="178">
        <v>236</v>
      </c>
      <c r="AH28" s="179">
        <f t="shared" si="14"/>
        <v>7.7313769751693004E-2</v>
      </c>
      <c r="AI28" s="179">
        <f t="shared" si="15"/>
        <v>4.439428141459744E-2</v>
      </c>
      <c r="AJ28" s="180">
        <v>115255210</v>
      </c>
      <c r="AK28" s="180">
        <v>84730780</v>
      </c>
      <c r="AL28" s="180">
        <f t="shared" si="16"/>
        <v>280426.30170316302</v>
      </c>
      <c r="AM28" s="180">
        <f t="shared" si="17"/>
        <v>359028.72881355934</v>
      </c>
      <c r="AN28" s="178">
        <v>3313</v>
      </c>
      <c r="AO28" s="178">
        <v>477</v>
      </c>
      <c r="AP28" s="178">
        <v>322</v>
      </c>
      <c r="AQ28" s="179">
        <f t="shared" si="18"/>
        <v>0.14397826743133113</v>
      </c>
      <c r="AR28" s="179">
        <f t="shared" si="19"/>
        <v>9.7192876546936313E-2</v>
      </c>
      <c r="AS28" s="180">
        <v>139819010</v>
      </c>
      <c r="AT28" s="180">
        <v>119255540</v>
      </c>
      <c r="AU28" s="180">
        <f t="shared" si="20"/>
        <v>293121.61425576522</v>
      </c>
      <c r="AV28" s="180">
        <f t="shared" si="21"/>
        <v>370358.81987577642</v>
      </c>
      <c r="AW28" s="178">
        <v>1504</v>
      </c>
      <c r="AX28" s="178">
        <v>369</v>
      </c>
      <c r="AY28" s="178">
        <v>281</v>
      </c>
      <c r="AZ28" s="179">
        <f t="shared" si="22"/>
        <v>0.24534574468085107</v>
      </c>
      <c r="BA28" s="179">
        <f t="shared" si="23"/>
        <v>0.18683510638297873</v>
      </c>
      <c r="BB28" s="180">
        <v>133671720</v>
      </c>
      <c r="BC28" s="180">
        <v>119518030</v>
      </c>
      <c r="BD28" s="180">
        <f t="shared" si="24"/>
        <v>362253.98373983742</v>
      </c>
      <c r="BE28" s="180">
        <f t="shared" si="25"/>
        <v>425331.06761565834</v>
      </c>
      <c r="BF28" s="178">
        <v>541</v>
      </c>
      <c r="BG28" s="178">
        <v>161</v>
      </c>
      <c r="BH28" s="178">
        <v>130</v>
      </c>
      <c r="BI28" s="179">
        <f t="shared" si="26"/>
        <v>0.29759704251386321</v>
      </c>
      <c r="BJ28" s="179">
        <f t="shared" si="27"/>
        <v>0.24029574861367836</v>
      </c>
      <c r="BK28" s="180">
        <v>63625590</v>
      </c>
      <c r="BL28" s="180">
        <v>53574780</v>
      </c>
      <c r="BM28" s="180">
        <f t="shared" si="28"/>
        <v>395190</v>
      </c>
      <c r="BN28" s="180">
        <f t="shared" si="29"/>
        <v>412113.69230769231</v>
      </c>
      <c r="BO28" s="178">
        <f t="shared" si="41"/>
        <v>18085</v>
      </c>
      <c r="BP28" s="178">
        <f t="shared" si="41"/>
        <v>1689</v>
      </c>
      <c r="BQ28" s="178">
        <f t="shared" si="41"/>
        <v>1112</v>
      </c>
      <c r="BR28" s="179">
        <f t="shared" si="32"/>
        <v>9.3392314072435714E-2</v>
      </c>
      <c r="BS28" s="179">
        <f t="shared" si="33"/>
        <v>6.148742051423832E-2</v>
      </c>
      <c r="BT28" s="178">
        <f t="shared" si="42"/>
        <v>532328700</v>
      </c>
      <c r="BU28" s="178">
        <f t="shared" si="42"/>
        <v>429735300</v>
      </c>
      <c r="BV28" s="180">
        <f t="shared" si="35"/>
        <v>315173.88987566606</v>
      </c>
      <c r="BW28" s="180">
        <f t="shared" si="36"/>
        <v>386452.60791366908</v>
      </c>
      <c r="BY28" s="133" t="str">
        <f t="shared" si="37"/>
        <v>岬町</v>
      </c>
      <c r="BZ28" s="134">
        <f t="shared" si="38"/>
        <v>0.10717423133235725</v>
      </c>
      <c r="CA28" s="133" t="str">
        <f t="shared" si="39"/>
        <v>堺市美原区</v>
      </c>
      <c r="CB28" s="134">
        <f t="shared" si="40"/>
        <v>7.0204904266039633E-2</v>
      </c>
      <c r="CC28" s="135"/>
      <c r="CD28" s="134">
        <f t="shared" si="0"/>
        <v>0.10344567297120784</v>
      </c>
      <c r="CE28" s="134">
        <f t="shared" si="1"/>
        <v>6.7616286129681222E-2</v>
      </c>
      <c r="CF28" s="133">
        <v>0</v>
      </c>
    </row>
    <row r="29" spans="2:84" s="30" customFormat="1" ht="12">
      <c r="B29" s="177">
        <v>23</v>
      </c>
      <c r="C29" s="161" t="s">
        <v>127</v>
      </c>
      <c r="D29" s="178">
        <v>170</v>
      </c>
      <c r="E29" s="178">
        <v>23</v>
      </c>
      <c r="F29" s="178">
        <v>17</v>
      </c>
      <c r="G29" s="179">
        <f t="shared" si="2"/>
        <v>0.13529411764705881</v>
      </c>
      <c r="H29" s="179">
        <f t="shared" si="3"/>
        <v>0.1</v>
      </c>
      <c r="I29" s="180">
        <v>10350940</v>
      </c>
      <c r="J29" s="180">
        <v>9145390</v>
      </c>
      <c r="K29" s="180">
        <f t="shared" si="4"/>
        <v>450040.86956521741</v>
      </c>
      <c r="L29" s="180">
        <f t="shared" si="5"/>
        <v>537964.1176470588</v>
      </c>
      <c r="M29" s="178">
        <v>316</v>
      </c>
      <c r="N29" s="178">
        <v>43</v>
      </c>
      <c r="O29" s="178">
        <v>25</v>
      </c>
      <c r="P29" s="179">
        <f t="shared" si="6"/>
        <v>0.13607594936708861</v>
      </c>
      <c r="Q29" s="179">
        <f t="shared" si="7"/>
        <v>7.9113924050632917E-2</v>
      </c>
      <c r="R29" s="180">
        <v>21441040</v>
      </c>
      <c r="S29" s="180">
        <v>15612750</v>
      </c>
      <c r="T29" s="180">
        <f t="shared" si="8"/>
        <v>498628.83720930235</v>
      </c>
      <c r="U29" s="180">
        <f t="shared" si="9"/>
        <v>624510</v>
      </c>
      <c r="V29" s="178">
        <v>11954</v>
      </c>
      <c r="W29" s="178">
        <v>450</v>
      </c>
      <c r="X29" s="178">
        <v>276</v>
      </c>
      <c r="Y29" s="179">
        <f t="shared" si="10"/>
        <v>3.7644303162121466E-2</v>
      </c>
      <c r="Z29" s="179">
        <f t="shared" si="11"/>
        <v>2.3088505939434498E-2</v>
      </c>
      <c r="AA29" s="180">
        <v>158269020</v>
      </c>
      <c r="AB29" s="180">
        <v>133523300</v>
      </c>
      <c r="AC29" s="180">
        <f t="shared" si="12"/>
        <v>351708.93333333335</v>
      </c>
      <c r="AD29" s="180">
        <f t="shared" si="13"/>
        <v>483780.07246376813</v>
      </c>
      <c r="AE29" s="178">
        <v>9390</v>
      </c>
      <c r="AF29" s="178">
        <v>819</v>
      </c>
      <c r="AG29" s="178">
        <v>524</v>
      </c>
      <c r="AH29" s="179">
        <f t="shared" si="14"/>
        <v>8.7220447284345054E-2</v>
      </c>
      <c r="AI29" s="179">
        <f t="shared" si="15"/>
        <v>5.5804046858359956E-2</v>
      </c>
      <c r="AJ29" s="180">
        <v>281551790</v>
      </c>
      <c r="AK29" s="180">
        <v>218476410</v>
      </c>
      <c r="AL29" s="180">
        <f t="shared" si="16"/>
        <v>343775.07936507935</v>
      </c>
      <c r="AM29" s="180">
        <f t="shared" si="17"/>
        <v>416939.71374045801</v>
      </c>
      <c r="AN29" s="178">
        <v>5452</v>
      </c>
      <c r="AO29" s="178">
        <v>935</v>
      </c>
      <c r="AP29" s="178">
        <v>664</v>
      </c>
      <c r="AQ29" s="179">
        <f t="shared" si="18"/>
        <v>0.17149669845928101</v>
      </c>
      <c r="AR29" s="179">
        <f t="shared" si="19"/>
        <v>0.12179016874541453</v>
      </c>
      <c r="AS29" s="180">
        <v>325256170</v>
      </c>
      <c r="AT29" s="180">
        <v>279335610</v>
      </c>
      <c r="AU29" s="180">
        <f t="shared" si="20"/>
        <v>347867.56149732618</v>
      </c>
      <c r="AV29" s="180">
        <f t="shared" si="21"/>
        <v>420686.15963855421</v>
      </c>
      <c r="AW29" s="178">
        <v>2239</v>
      </c>
      <c r="AX29" s="178">
        <v>574</v>
      </c>
      <c r="AY29" s="178">
        <v>428</v>
      </c>
      <c r="AZ29" s="179">
        <f t="shared" si="22"/>
        <v>0.25636444841447076</v>
      </c>
      <c r="BA29" s="179">
        <f t="shared" si="23"/>
        <v>0.19115676641357748</v>
      </c>
      <c r="BB29" s="180">
        <v>187861030</v>
      </c>
      <c r="BC29" s="180">
        <v>161823870</v>
      </c>
      <c r="BD29" s="180">
        <f t="shared" si="24"/>
        <v>327284.02439024393</v>
      </c>
      <c r="BE29" s="180">
        <f t="shared" si="25"/>
        <v>378093.15420560748</v>
      </c>
      <c r="BF29" s="178">
        <v>645</v>
      </c>
      <c r="BG29" s="178">
        <v>233</v>
      </c>
      <c r="BH29" s="178">
        <v>183</v>
      </c>
      <c r="BI29" s="179">
        <f t="shared" si="26"/>
        <v>0.36124031007751939</v>
      </c>
      <c r="BJ29" s="179">
        <f t="shared" si="27"/>
        <v>0.28372093023255812</v>
      </c>
      <c r="BK29" s="180">
        <v>98717950</v>
      </c>
      <c r="BL29" s="180">
        <v>80864450</v>
      </c>
      <c r="BM29" s="180">
        <f t="shared" si="28"/>
        <v>423682.18884120171</v>
      </c>
      <c r="BN29" s="180">
        <f t="shared" si="29"/>
        <v>441882.24043715844</v>
      </c>
      <c r="BO29" s="178">
        <f t="shared" si="41"/>
        <v>30166</v>
      </c>
      <c r="BP29" s="178">
        <f t="shared" si="41"/>
        <v>3077</v>
      </c>
      <c r="BQ29" s="178">
        <f t="shared" si="41"/>
        <v>2117</v>
      </c>
      <c r="BR29" s="179">
        <f t="shared" si="32"/>
        <v>0.10200225419346284</v>
      </c>
      <c r="BS29" s="179">
        <f t="shared" si="33"/>
        <v>7.0178346482795195E-2</v>
      </c>
      <c r="BT29" s="178">
        <f t="shared" si="42"/>
        <v>1083447940</v>
      </c>
      <c r="BU29" s="178">
        <f t="shared" si="42"/>
        <v>898781780</v>
      </c>
      <c r="BV29" s="180">
        <f t="shared" si="35"/>
        <v>352111.77770555735</v>
      </c>
      <c r="BW29" s="180">
        <f t="shared" si="36"/>
        <v>424554.4544166273</v>
      </c>
      <c r="BY29" s="133" t="str">
        <f t="shared" si="37"/>
        <v>大阪狭山市</v>
      </c>
      <c r="BZ29" s="134">
        <f t="shared" si="38"/>
        <v>0.10668546586770063</v>
      </c>
      <c r="CA29" s="133" t="str">
        <f t="shared" si="39"/>
        <v>平野区</v>
      </c>
      <c r="CB29" s="134">
        <f t="shared" si="40"/>
        <v>7.0178346482795195E-2</v>
      </c>
      <c r="CC29" s="135"/>
      <c r="CD29" s="134">
        <f t="shared" si="0"/>
        <v>0.10344567297120784</v>
      </c>
      <c r="CE29" s="134">
        <f t="shared" si="1"/>
        <v>6.7616286129681222E-2</v>
      </c>
      <c r="CF29" s="133">
        <v>0</v>
      </c>
    </row>
    <row r="30" spans="2:84" s="30" customFormat="1" ht="12">
      <c r="B30" s="177">
        <v>24</v>
      </c>
      <c r="C30" s="161" t="s">
        <v>128</v>
      </c>
      <c r="D30" s="178">
        <v>66</v>
      </c>
      <c r="E30" s="178">
        <v>6</v>
      </c>
      <c r="F30" s="178">
        <v>4</v>
      </c>
      <c r="G30" s="179">
        <f t="shared" si="2"/>
        <v>9.0909090909090912E-2</v>
      </c>
      <c r="H30" s="179">
        <f t="shared" si="3"/>
        <v>6.0606060606060608E-2</v>
      </c>
      <c r="I30" s="180">
        <v>1249540</v>
      </c>
      <c r="J30" s="180">
        <v>1227610</v>
      </c>
      <c r="K30" s="180">
        <f t="shared" si="4"/>
        <v>208256.66666666666</v>
      </c>
      <c r="L30" s="180">
        <f t="shared" si="5"/>
        <v>306902.5</v>
      </c>
      <c r="M30" s="178">
        <v>101</v>
      </c>
      <c r="N30" s="178">
        <v>18</v>
      </c>
      <c r="O30" s="178">
        <v>12</v>
      </c>
      <c r="P30" s="179">
        <f t="shared" si="6"/>
        <v>0.17821782178217821</v>
      </c>
      <c r="Q30" s="179">
        <f t="shared" si="7"/>
        <v>0.11881188118811881</v>
      </c>
      <c r="R30" s="180">
        <v>8433580</v>
      </c>
      <c r="S30" s="180">
        <v>7773280</v>
      </c>
      <c r="T30" s="180">
        <f t="shared" si="8"/>
        <v>468532.22222222225</v>
      </c>
      <c r="U30" s="180">
        <f t="shared" si="9"/>
        <v>647773.33333333337</v>
      </c>
      <c r="V30" s="178">
        <v>4633</v>
      </c>
      <c r="W30" s="178">
        <v>179</v>
      </c>
      <c r="X30" s="178">
        <v>83</v>
      </c>
      <c r="Y30" s="179">
        <f t="shared" si="10"/>
        <v>3.8635873084394562E-2</v>
      </c>
      <c r="Z30" s="179">
        <f t="shared" si="11"/>
        <v>1.7914957910641054E-2</v>
      </c>
      <c r="AA30" s="180">
        <v>41168530</v>
      </c>
      <c r="AB30" s="180">
        <v>30697090</v>
      </c>
      <c r="AC30" s="180">
        <f t="shared" si="12"/>
        <v>229991.78770949721</v>
      </c>
      <c r="AD30" s="180">
        <f t="shared" si="13"/>
        <v>369844.4578313253</v>
      </c>
      <c r="AE30" s="178">
        <v>3746</v>
      </c>
      <c r="AF30" s="178">
        <v>387</v>
      </c>
      <c r="AG30" s="178">
        <v>208</v>
      </c>
      <c r="AH30" s="179">
        <f t="shared" si="14"/>
        <v>0.10331019754404698</v>
      </c>
      <c r="AI30" s="179">
        <f t="shared" si="15"/>
        <v>5.5525894287239724E-2</v>
      </c>
      <c r="AJ30" s="180">
        <v>98194830</v>
      </c>
      <c r="AK30" s="180">
        <v>80959600</v>
      </c>
      <c r="AL30" s="180">
        <f t="shared" si="16"/>
        <v>253733.41085271319</v>
      </c>
      <c r="AM30" s="180">
        <f t="shared" si="17"/>
        <v>389228.84615384613</v>
      </c>
      <c r="AN30" s="178">
        <v>2514</v>
      </c>
      <c r="AO30" s="178">
        <v>490</v>
      </c>
      <c r="AP30" s="178">
        <v>320</v>
      </c>
      <c r="AQ30" s="179">
        <f t="shared" si="18"/>
        <v>0.19490851233094669</v>
      </c>
      <c r="AR30" s="179">
        <f t="shared" si="19"/>
        <v>0.12728719172633254</v>
      </c>
      <c r="AS30" s="180">
        <v>137000580</v>
      </c>
      <c r="AT30" s="180">
        <v>117518440</v>
      </c>
      <c r="AU30" s="180">
        <f t="shared" si="20"/>
        <v>279593.02040816325</v>
      </c>
      <c r="AV30" s="180">
        <f t="shared" si="21"/>
        <v>367245.125</v>
      </c>
      <c r="AW30" s="178">
        <v>1278</v>
      </c>
      <c r="AX30" s="178">
        <v>356</v>
      </c>
      <c r="AY30" s="178">
        <v>255</v>
      </c>
      <c r="AZ30" s="179">
        <f t="shared" si="22"/>
        <v>0.27856025039123633</v>
      </c>
      <c r="BA30" s="179">
        <f t="shared" si="23"/>
        <v>0.19953051643192488</v>
      </c>
      <c r="BB30" s="180">
        <v>99353630</v>
      </c>
      <c r="BC30" s="180">
        <v>88414540</v>
      </c>
      <c r="BD30" s="180">
        <f t="shared" si="24"/>
        <v>279083.23033707862</v>
      </c>
      <c r="BE30" s="180">
        <f t="shared" si="25"/>
        <v>346723.68627450982</v>
      </c>
      <c r="BF30" s="178">
        <v>453</v>
      </c>
      <c r="BG30" s="178">
        <v>168</v>
      </c>
      <c r="BH30" s="178">
        <v>127</v>
      </c>
      <c r="BI30" s="179">
        <f t="shared" si="26"/>
        <v>0.37086092715231789</v>
      </c>
      <c r="BJ30" s="179">
        <f t="shared" si="27"/>
        <v>0.2803532008830022</v>
      </c>
      <c r="BK30" s="180">
        <v>59651050</v>
      </c>
      <c r="BL30" s="180">
        <v>46661440</v>
      </c>
      <c r="BM30" s="180">
        <f t="shared" si="28"/>
        <v>355065.77380952379</v>
      </c>
      <c r="BN30" s="180">
        <f t="shared" si="29"/>
        <v>367412.91338582675</v>
      </c>
      <c r="BO30" s="178">
        <f t="shared" si="41"/>
        <v>12791</v>
      </c>
      <c r="BP30" s="178">
        <f t="shared" si="41"/>
        <v>1604</v>
      </c>
      <c r="BQ30" s="178">
        <f t="shared" si="41"/>
        <v>1009</v>
      </c>
      <c r="BR30" s="179">
        <f t="shared" si="32"/>
        <v>0.12540067234774452</v>
      </c>
      <c r="BS30" s="179">
        <f t="shared" si="33"/>
        <v>7.8883590024235797E-2</v>
      </c>
      <c r="BT30" s="178">
        <f t="shared" si="42"/>
        <v>445051740</v>
      </c>
      <c r="BU30" s="178">
        <f t="shared" si="42"/>
        <v>373252000</v>
      </c>
      <c r="BV30" s="180">
        <f t="shared" si="35"/>
        <v>277463.67830423941</v>
      </c>
      <c r="BW30" s="180">
        <f t="shared" si="36"/>
        <v>369922.69573835481</v>
      </c>
      <c r="BY30" s="133" t="str">
        <f t="shared" si="37"/>
        <v>守口市</v>
      </c>
      <c r="BZ30" s="134">
        <f t="shared" si="38"/>
        <v>0.10520511689457433</v>
      </c>
      <c r="CA30" s="133" t="str">
        <f t="shared" si="39"/>
        <v>東大阪市</v>
      </c>
      <c r="CB30" s="134">
        <f t="shared" si="40"/>
        <v>6.9243381868632367E-2</v>
      </c>
      <c r="CC30" s="135"/>
      <c r="CD30" s="134">
        <f t="shared" si="0"/>
        <v>0.10344567297120784</v>
      </c>
      <c r="CE30" s="134">
        <f t="shared" si="1"/>
        <v>6.7616286129681222E-2</v>
      </c>
      <c r="CF30" s="133">
        <v>0</v>
      </c>
    </row>
    <row r="31" spans="2:84" s="30" customFormat="1" ht="12">
      <c r="B31" s="177">
        <v>25</v>
      </c>
      <c r="C31" s="161" t="s">
        <v>129</v>
      </c>
      <c r="D31" s="178">
        <v>20</v>
      </c>
      <c r="E31" s="178">
        <v>4</v>
      </c>
      <c r="F31" s="178">
        <v>2</v>
      </c>
      <c r="G31" s="179">
        <f t="shared" si="2"/>
        <v>0.2</v>
      </c>
      <c r="H31" s="179">
        <f t="shared" si="3"/>
        <v>0.1</v>
      </c>
      <c r="I31" s="180">
        <v>1479980</v>
      </c>
      <c r="J31" s="180">
        <v>416990</v>
      </c>
      <c r="K31" s="180">
        <f t="shared" si="4"/>
        <v>369995</v>
      </c>
      <c r="L31" s="180">
        <f t="shared" si="5"/>
        <v>208495</v>
      </c>
      <c r="M31" s="178">
        <v>62</v>
      </c>
      <c r="N31" s="178">
        <v>9</v>
      </c>
      <c r="O31" s="178">
        <v>6</v>
      </c>
      <c r="P31" s="179">
        <f t="shared" si="6"/>
        <v>0.14516129032258066</v>
      </c>
      <c r="Q31" s="179">
        <f t="shared" si="7"/>
        <v>9.6774193548387094E-2</v>
      </c>
      <c r="R31" s="180">
        <v>2731600</v>
      </c>
      <c r="S31" s="180">
        <v>2208630</v>
      </c>
      <c r="T31" s="180">
        <f t="shared" si="8"/>
        <v>303511.11111111112</v>
      </c>
      <c r="U31" s="180">
        <f t="shared" si="9"/>
        <v>368105</v>
      </c>
      <c r="V31" s="178">
        <v>3246</v>
      </c>
      <c r="W31" s="178">
        <v>132</v>
      </c>
      <c r="X31" s="178">
        <v>77</v>
      </c>
      <c r="Y31" s="179">
        <f t="shared" si="10"/>
        <v>4.0665434380776341E-2</v>
      </c>
      <c r="Z31" s="179">
        <f t="shared" si="11"/>
        <v>2.3721503388786199E-2</v>
      </c>
      <c r="AA31" s="180">
        <v>34282950</v>
      </c>
      <c r="AB31" s="180">
        <v>27659230</v>
      </c>
      <c r="AC31" s="180">
        <f t="shared" si="12"/>
        <v>259719.31818181818</v>
      </c>
      <c r="AD31" s="180">
        <f t="shared" si="13"/>
        <v>359210.77922077919</v>
      </c>
      <c r="AE31" s="178">
        <v>2498</v>
      </c>
      <c r="AF31" s="178">
        <v>264</v>
      </c>
      <c r="AG31" s="178">
        <v>154</v>
      </c>
      <c r="AH31" s="179">
        <f t="shared" si="14"/>
        <v>0.10568454763811048</v>
      </c>
      <c r="AI31" s="179">
        <f t="shared" si="15"/>
        <v>6.1649319455564448E-2</v>
      </c>
      <c r="AJ31" s="180">
        <v>71507200</v>
      </c>
      <c r="AK31" s="180">
        <v>54311200</v>
      </c>
      <c r="AL31" s="180">
        <f t="shared" si="16"/>
        <v>270860.60606060608</v>
      </c>
      <c r="AM31" s="180">
        <f t="shared" si="17"/>
        <v>352670.12987012987</v>
      </c>
      <c r="AN31" s="178">
        <v>1774</v>
      </c>
      <c r="AO31" s="178">
        <v>365</v>
      </c>
      <c r="AP31" s="178">
        <v>257</v>
      </c>
      <c r="AQ31" s="179">
        <f t="shared" si="18"/>
        <v>0.20574971815107101</v>
      </c>
      <c r="AR31" s="179">
        <f t="shared" si="19"/>
        <v>0.14487034949267194</v>
      </c>
      <c r="AS31" s="180">
        <v>95249170</v>
      </c>
      <c r="AT31" s="180">
        <v>82672820</v>
      </c>
      <c r="AU31" s="180">
        <f t="shared" si="20"/>
        <v>260956.63013698629</v>
      </c>
      <c r="AV31" s="180">
        <f t="shared" si="21"/>
        <v>321684.12451361865</v>
      </c>
      <c r="AW31" s="178">
        <v>918</v>
      </c>
      <c r="AX31" s="178">
        <v>279</v>
      </c>
      <c r="AY31" s="178">
        <v>209</v>
      </c>
      <c r="AZ31" s="179">
        <f t="shared" si="22"/>
        <v>0.30392156862745096</v>
      </c>
      <c r="BA31" s="179">
        <f t="shared" si="23"/>
        <v>0.22766884531590414</v>
      </c>
      <c r="BB31" s="180">
        <v>79658070</v>
      </c>
      <c r="BC31" s="180">
        <v>69787850</v>
      </c>
      <c r="BD31" s="180">
        <f t="shared" si="24"/>
        <v>285512.79569892475</v>
      </c>
      <c r="BE31" s="180">
        <f t="shared" si="25"/>
        <v>333913.15789473685</v>
      </c>
      <c r="BF31" s="178">
        <v>343</v>
      </c>
      <c r="BG31" s="178">
        <v>137</v>
      </c>
      <c r="BH31" s="178">
        <v>108</v>
      </c>
      <c r="BI31" s="179">
        <f t="shared" si="26"/>
        <v>0.39941690962099125</v>
      </c>
      <c r="BJ31" s="179">
        <f t="shared" si="27"/>
        <v>0.31486880466472306</v>
      </c>
      <c r="BK31" s="180">
        <v>41960530</v>
      </c>
      <c r="BL31" s="180">
        <v>37713510</v>
      </c>
      <c r="BM31" s="180">
        <f t="shared" si="28"/>
        <v>306281.24087591242</v>
      </c>
      <c r="BN31" s="180">
        <f t="shared" si="29"/>
        <v>349199.16666666669</v>
      </c>
      <c r="BO31" s="178">
        <f t="shared" si="41"/>
        <v>8861</v>
      </c>
      <c r="BP31" s="178">
        <f t="shared" si="41"/>
        <v>1190</v>
      </c>
      <c r="BQ31" s="178">
        <f t="shared" si="41"/>
        <v>813</v>
      </c>
      <c r="BR31" s="179">
        <f t="shared" si="32"/>
        <v>0.13429635481322649</v>
      </c>
      <c r="BS31" s="179">
        <f t="shared" si="33"/>
        <v>9.1750366775758943E-2</v>
      </c>
      <c r="BT31" s="178">
        <f t="shared" si="42"/>
        <v>326869500</v>
      </c>
      <c r="BU31" s="178">
        <f t="shared" si="42"/>
        <v>274770230</v>
      </c>
      <c r="BV31" s="180">
        <f t="shared" si="35"/>
        <v>274680.25210084033</v>
      </c>
      <c r="BW31" s="180">
        <f t="shared" si="36"/>
        <v>337970.76260762609</v>
      </c>
      <c r="BY31" s="133" t="str">
        <f t="shared" si="37"/>
        <v>富田林市</v>
      </c>
      <c r="BZ31" s="134">
        <f t="shared" si="38"/>
        <v>0.10432325515682396</v>
      </c>
      <c r="CA31" s="133" t="str">
        <f t="shared" si="39"/>
        <v>生野区</v>
      </c>
      <c r="CB31" s="134">
        <f t="shared" si="40"/>
        <v>6.8756469022623098E-2</v>
      </c>
      <c r="CC31" s="135"/>
      <c r="CD31" s="134">
        <f t="shared" si="0"/>
        <v>0.10344567297120784</v>
      </c>
      <c r="CE31" s="134">
        <f t="shared" si="1"/>
        <v>6.7616286129681222E-2</v>
      </c>
      <c r="CF31" s="133">
        <v>0</v>
      </c>
    </row>
    <row r="32" spans="2:84" s="30" customFormat="1" ht="12">
      <c r="B32" s="177">
        <v>26</v>
      </c>
      <c r="C32" s="161" t="s">
        <v>37</v>
      </c>
      <c r="D32" s="178">
        <v>767</v>
      </c>
      <c r="E32" s="178">
        <v>97</v>
      </c>
      <c r="F32" s="178">
        <v>54</v>
      </c>
      <c r="G32" s="179">
        <f t="shared" si="2"/>
        <v>0.12646675358539766</v>
      </c>
      <c r="H32" s="179">
        <f t="shared" si="3"/>
        <v>7.040417209908735E-2</v>
      </c>
      <c r="I32" s="180">
        <v>48523460</v>
      </c>
      <c r="J32" s="180">
        <v>40608390</v>
      </c>
      <c r="K32" s="180">
        <f t="shared" si="4"/>
        <v>500241.8556701031</v>
      </c>
      <c r="L32" s="180">
        <f t="shared" si="5"/>
        <v>752007.22222222225</v>
      </c>
      <c r="M32" s="178">
        <v>1199</v>
      </c>
      <c r="N32" s="178">
        <v>155</v>
      </c>
      <c r="O32" s="178">
        <v>88</v>
      </c>
      <c r="P32" s="179">
        <f t="shared" si="6"/>
        <v>0.12927439532944121</v>
      </c>
      <c r="Q32" s="179">
        <f t="shared" si="7"/>
        <v>7.3394495412844041E-2</v>
      </c>
      <c r="R32" s="180">
        <v>72759690</v>
      </c>
      <c r="S32" s="180">
        <v>57895490</v>
      </c>
      <c r="T32" s="180">
        <f t="shared" si="8"/>
        <v>469417.3548387097</v>
      </c>
      <c r="U32" s="180">
        <f t="shared" si="9"/>
        <v>657903.29545454541</v>
      </c>
      <c r="V32" s="178">
        <v>50942</v>
      </c>
      <c r="W32" s="178">
        <v>1840</v>
      </c>
      <c r="X32" s="178">
        <v>963</v>
      </c>
      <c r="Y32" s="179">
        <f t="shared" si="10"/>
        <v>3.6119508460602252E-2</v>
      </c>
      <c r="Z32" s="179">
        <f t="shared" si="11"/>
        <v>1.8903851438891287E-2</v>
      </c>
      <c r="AA32" s="180">
        <v>485647760</v>
      </c>
      <c r="AB32" s="180">
        <v>357721380</v>
      </c>
      <c r="AC32" s="180">
        <f t="shared" si="12"/>
        <v>263939</v>
      </c>
      <c r="AD32" s="180">
        <f t="shared" si="13"/>
        <v>371465.60747663549</v>
      </c>
      <c r="AE32" s="178">
        <v>34918</v>
      </c>
      <c r="AF32" s="178">
        <v>3029</v>
      </c>
      <c r="AG32" s="178">
        <v>1798</v>
      </c>
      <c r="AH32" s="179">
        <f t="shared" si="14"/>
        <v>8.674609084139985E-2</v>
      </c>
      <c r="AI32" s="179">
        <f t="shared" si="15"/>
        <v>5.1492067128701531E-2</v>
      </c>
      <c r="AJ32" s="180">
        <v>849231860</v>
      </c>
      <c r="AK32" s="180">
        <v>659997550</v>
      </c>
      <c r="AL32" s="180">
        <f t="shared" si="16"/>
        <v>280367.07164080557</v>
      </c>
      <c r="AM32" s="180">
        <f t="shared" si="17"/>
        <v>367073.16462736373</v>
      </c>
      <c r="AN32" s="178">
        <v>20847</v>
      </c>
      <c r="AO32" s="178">
        <v>3520</v>
      </c>
      <c r="AP32" s="178">
        <v>2329</v>
      </c>
      <c r="AQ32" s="179">
        <f t="shared" si="18"/>
        <v>0.16884923490190434</v>
      </c>
      <c r="AR32" s="179">
        <f t="shared" si="19"/>
        <v>0.11171871252458387</v>
      </c>
      <c r="AS32" s="180">
        <v>990936150</v>
      </c>
      <c r="AT32" s="180">
        <v>827633100</v>
      </c>
      <c r="AU32" s="180">
        <f t="shared" si="20"/>
        <v>281515.95170454547</v>
      </c>
      <c r="AV32" s="180">
        <f t="shared" si="21"/>
        <v>355359.85401459853</v>
      </c>
      <c r="AW32" s="178">
        <v>9828</v>
      </c>
      <c r="AX32" s="178">
        <v>2666</v>
      </c>
      <c r="AY32" s="178">
        <v>1982</v>
      </c>
      <c r="AZ32" s="179">
        <f t="shared" si="22"/>
        <v>0.27126577126577128</v>
      </c>
      <c r="BA32" s="179">
        <f t="shared" si="23"/>
        <v>0.20166870166870166</v>
      </c>
      <c r="BB32" s="180">
        <v>795590400</v>
      </c>
      <c r="BC32" s="180">
        <v>692994240</v>
      </c>
      <c r="BD32" s="180">
        <f t="shared" si="24"/>
        <v>298421.0052513128</v>
      </c>
      <c r="BE32" s="180">
        <f t="shared" si="25"/>
        <v>349643.91523713421</v>
      </c>
      <c r="BF32" s="178">
        <v>3522</v>
      </c>
      <c r="BG32" s="178">
        <v>1111</v>
      </c>
      <c r="BH32" s="178">
        <v>873</v>
      </c>
      <c r="BI32" s="179">
        <f t="shared" si="26"/>
        <v>0.31544576944917663</v>
      </c>
      <c r="BJ32" s="179">
        <f t="shared" si="27"/>
        <v>0.24787052810902896</v>
      </c>
      <c r="BK32" s="180">
        <v>360942750</v>
      </c>
      <c r="BL32" s="180">
        <v>333486520</v>
      </c>
      <c r="BM32" s="180">
        <f t="shared" si="28"/>
        <v>324880.96309630963</v>
      </c>
      <c r="BN32" s="180">
        <f t="shared" si="29"/>
        <v>382000.59564719361</v>
      </c>
      <c r="BO32" s="178">
        <f t="shared" si="41"/>
        <v>122023</v>
      </c>
      <c r="BP32" s="178">
        <f t="shared" si="41"/>
        <v>12418</v>
      </c>
      <c r="BQ32" s="178">
        <f t="shared" si="41"/>
        <v>8087</v>
      </c>
      <c r="BR32" s="179">
        <f t="shared" si="32"/>
        <v>0.10176769953205543</v>
      </c>
      <c r="BS32" s="179">
        <f t="shared" si="33"/>
        <v>6.627439089352008E-2</v>
      </c>
      <c r="BT32" s="178">
        <f t="shared" si="42"/>
        <v>3603632070</v>
      </c>
      <c r="BU32" s="178">
        <f t="shared" si="42"/>
        <v>2970336670</v>
      </c>
      <c r="BV32" s="180">
        <f t="shared" si="35"/>
        <v>290194.23981317441</v>
      </c>
      <c r="BW32" s="180">
        <f t="shared" si="36"/>
        <v>367297.7210337579</v>
      </c>
      <c r="BY32" s="133" t="str">
        <f t="shared" si="37"/>
        <v>堺市美原区</v>
      </c>
      <c r="BZ32" s="134">
        <f t="shared" si="38"/>
        <v>0.103963721867652</v>
      </c>
      <c r="CA32" s="133" t="str">
        <f t="shared" si="39"/>
        <v>羽曳野市</v>
      </c>
      <c r="CB32" s="134">
        <f t="shared" si="40"/>
        <v>6.8612075725327654E-2</v>
      </c>
      <c r="CC32" s="135"/>
      <c r="CD32" s="134">
        <f t="shared" si="0"/>
        <v>0.10344567297120784</v>
      </c>
      <c r="CE32" s="134">
        <f t="shared" si="1"/>
        <v>6.7616286129681222E-2</v>
      </c>
      <c r="CF32" s="133">
        <v>0</v>
      </c>
    </row>
    <row r="33" spans="2:84" s="30" customFormat="1" ht="12">
      <c r="B33" s="177">
        <v>27</v>
      </c>
      <c r="C33" s="161" t="s">
        <v>38</v>
      </c>
      <c r="D33" s="178">
        <v>150</v>
      </c>
      <c r="E33" s="178">
        <v>17</v>
      </c>
      <c r="F33" s="178">
        <v>9</v>
      </c>
      <c r="G33" s="179">
        <f t="shared" si="2"/>
        <v>0.11333333333333333</v>
      </c>
      <c r="H33" s="179">
        <f t="shared" si="3"/>
        <v>0.06</v>
      </c>
      <c r="I33" s="180">
        <v>5959640</v>
      </c>
      <c r="J33" s="180">
        <v>3654450</v>
      </c>
      <c r="K33" s="180">
        <f t="shared" si="4"/>
        <v>350567.0588235294</v>
      </c>
      <c r="L33" s="180">
        <f t="shared" si="5"/>
        <v>406050</v>
      </c>
      <c r="M33" s="178">
        <v>170</v>
      </c>
      <c r="N33" s="178">
        <v>13</v>
      </c>
      <c r="O33" s="178">
        <v>9</v>
      </c>
      <c r="P33" s="179">
        <f t="shared" si="6"/>
        <v>7.6470588235294124E-2</v>
      </c>
      <c r="Q33" s="179">
        <f t="shared" si="7"/>
        <v>5.2941176470588235E-2</v>
      </c>
      <c r="R33" s="180">
        <v>6001890</v>
      </c>
      <c r="S33" s="180">
        <v>5386180</v>
      </c>
      <c r="T33" s="180">
        <f t="shared" si="8"/>
        <v>461683.84615384613</v>
      </c>
      <c r="U33" s="180">
        <f t="shared" si="9"/>
        <v>598464.4444444445</v>
      </c>
      <c r="V33" s="178">
        <v>8084</v>
      </c>
      <c r="W33" s="178">
        <v>312</v>
      </c>
      <c r="X33" s="178">
        <v>152</v>
      </c>
      <c r="Y33" s="179">
        <f t="shared" si="10"/>
        <v>3.8594755071746659E-2</v>
      </c>
      <c r="Z33" s="179">
        <f t="shared" si="11"/>
        <v>1.880257298367145E-2</v>
      </c>
      <c r="AA33" s="180">
        <v>83806960</v>
      </c>
      <c r="AB33" s="180">
        <v>57530660</v>
      </c>
      <c r="AC33" s="180">
        <f t="shared" si="12"/>
        <v>268612.05128205131</v>
      </c>
      <c r="AD33" s="180">
        <f t="shared" si="13"/>
        <v>378491.18421052629</v>
      </c>
      <c r="AE33" s="178">
        <v>6041</v>
      </c>
      <c r="AF33" s="178">
        <v>516</v>
      </c>
      <c r="AG33" s="178">
        <v>295</v>
      </c>
      <c r="AH33" s="179">
        <f t="shared" si="14"/>
        <v>8.5416321801026318E-2</v>
      </c>
      <c r="AI33" s="179">
        <f t="shared" si="15"/>
        <v>4.8832974673067374E-2</v>
      </c>
      <c r="AJ33" s="180">
        <v>130136690</v>
      </c>
      <c r="AK33" s="180">
        <v>105481800</v>
      </c>
      <c r="AL33" s="180">
        <f t="shared" si="16"/>
        <v>252202.88759689924</v>
      </c>
      <c r="AM33" s="180">
        <f t="shared" si="17"/>
        <v>357565.42372881353</v>
      </c>
      <c r="AN33" s="178">
        <v>4153</v>
      </c>
      <c r="AO33" s="178">
        <v>636</v>
      </c>
      <c r="AP33" s="178">
        <v>386</v>
      </c>
      <c r="AQ33" s="179">
        <f t="shared" si="18"/>
        <v>0.15314230676619311</v>
      </c>
      <c r="AR33" s="179">
        <f t="shared" si="19"/>
        <v>9.2944859137972555E-2</v>
      </c>
      <c r="AS33" s="180">
        <v>163117530</v>
      </c>
      <c r="AT33" s="180">
        <v>129545790</v>
      </c>
      <c r="AU33" s="180">
        <f t="shared" si="20"/>
        <v>256474.10377358491</v>
      </c>
      <c r="AV33" s="180">
        <f t="shared" si="21"/>
        <v>335610.85492227977</v>
      </c>
      <c r="AW33" s="178">
        <v>2102</v>
      </c>
      <c r="AX33" s="178">
        <v>499</v>
      </c>
      <c r="AY33" s="178">
        <v>365</v>
      </c>
      <c r="AZ33" s="179">
        <f t="shared" si="22"/>
        <v>0.2373929590865842</v>
      </c>
      <c r="BA33" s="179">
        <f t="shared" si="23"/>
        <v>0.17364414843006659</v>
      </c>
      <c r="BB33" s="180">
        <v>148189530</v>
      </c>
      <c r="BC33" s="180">
        <v>126119010</v>
      </c>
      <c r="BD33" s="180">
        <f t="shared" si="24"/>
        <v>296973.00601202407</v>
      </c>
      <c r="BE33" s="180">
        <f t="shared" si="25"/>
        <v>345531.53424657532</v>
      </c>
      <c r="BF33" s="178">
        <v>749</v>
      </c>
      <c r="BG33" s="178">
        <v>226</v>
      </c>
      <c r="BH33" s="178">
        <v>176</v>
      </c>
      <c r="BI33" s="179">
        <f t="shared" si="26"/>
        <v>0.30173564753004006</v>
      </c>
      <c r="BJ33" s="179">
        <f t="shared" si="27"/>
        <v>0.23497997329773029</v>
      </c>
      <c r="BK33" s="180">
        <v>67043590</v>
      </c>
      <c r="BL33" s="180">
        <v>61972720</v>
      </c>
      <c r="BM33" s="180">
        <f t="shared" si="28"/>
        <v>296653.05309734511</v>
      </c>
      <c r="BN33" s="180">
        <f t="shared" si="29"/>
        <v>352117.72727272729</v>
      </c>
      <c r="BO33" s="178">
        <f t="shared" si="41"/>
        <v>21449</v>
      </c>
      <c r="BP33" s="178">
        <f t="shared" si="41"/>
        <v>2219</v>
      </c>
      <c r="BQ33" s="178">
        <f t="shared" si="41"/>
        <v>1392</v>
      </c>
      <c r="BR33" s="179">
        <f t="shared" si="32"/>
        <v>0.10345470651312416</v>
      </c>
      <c r="BS33" s="179">
        <f t="shared" si="33"/>
        <v>6.4898130448971983E-2</v>
      </c>
      <c r="BT33" s="178">
        <f t="shared" si="42"/>
        <v>604255830</v>
      </c>
      <c r="BU33" s="178">
        <f t="shared" si="42"/>
        <v>489690610</v>
      </c>
      <c r="BV33" s="180">
        <f t="shared" si="35"/>
        <v>272309.97296079312</v>
      </c>
      <c r="BW33" s="180">
        <f t="shared" si="36"/>
        <v>351789.23132183909</v>
      </c>
      <c r="BY33" s="133" t="str">
        <f t="shared" si="37"/>
        <v>堺市堺区</v>
      </c>
      <c r="BZ33" s="134">
        <f t="shared" si="38"/>
        <v>0.10345470651312416</v>
      </c>
      <c r="CA33" s="133" t="str">
        <f t="shared" si="39"/>
        <v>西淀川区</v>
      </c>
      <c r="CB33" s="134">
        <f t="shared" si="40"/>
        <v>6.7176535519987382E-2</v>
      </c>
      <c r="CC33" s="135"/>
      <c r="CD33" s="134">
        <f t="shared" si="0"/>
        <v>0.10344567297120784</v>
      </c>
      <c r="CE33" s="134">
        <f t="shared" si="1"/>
        <v>6.7616286129681222E-2</v>
      </c>
      <c r="CF33" s="133">
        <v>0</v>
      </c>
    </row>
    <row r="34" spans="2:84" s="30" customFormat="1" ht="12">
      <c r="B34" s="177">
        <v>28</v>
      </c>
      <c r="C34" s="161" t="s">
        <v>39</v>
      </c>
      <c r="D34" s="178">
        <v>134</v>
      </c>
      <c r="E34" s="178">
        <v>17</v>
      </c>
      <c r="F34" s="178">
        <v>6</v>
      </c>
      <c r="G34" s="179">
        <f t="shared" si="2"/>
        <v>0.12686567164179105</v>
      </c>
      <c r="H34" s="179">
        <f t="shared" si="3"/>
        <v>4.4776119402985072E-2</v>
      </c>
      <c r="I34" s="180">
        <v>4123030</v>
      </c>
      <c r="J34" s="180">
        <v>2509560</v>
      </c>
      <c r="K34" s="180">
        <f t="shared" si="4"/>
        <v>242531.17647058822</v>
      </c>
      <c r="L34" s="180">
        <f t="shared" si="5"/>
        <v>418260</v>
      </c>
      <c r="M34" s="178">
        <v>179</v>
      </c>
      <c r="N34" s="178">
        <v>27</v>
      </c>
      <c r="O34" s="178">
        <v>16</v>
      </c>
      <c r="P34" s="179">
        <f t="shared" si="6"/>
        <v>0.15083798882681565</v>
      </c>
      <c r="Q34" s="179">
        <f t="shared" si="7"/>
        <v>8.9385474860335198E-2</v>
      </c>
      <c r="R34" s="180">
        <v>11614540</v>
      </c>
      <c r="S34" s="180">
        <v>8254270</v>
      </c>
      <c r="T34" s="180">
        <f t="shared" si="8"/>
        <v>430168.14814814815</v>
      </c>
      <c r="U34" s="180">
        <f t="shared" si="9"/>
        <v>515891.875</v>
      </c>
      <c r="V34" s="178">
        <v>7424</v>
      </c>
      <c r="W34" s="178">
        <v>261</v>
      </c>
      <c r="X34" s="178">
        <v>145</v>
      </c>
      <c r="Y34" s="179">
        <f t="shared" si="10"/>
        <v>3.515625E-2</v>
      </c>
      <c r="Z34" s="179">
        <f t="shared" si="11"/>
        <v>1.953125E-2</v>
      </c>
      <c r="AA34" s="180">
        <v>74864270</v>
      </c>
      <c r="AB34" s="180">
        <v>58480080</v>
      </c>
      <c r="AC34" s="180">
        <f t="shared" si="12"/>
        <v>286836.28352490423</v>
      </c>
      <c r="AD34" s="180">
        <f t="shared" si="13"/>
        <v>403310.89655172412</v>
      </c>
      <c r="AE34" s="178">
        <v>4611</v>
      </c>
      <c r="AF34" s="178">
        <v>370</v>
      </c>
      <c r="AG34" s="178">
        <v>225</v>
      </c>
      <c r="AH34" s="179">
        <f t="shared" si="14"/>
        <v>8.024289741921492E-2</v>
      </c>
      <c r="AI34" s="179">
        <f t="shared" si="15"/>
        <v>4.8796356538711776E-2</v>
      </c>
      <c r="AJ34" s="180">
        <v>96196470</v>
      </c>
      <c r="AK34" s="180">
        <v>74819630</v>
      </c>
      <c r="AL34" s="180">
        <f t="shared" si="16"/>
        <v>259990.45945945947</v>
      </c>
      <c r="AM34" s="180">
        <f t="shared" si="17"/>
        <v>332531.68888888886</v>
      </c>
      <c r="AN34" s="178">
        <v>2585</v>
      </c>
      <c r="AO34" s="178">
        <v>368</v>
      </c>
      <c r="AP34" s="178">
        <v>241</v>
      </c>
      <c r="AQ34" s="179">
        <f t="shared" si="18"/>
        <v>0.14235976789168278</v>
      </c>
      <c r="AR34" s="179">
        <f t="shared" si="19"/>
        <v>9.3230174081237904E-2</v>
      </c>
      <c r="AS34" s="180">
        <v>102486340</v>
      </c>
      <c r="AT34" s="180">
        <v>91719910</v>
      </c>
      <c r="AU34" s="180">
        <f t="shared" si="20"/>
        <v>278495.48913043475</v>
      </c>
      <c r="AV34" s="180">
        <f t="shared" si="21"/>
        <v>380580.53941908712</v>
      </c>
      <c r="AW34" s="178">
        <v>1208</v>
      </c>
      <c r="AX34" s="178">
        <v>275</v>
      </c>
      <c r="AY34" s="178">
        <v>200</v>
      </c>
      <c r="AZ34" s="179">
        <f t="shared" si="22"/>
        <v>0.22764900662251655</v>
      </c>
      <c r="BA34" s="179">
        <f t="shared" si="23"/>
        <v>0.16556291390728478</v>
      </c>
      <c r="BB34" s="180">
        <v>81471460</v>
      </c>
      <c r="BC34" s="180">
        <v>74740120</v>
      </c>
      <c r="BD34" s="180">
        <f t="shared" si="24"/>
        <v>296259.85454545455</v>
      </c>
      <c r="BE34" s="180">
        <f t="shared" si="25"/>
        <v>373700.6</v>
      </c>
      <c r="BF34" s="178">
        <v>497</v>
      </c>
      <c r="BG34" s="178">
        <v>136</v>
      </c>
      <c r="BH34" s="178">
        <v>103</v>
      </c>
      <c r="BI34" s="179">
        <f t="shared" si="26"/>
        <v>0.27364185110663986</v>
      </c>
      <c r="BJ34" s="179">
        <f t="shared" si="27"/>
        <v>0.20724346076458752</v>
      </c>
      <c r="BK34" s="180">
        <v>39434720</v>
      </c>
      <c r="BL34" s="180">
        <v>36092060</v>
      </c>
      <c r="BM34" s="180">
        <f t="shared" si="28"/>
        <v>289961.17647058825</v>
      </c>
      <c r="BN34" s="180">
        <f t="shared" si="29"/>
        <v>350408.3495145631</v>
      </c>
      <c r="BO34" s="178">
        <f t="shared" si="41"/>
        <v>16638</v>
      </c>
      <c r="BP34" s="178">
        <f t="shared" si="41"/>
        <v>1454</v>
      </c>
      <c r="BQ34" s="178">
        <f t="shared" si="41"/>
        <v>936</v>
      </c>
      <c r="BR34" s="179">
        <f t="shared" si="32"/>
        <v>8.7390311335497059E-2</v>
      </c>
      <c r="BS34" s="179">
        <f t="shared" si="33"/>
        <v>5.6256761630003607E-2</v>
      </c>
      <c r="BT34" s="178">
        <f t="shared" si="42"/>
        <v>410190830</v>
      </c>
      <c r="BU34" s="178">
        <f t="shared" si="42"/>
        <v>346615630</v>
      </c>
      <c r="BV34" s="180">
        <f t="shared" si="35"/>
        <v>282111.98762035766</v>
      </c>
      <c r="BW34" s="180">
        <f t="shared" si="36"/>
        <v>370315.844017094</v>
      </c>
      <c r="BY34" s="133" t="str">
        <f t="shared" si="37"/>
        <v>東大阪市</v>
      </c>
      <c r="BZ34" s="134">
        <f t="shared" si="38"/>
        <v>0.10336757430945807</v>
      </c>
      <c r="CA34" s="133" t="str">
        <f t="shared" si="39"/>
        <v>熊取町</v>
      </c>
      <c r="CB34" s="134">
        <f t="shared" si="40"/>
        <v>6.7092651757188496E-2</v>
      </c>
      <c r="CC34" s="135"/>
      <c r="CD34" s="134">
        <f t="shared" si="0"/>
        <v>0.10344567297120784</v>
      </c>
      <c r="CE34" s="134">
        <f t="shared" si="1"/>
        <v>6.7616286129681222E-2</v>
      </c>
      <c r="CF34" s="133">
        <v>0</v>
      </c>
    </row>
    <row r="35" spans="2:84" s="30" customFormat="1" ht="12">
      <c r="B35" s="177">
        <v>29</v>
      </c>
      <c r="C35" s="161" t="s">
        <v>40</v>
      </c>
      <c r="D35" s="178">
        <v>86</v>
      </c>
      <c r="E35" s="178">
        <v>9</v>
      </c>
      <c r="F35" s="178">
        <v>7</v>
      </c>
      <c r="G35" s="179">
        <f t="shared" si="2"/>
        <v>0.10465116279069768</v>
      </c>
      <c r="H35" s="179">
        <f t="shared" si="3"/>
        <v>8.1395348837209308E-2</v>
      </c>
      <c r="I35" s="180">
        <v>6831070</v>
      </c>
      <c r="J35" s="180">
        <v>6738640</v>
      </c>
      <c r="K35" s="180">
        <f t="shared" si="4"/>
        <v>759007.77777777775</v>
      </c>
      <c r="L35" s="180">
        <f t="shared" si="5"/>
        <v>962662.85714285716</v>
      </c>
      <c r="M35" s="178">
        <v>115</v>
      </c>
      <c r="N35" s="178">
        <v>7</v>
      </c>
      <c r="O35" s="178">
        <v>2</v>
      </c>
      <c r="P35" s="179">
        <f t="shared" si="6"/>
        <v>6.0869565217391307E-2</v>
      </c>
      <c r="Q35" s="179">
        <f t="shared" si="7"/>
        <v>1.7391304347826087E-2</v>
      </c>
      <c r="R35" s="180">
        <v>869320</v>
      </c>
      <c r="S35" s="180">
        <v>729090</v>
      </c>
      <c r="T35" s="180">
        <f t="shared" si="8"/>
        <v>124188.57142857143</v>
      </c>
      <c r="U35" s="180">
        <f t="shared" si="9"/>
        <v>364545</v>
      </c>
      <c r="V35" s="178">
        <v>5879</v>
      </c>
      <c r="W35" s="178">
        <v>189</v>
      </c>
      <c r="X35" s="178">
        <v>97</v>
      </c>
      <c r="Y35" s="179">
        <f t="shared" si="10"/>
        <v>3.2148324544990642E-2</v>
      </c>
      <c r="Z35" s="179">
        <f t="shared" si="11"/>
        <v>1.6499404660656573E-2</v>
      </c>
      <c r="AA35" s="180">
        <v>41371090</v>
      </c>
      <c r="AB35" s="180">
        <v>31914320</v>
      </c>
      <c r="AC35" s="180">
        <f t="shared" si="12"/>
        <v>218894.65608465608</v>
      </c>
      <c r="AD35" s="180">
        <f t="shared" si="13"/>
        <v>329013.60824742267</v>
      </c>
      <c r="AE35" s="178">
        <v>4186</v>
      </c>
      <c r="AF35" s="178">
        <v>324</v>
      </c>
      <c r="AG35" s="178">
        <v>199</v>
      </c>
      <c r="AH35" s="179">
        <f t="shared" si="14"/>
        <v>7.7400860009555664E-2</v>
      </c>
      <c r="AI35" s="179">
        <f t="shared" si="15"/>
        <v>4.7539417104634496E-2</v>
      </c>
      <c r="AJ35" s="180">
        <v>94279250</v>
      </c>
      <c r="AK35" s="180">
        <v>72358990</v>
      </c>
      <c r="AL35" s="180">
        <f t="shared" si="16"/>
        <v>290985.33950617287</v>
      </c>
      <c r="AM35" s="180">
        <f t="shared" si="17"/>
        <v>363613.0150753769</v>
      </c>
      <c r="AN35" s="178">
        <v>2549</v>
      </c>
      <c r="AO35" s="178">
        <v>405</v>
      </c>
      <c r="AP35" s="178">
        <v>278</v>
      </c>
      <c r="AQ35" s="179">
        <f t="shared" si="18"/>
        <v>0.15888583758336602</v>
      </c>
      <c r="AR35" s="179">
        <f t="shared" si="19"/>
        <v>0.1090623774029031</v>
      </c>
      <c r="AS35" s="180">
        <v>130551280</v>
      </c>
      <c r="AT35" s="180">
        <v>97832630</v>
      </c>
      <c r="AU35" s="180">
        <f t="shared" si="20"/>
        <v>322348.83950617287</v>
      </c>
      <c r="AV35" s="180">
        <f t="shared" si="21"/>
        <v>351915.93525179854</v>
      </c>
      <c r="AW35" s="178">
        <v>1191</v>
      </c>
      <c r="AX35" s="178">
        <v>288</v>
      </c>
      <c r="AY35" s="178">
        <v>211</v>
      </c>
      <c r="AZ35" s="179">
        <f t="shared" si="22"/>
        <v>0.24181360201511334</v>
      </c>
      <c r="BA35" s="179">
        <f t="shared" si="23"/>
        <v>0.17716204869857263</v>
      </c>
      <c r="BB35" s="180">
        <v>90155210</v>
      </c>
      <c r="BC35" s="180">
        <v>73375170</v>
      </c>
      <c r="BD35" s="180">
        <f t="shared" si="24"/>
        <v>313038.92361111112</v>
      </c>
      <c r="BE35" s="180">
        <f t="shared" si="25"/>
        <v>347749.62085308059</v>
      </c>
      <c r="BF35" s="178">
        <v>436</v>
      </c>
      <c r="BG35" s="178">
        <v>122</v>
      </c>
      <c r="BH35" s="178">
        <v>94</v>
      </c>
      <c r="BI35" s="179">
        <f t="shared" si="26"/>
        <v>0.27981651376146788</v>
      </c>
      <c r="BJ35" s="179">
        <f t="shared" si="27"/>
        <v>0.21559633027522937</v>
      </c>
      <c r="BK35" s="180">
        <v>40003600</v>
      </c>
      <c r="BL35" s="180">
        <v>37073040</v>
      </c>
      <c r="BM35" s="180">
        <f t="shared" si="28"/>
        <v>327898.36065573769</v>
      </c>
      <c r="BN35" s="180">
        <f t="shared" si="29"/>
        <v>394394.04255319148</v>
      </c>
      <c r="BO35" s="178">
        <f t="shared" si="41"/>
        <v>14442</v>
      </c>
      <c r="BP35" s="178">
        <f t="shared" si="41"/>
        <v>1344</v>
      </c>
      <c r="BQ35" s="178">
        <f t="shared" si="41"/>
        <v>888</v>
      </c>
      <c r="BR35" s="179">
        <f t="shared" si="32"/>
        <v>9.3061902783547978E-2</v>
      </c>
      <c r="BS35" s="179">
        <f t="shared" si="33"/>
        <v>6.1487328624844205E-2</v>
      </c>
      <c r="BT35" s="178">
        <f t="shared" si="42"/>
        <v>404060820</v>
      </c>
      <c r="BU35" s="178">
        <f t="shared" si="42"/>
        <v>320021880</v>
      </c>
      <c r="BV35" s="180">
        <f t="shared" si="35"/>
        <v>300640.49107142858</v>
      </c>
      <c r="BW35" s="180">
        <f t="shared" si="36"/>
        <v>360385</v>
      </c>
      <c r="BY35" s="133" t="str">
        <f t="shared" si="37"/>
        <v>羽曳野市</v>
      </c>
      <c r="BZ35" s="134">
        <f t="shared" si="38"/>
        <v>0.102890108659124</v>
      </c>
      <c r="CA35" s="133" t="str">
        <f t="shared" si="39"/>
        <v>福島区</v>
      </c>
      <c r="CB35" s="134">
        <f t="shared" si="40"/>
        <v>6.6297010607521703E-2</v>
      </c>
      <c r="CC35" s="135"/>
      <c r="CD35" s="134">
        <f t="shared" si="0"/>
        <v>0.10344567297120784</v>
      </c>
      <c r="CE35" s="134">
        <f t="shared" si="1"/>
        <v>6.7616286129681222E-2</v>
      </c>
      <c r="CF35" s="133">
        <v>0</v>
      </c>
    </row>
    <row r="36" spans="2:84" s="30" customFormat="1" ht="12">
      <c r="B36" s="177">
        <v>30</v>
      </c>
      <c r="C36" s="161" t="s">
        <v>41</v>
      </c>
      <c r="D36" s="178">
        <v>88</v>
      </c>
      <c r="E36" s="178">
        <v>11</v>
      </c>
      <c r="F36" s="178">
        <v>6</v>
      </c>
      <c r="G36" s="179">
        <f t="shared" si="2"/>
        <v>0.125</v>
      </c>
      <c r="H36" s="179">
        <f t="shared" si="3"/>
        <v>6.8181818181818177E-2</v>
      </c>
      <c r="I36" s="180">
        <v>4372940</v>
      </c>
      <c r="J36" s="180">
        <v>4010900</v>
      </c>
      <c r="K36" s="180">
        <f t="shared" si="4"/>
        <v>397540</v>
      </c>
      <c r="L36" s="180">
        <f t="shared" si="5"/>
        <v>668483.33333333337</v>
      </c>
      <c r="M36" s="178">
        <v>145</v>
      </c>
      <c r="N36" s="178">
        <v>21</v>
      </c>
      <c r="O36" s="178">
        <v>16</v>
      </c>
      <c r="P36" s="179">
        <f t="shared" si="6"/>
        <v>0.14482758620689656</v>
      </c>
      <c r="Q36" s="179">
        <f t="shared" si="7"/>
        <v>0.1103448275862069</v>
      </c>
      <c r="R36" s="180">
        <v>9891250</v>
      </c>
      <c r="S36" s="180">
        <v>8721250</v>
      </c>
      <c r="T36" s="180">
        <f t="shared" si="8"/>
        <v>471011.90476190473</v>
      </c>
      <c r="U36" s="180">
        <f t="shared" si="9"/>
        <v>545078.125</v>
      </c>
      <c r="V36" s="178">
        <v>7775</v>
      </c>
      <c r="W36" s="178">
        <v>305</v>
      </c>
      <c r="X36" s="178">
        <v>169</v>
      </c>
      <c r="Y36" s="179">
        <f t="shared" si="10"/>
        <v>3.9228295819935692E-2</v>
      </c>
      <c r="Z36" s="179">
        <f t="shared" si="11"/>
        <v>2.1736334405144695E-2</v>
      </c>
      <c r="AA36" s="180">
        <v>82781380</v>
      </c>
      <c r="AB36" s="180">
        <v>61156660</v>
      </c>
      <c r="AC36" s="180">
        <f t="shared" si="12"/>
        <v>271414.36065573769</v>
      </c>
      <c r="AD36" s="180">
        <f t="shared" si="13"/>
        <v>361873.72781065089</v>
      </c>
      <c r="AE36" s="178">
        <v>5638</v>
      </c>
      <c r="AF36" s="178">
        <v>535</v>
      </c>
      <c r="AG36" s="178">
        <v>313</v>
      </c>
      <c r="AH36" s="179">
        <f t="shared" si="14"/>
        <v>9.4891805604824409E-2</v>
      </c>
      <c r="AI36" s="179">
        <f t="shared" si="15"/>
        <v>5.5516140475345865E-2</v>
      </c>
      <c r="AJ36" s="180">
        <v>151341480</v>
      </c>
      <c r="AK36" s="180">
        <v>119409030</v>
      </c>
      <c r="AL36" s="180">
        <f t="shared" si="16"/>
        <v>282881.27102803736</v>
      </c>
      <c r="AM36" s="180">
        <f t="shared" si="17"/>
        <v>381498.49840255594</v>
      </c>
      <c r="AN36" s="178">
        <v>3548</v>
      </c>
      <c r="AO36" s="178">
        <v>686</v>
      </c>
      <c r="AP36" s="178">
        <v>459</v>
      </c>
      <c r="AQ36" s="179">
        <f t="shared" si="18"/>
        <v>0.19334836527621196</v>
      </c>
      <c r="AR36" s="179">
        <f t="shared" si="19"/>
        <v>0.12936865839909809</v>
      </c>
      <c r="AS36" s="180">
        <v>202406700</v>
      </c>
      <c r="AT36" s="180">
        <v>173370380</v>
      </c>
      <c r="AU36" s="180">
        <f t="shared" si="20"/>
        <v>295053.49854227406</v>
      </c>
      <c r="AV36" s="180">
        <f t="shared" si="21"/>
        <v>377713.24618736381</v>
      </c>
      <c r="AW36" s="178">
        <v>1778</v>
      </c>
      <c r="AX36" s="178">
        <v>534</v>
      </c>
      <c r="AY36" s="178">
        <v>411</v>
      </c>
      <c r="AZ36" s="179">
        <f t="shared" si="22"/>
        <v>0.30033745781777277</v>
      </c>
      <c r="BA36" s="179">
        <f t="shared" si="23"/>
        <v>0.23115860517435322</v>
      </c>
      <c r="BB36" s="180">
        <v>161221980</v>
      </c>
      <c r="BC36" s="180">
        <v>147212340</v>
      </c>
      <c r="BD36" s="180">
        <f t="shared" si="24"/>
        <v>301913.82022471912</v>
      </c>
      <c r="BE36" s="180">
        <f t="shared" si="25"/>
        <v>358180.87591240875</v>
      </c>
      <c r="BF36" s="178">
        <v>601</v>
      </c>
      <c r="BG36" s="178">
        <v>204</v>
      </c>
      <c r="BH36" s="178">
        <v>153</v>
      </c>
      <c r="BI36" s="179">
        <f t="shared" si="26"/>
        <v>0.33943427620632277</v>
      </c>
      <c r="BJ36" s="179">
        <f t="shared" si="27"/>
        <v>0.25457570715474209</v>
      </c>
      <c r="BK36" s="180">
        <v>64978590</v>
      </c>
      <c r="BL36" s="180">
        <v>59244980</v>
      </c>
      <c r="BM36" s="180">
        <f t="shared" si="28"/>
        <v>318522.5</v>
      </c>
      <c r="BN36" s="180">
        <f t="shared" si="29"/>
        <v>387222.09150326799</v>
      </c>
      <c r="BO36" s="178">
        <f t="shared" si="41"/>
        <v>19573</v>
      </c>
      <c r="BP36" s="178">
        <f t="shared" si="41"/>
        <v>2296</v>
      </c>
      <c r="BQ36" s="178">
        <f t="shared" si="41"/>
        <v>1527</v>
      </c>
      <c r="BR36" s="179">
        <f t="shared" si="32"/>
        <v>0.11730445000766362</v>
      </c>
      <c r="BS36" s="179">
        <f t="shared" si="33"/>
        <v>7.8015633781229249E-2</v>
      </c>
      <c r="BT36" s="178">
        <f t="shared" si="42"/>
        <v>676994320</v>
      </c>
      <c r="BU36" s="178">
        <f t="shared" si="42"/>
        <v>573125540</v>
      </c>
      <c r="BV36" s="180">
        <f t="shared" si="35"/>
        <v>294858.15331010451</v>
      </c>
      <c r="BW36" s="180">
        <f t="shared" si="36"/>
        <v>375327.79305828421</v>
      </c>
      <c r="BY36" s="133" t="str">
        <f t="shared" si="37"/>
        <v>西淀川区</v>
      </c>
      <c r="BZ36" s="134">
        <f t="shared" si="38"/>
        <v>0.10281479145312623</v>
      </c>
      <c r="CA36" s="133" t="str">
        <f t="shared" si="39"/>
        <v>堺市</v>
      </c>
      <c r="CB36" s="134">
        <f t="shared" si="40"/>
        <v>6.627439089352008E-2</v>
      </c>
      <c r="CC36" s="135"/>
      <c r="CD36" s="134">
        <f t="shared" si="0"/>
        <v>0.10344567297120784</v>
      </c>
      <c r="CE36" s="134">
        <f t="shared" si="1"/>
        <v>6.7616286129681222E-2</v>
      </c>
      <c r="CF36" s="133">
        <v>0</v>
      </c>
    </row>
    <row r="37" spans="2:84" s="30" customFormat="1" ht="12">
      <c r="B37" s="177">
        <v>31</v>
      </c>
      <c r="C37" s="161" t="s">
        <v>42</v>
      </c>
      <c r="D37" s="178">
        <v>173</v>
      </c>
      <c r="E37" s="178">
        <v>25</v>
      </c>
      <c r="F37" s="178">
        <v>16</v>
      </c>
      <c r="G37" s="179">
        <f t="shared" si="2"/>
        <v>0.14450867052023122</v>
      </c>
      <c r="H37" s="179">
        <f t="shared" si="3"/>
        <v>9.2485549132947972E-2</v>
      </c>
      <c r="I37" s="180">
        <v>20229200</v>
      </c>
      <c r="J37" s="180">
        <v>17903060</v>
      </c>
      <c r="K37" s="180">
        <f t="shared" si="4"/>
        <v>809168</v>
      </c>
      <c r="L37" s="180">
        <f t="shared" si="5"/>
        <v>1118941.25</v>
      </c>
      <c r="M37" s="178">
        <v>319</v>
      </c>
      <c r="N37" s="178">
        <v>52</v>
      </c>
      <c r="O37" s="178">
        <v>33</v>
      </c>
      <c r="P37" s="179">
        <f t="shared" si="6"/>
        <v>0.16300940438871472</v>
      </c>
      <c r="Q37" s="179">
        <f t="shared" si="7"/>
        <v>0.10344827586206896</v>
      </c>
      <c r="R37" s="180">
        <v>31419150</v>
      </c>
      <c r="S37" s="180">
        <v>28283070</v>
      </c>
      <c r="T37" s="180">
        <f t="shared" si="8"/>
        <v>604214.42307692312</v>
      </c>
      <c r="U37" s="180">
        <f t="shared" si="9"/>
        <v>857062.72727272729</v>
      </c>
      <c r="V37" s="178">
        <v>10871</v>
      </c>
      <c r="W37" s="178">
        <v>356</v>
      </c>
      <c r="X37" s="178">
        <v>177</v>
      </c>
      <c r="Y37" s="179">
        <f t="shared" si="10"/>
        <v>3.274767730659553E-2</v>
      </c>
      <c r="Z37" s="179">
        <f t="shared" si="11"/>
        <v>1.6281850795694969E-2</v>
      </c>
      <c r="AA37" s="180">
        <v>86154040</v>
      </c>
      <c r="AB37" s="180">
        <v>66641620</v>
      </c>
      <c r="AC37" s="180">
        <f t="shared" si="12"/>
        <v>242005.73033707865</v>
      </c>
      <c r="AD37" s="180">
        <f t="shared" si="13"/>
        <v>376506.32768361585</v>
      </c>
      <c r="AE37" s="178">
        <v>7028</v>
      </c>
      <c r="AF37" s="178">
        <v>590</v>
      </c>
      <c r="AG37" s="178">
        <v>344</v>
      </c>
      <c r="AH37" s="179">
        <f t="shared" si="14"/>
        <v>8.3949914627205469E-2</v>
      </c>
      <c r="AI37" s="179">
        <f t="shared" si="15"/>
        <v>4.8947068867387596E-2</v>
      </c>
      <c r="AJ37" s="180">
        <v>179482380</v>
      </c>
      <c r="AK37" s="180">
        <v>142088540</v>
      </c>
      <c r="AL37" s="180">
        <f t="shared" si="16"/>
        <v>304207.42372881353</v>
      </c>
      <c r="AM37" s="180">
        <f t="shared" si="17"/>
        <v>413048.08139534883</v>
      </c>
      <c r="AN37" s="178">
        <v>3849</v>
      </c>
      <c r="AO37" s="178">
        <v>633</v>
      </c>
      <c r="AP37" s="178">
        <v>414</v>
      </c>
      <c r="AQ37" s="179">
        <f t="shared" si="18"/>
        <v>0.16445830085736554</v>
      </c>
      <c r="AR37" s="179">
        <f t="shared" si="19"/>
        <v>0.10756040530007795</v>
      </c>
      <c r="AS37" s="180">
        <v>173953540</v>
      </c>
      <c r="AT37" s="180">
        <v>150831200</v>
      </c>
      <c r="AU37" s="180">
        <f t="shared" si="20"/>
        <v>274808.12006319116</v>
      </c>
      <c r="AV37" s="180">
        <f t="shared" si="21"/>
        <v>364326.57004830916</v>
      </c>
      <c r="AW37" s="178">
        <v>1710</v>
      </c>
      <c r="AX37" s="178">
        <v>465</v>
      </c>
      <c r="AY37" s="178">
        <v>346</v>
      </c>
      <c r="AZ37" s="179">
        <f t="shared" si="22"/>
        <v>0.27192982456140352</v>
      </c>
      <c r="BA37" s="179">
        <f t="shared" si="23"/>
        <v>0.20233918128654971</v>
      </c>
      <c r="BB37" s="180">
        <v>142241410</v>
      </c>
      <c r="BC37" s="180">
        <v>127851190</v>
      </c>
      <c r="BD37" s="180">
        <f t="shared" si="24"/>
        <v>305895.50537634408</v>
      </c>
      <c r="BE37" s="180">
        <f t="shared" si="25"/>
        <v>369512.10982658959</v>
      </c>
      <c r="BF37" s="178">
        <v>629</v>
      </c>
      <c r="BG37" s="178">
        <v>201</v>
      </c>
      <c r="BH37" s="178">
        <v>168</v>
      </c>
      <c r="BI37" s="179">
        <f t="shared" si="26"/>
        <v>0.31955484896661368</v>
      </c>
      <c r="BJ37" s="179">
        <f t="shared" si="27"/>
        <v>0.26709062003179651</v>
      </c>
      <c r="BK37" s="180">
        <v>72280820</v>
      </c>
      <c r="BL37" s="180">
        <v>68900360</v>
      </c>
      <c r="BM37" s="180">
        <f t="shared" si="28"/>
        <v>359606.0696517413</v>
      </c>
      <c r="BN37" s="180">
        <f t="shared" si="29"/>
        <v>410121.19047619047</v>
      </c>
      <c r="BO37" s="178">
        <f t="shared" si="41"/>
        <v>24579</v>
      </c>
      <c r="BP37" s="178">
        <f t="shared" si="41"/>
        <v>2322</v>
      </c>
      <c r="BQ37" s="178">
        <f t="shared" si="41"/>
        <v>1498</v>
      </c>
      <c r="BR37" s="179">
        <f t="shared" si="32"/>
        <v>9.4470889783961925E-2</v>
      </c>
      <c r="BS37" s="179">
        <f t="shared" si="33"/>
        <v>6.0946336303348385E-2</v>
      </c>
      <c r="BT37" s="178">
        <f t="shared" si="42"/>
        <v>705760540</v>
      </c>
      <c r="BU37" s="178">
        <f t="shared" si="42"/>
        <v>602499040</v>
      </c>
      <c r="BV37" s="180">
        <f t="shared" si="35"/>
        <v>303945.10766580532</v>
      </c>
      <c r="BW37" s="180">
        <f t="shared" si="36"/>
        <v>402202.29639519361</v>
      </c>
      <c r="BY37" s="133" t="str">
        <f t="shared" si="37"/>
        <v>東淀川区</v>
      </c>
      <c r="BZ37" s="134">
        <f t="shared" si="38"/>
        <v>0.10245251371322363</v>
      </c>
      <c r="CA37" s="133" t="str">
        <f t="shared" si="39"/>
        <v>茨木市</v>
      </c>
      <c r="CB37" s="134">
        <f t="shared" si="40"/>
        <v>6.6164512539587439E-2</v>
      </c>
      <c r="CC37" s="135"/>
      <c r="CD37" s="134">
        <f t="shared" si="0"/>
        <v>0.10344567297120784</v>
      </c>
      <c r="CE37" s="134">
        <f t="shared" si="1"/>
        <v>6.7616286129681222E-2</v>
      </c>
      <c r="CF37" s="133">
        <v>0</v>
      </c>
    </row>
    <row r="38" spans="2:84" s="30" customFormat="1" ht="12">
      <c r="B38" s="177">
        <v>32</v>
      </c>
      <c r="C38" s="161" t="s">
        <v>43</v>
      </c>
      <c r="D38" s="178">
        <v>113</v>
      </c>
      <c r="E38" s="178">
        <v>12</v>
      </c>
      <c r="F38" s="178">
        <v>8</v>
      </c>
      <c r="G38" s="179">
        <f t="shared" si="2"/>
        <v>0.10619469026548672</v>
      </c>
      <c r="H38" s="179">
        <f t="shared" si="3"/>
        <v>7.0796460176991149E-2</v>
      </c>
      <c r="I38" s="180">
        <v>4717770</v>
      </c>
      <c r="J38" s="180">
        <v>4359620</v>
      </c>
      <c r="K38" s="180">
        <f t="shared" si="4"/>
        <v>393147.5</v>
      </c>
      <c r="L38" s="180">
        <f t="shared" si="5"/>
        <v>544952.5</v>
      </c>
      <c r="M38" s="178">
        <v>228</v>
      </c>
      <c r="N38" s="178">
        <v>24</v>
      </c>
      <c r="O38" s="178">
        <v>8</v>
      </c>
      <c r="P38" s="179">
        <f t="shared" si="6"/>
        <v>0.10526315789473684</v>
      </c>
      <c r="Q38" s="179">
        <f t="shared" si="7"/>
        <v>3.5087719298245612E-2</v>
      </c>
      <c r="R38" s="180">
        <v>10284960</v>
      </c>
      <c r="S38" s="180">
        <v>4419850</v>
      </c>
      <c r="T38" s="180">
        <f t="shared" si="8"/>
        <v>428540</v>
      </c>
      <c r="U38" s="180">
        <f t="shared" si="9"/>
        <v>552481.25</v>
      </c>
      <c r="V38" s="178">
        <v>8858</v>
      </c>
      <c r="W38" s="178">
        <v>312</v>
      </c>
      <c r="X38" s="178">
        <v>163</v>
      </c>
      <c r="Y38" s="179">
        <f t="shared" si="10"/>
        <v>3.5222397832467826E-2</v>
      </c>
      <c r="Z38" s="179">
        <f t="shared" si="11"/>
        <v>1.8401445021449536E-2</v>
      </c>
      <c r="AA38" s="180">
        <v>77075910</v>
      </c>
      <c r="AB38" s="180">
        <v>57274140</v>
      </c>
      <c r="AC38" s="180">
        <f t="shared" si="12"/>
        <v>247038.17307692306</v>
      </c>
      <c r="AD38" s="180">
        <f t="shared" si="13"/>
        <v>351375.09202453989</v>
      </c>
      <c r="AE38" s="178">
        <v>6509</v>
      </c>
      <c r="AF38" s="178">
        <v>537</v>
      </c>
      <c r="AG38" s="178">
        <v>318</v>
      </c>
      <c r="AH38" s="179">
        <f t="shared" si="14"/>
        <v>8.2501152250729765E-2</v>
      </c>
      <c r="AI38" s="179">
        <f t="shared" si="15"/>
        <v>4.8855430941772929E-2</v>
      </c>
      <c r="AJ38" s="180">
        <v>138100160</v>
      </c>
      <c r="AK38" s="180">
        <v>102554760</v>
      </c>
      <c r="AL38" s="180">
        <f t="shared" si="16"/>
        <v>257169.75791433893</v>
      </c>
      <c r="AM38" s="180">
        <f t="shared" si="17"/>
        <v>322499.24528301886</v>
      </c>
      <c r="AN38" s="178">
        <v>3728</v>
      </c>
      <c r="AO38" s="178">
        <v>631</v>
      </c>
      <c r="AP38" s="178">
        <v>435</v>
      </c>
      <c r="AQ38" s="179">
        <f t="shared" si="18"/>
        <v>0.16925965665236051</v>
      </c>
      <c r="AR38" s="179">
        <f t="shared" si="19"/>
        <v>0.11668454935622317</v>
      </c>
      <c r="AS38" s="180">
        <v>162404360</v>
      </c>
      <c r="AT38" s="180">
        <v>134586520</v>
      </c>
      <c r="AU38" s="180">
        <f t="shared" si="20"/>
        <v>257376.16481774961</v>
      </c>
      <c r="AV38" s="180">
        <f t="shared" si="21"/>
        <v>309394.29885057471</v>
      </c>
      <c r="AW38" s="178">
        <v>1721</v>
      </c>
      <c r="AX38" s="178">
        <v>481</v>
      </c>
      <c r="AY38" s="178">
        <v>359</v>
      </c>
      <c r="AZ38" s="179">
        <f t="shared" si="22"/>
        <v>0.27948866937826844</v>
      </c>
      <c r="BA38" s="179">
        <f t="shared" si="23"/>
        <v>0.20859965136548519</v>
      </c>
      <c r="BB38" s="180">
        <v>137383610</v>
      </c>
      <c r="BC38" s="180">
        <v>112787690</v>
      </c>
      <c r="BD38" s="180">
        <f t="shared" si="24"/>
        <v>285620.81081081083</v>
      </c>
      <c r="BE38" s="180">
        <f t="shared" si="25"/>
        <v>314171.83844011143</v>
      </c>
      <c r="BF38" s="178">
        <v>558</v>
      </c>
      <c r="BG38" s="178">
        <v>168</v>
      </c>
      <c r="BH38" s="178">
        <v>137</v>
      </c>
      <c r="BI38" s="179">
        <f t="shared" si="26"/>
        <v>0.30107526881720431</v>
      </c>
      <c r="BJ38" s="179">
        <f t="shared" si="27"/>
        <v>0.24551971326164876</v>
      </c>
      <c r="BK38" s="180">
        <v>59745060</v>
      </c>
      <c r="BL38" s="180">
        <v>54482370</v>
      </c>
      <c r="BM38" s="180">
        <f t="shared" si="28"/>
        <v>355625.35714285716</v>
      </c>
      <c r="BN38" s="180">
        <f t="shared" si="29"/>
        <v>397681.5328467153</v>
      </c>
      <c r="BO38" s="178">
        <f t="shared" si="41"/>
        <v>21715</v>
      </c>
      <c r="BP38" s="178">
        <f t="shared" si="41"/>
        <v>2165</v>
      </c>
      <c r="BQ38" s="178">
        <f t="shared" si="41"/>
        <v>1428</v>
      </c>
      <c r="BR38" s="179">
        <f t="shared" si="32"/>
        <v>9.9700667741192725E-2</v>
      </c>
      <c r="BS38" s="179">
        <f t="shared" si="33"/>
        <v>6.576099470412157E-2</v>
      </c>
      <c r="BT38" s="178">
        <f t="shared" si="42"/>
        <v>589711830</v>
      </c>
      <c r="BU38" s="178">
        <f t="shared" si="42"/>
        <v>470464950</v>
      </c>
      <c r="BV38" s="180">
        <f t="shared" si="35"/>
        <v>272384.21709006926</v>
      </c>
      <c r="BW38" s="180">
        <f t="shared" si="36"/>
        <v>329457.24789915967</v>
      </c>
      <c r="BY38" s="133" t="str">
        <f t="shared" si="37"/>
        <v>茨木市</v>
      </c>
      <c r="BZ38" s="134">
        <f t="shared" si="38"/>
        <v>0.10242802933036606</v>
      </c>
      <c r="CA38" s="133" t="str">
        <f t="shared" si="39"/>
        <v>堺市北区</v>
      </c>
      <c r="CB38" s="134">
        <f t="shared" si="40"/>
        <v>6.576099470412157E-2</v>
      </c>
      <c r="CC38" s="135"/>
      <c r="CD38" s="134">
        <f t="shared" si="0"/>
        <v>0.10344567297120784</v>
      </c>
      <c r="CE38" s="134">
        <f t="shared" si="1"/>
        <v>6.7616286129681222E-2</v>
      </c>
      <c r="CF38" s="133">
        <v>0</v>
      </c>
    </row>
    <row r="39" spans="2:84" s="30" customFormat="1" ht="12">
      <c r="B39" s="177">
        <v>33</v>
      </c>
      <c r="C39" s="161" t="s">
        <v>44</v>
      </c>
      <c r="D39" s="178">
        <v>43</v>
      </c>
      <c r="E39" s="178">
        <v>6</v>
      </c>
      <c r="F39" s="178">
        <v>2</v>
      </c>
      <c r="G39" s="179">
        <f t="shared" si="2"/>
        <v>0.13953488372093023</v>
      </c>
      <c r="H39" s="179">
        <f t="shared" si="3"/>
        <v>4.6511627906976744E-2</v>
      </c>
      <c r="I39" s="180">
        <v>2289810</v>
      </c>
      <c r="J39" s="180">
        <v>1432160</v>
      </c>
      <c r="K39" s="180">
        <f t="shared" si="4"/>
        <v>381635</v>
      </c>
      <c r="L39" s="180">
        <f t="shared" si="5"/>
        <v>716080</v>
      </c>
      <c r="M39" s="178">
        <v>74</v>
      </c>
      <c r="N39" s="178">
        <v>11</v>
      </c>
      <c r="O39" s="178">
        <v>4</v>
      </c>
      <c r="P39" s="179">
        <f t="shared" si="6"/>
        <v>0.14864864864864866</v>
      </c>
      <c r="Q39" s="179">
        <f t="shared" si="7"/>
        <v>5.4054054054054057E-2</v>
      </c>
      <c r="R39" s="180">
        <v>2678580</v>
      </c>
      <c r="S39" s="180">
        <v>2101780</v>
      </c>
      <c r="T39" s="180">
        <f t="shared" si="8"/>
        <v>243507.27272727274</v>
      </c>
      <c r="U39" s="180">
        <f t="shared" si="9"/>
        <v>525445</v>
      </c>
      <c r="V39" s="178">
        <v>2576</v>
      </c>
      <c r="W39" s="178">
        <v>105</v>
      </c>
      <c r="X39" s="178">
        <v>60</v>
      </c>
      <c r="Y39" s="179">
        <f t="shared" si="10"/>
        <v>4.0760869565217392E-2</v>
      </c>
      <c r="Z39" s="179">
        <f t="shared" si="11"/>
        <v>2.3291925465838508E-2</v>
      </c>
      <c r="AA39" s="180">
        <v>39594110</v>
      </c>
      <c r="AB39" s="180">
        <v>24723900</v>
      </c>
      <c r="AC39" s="180">
        <f t="shared" si="12"/>
        <v>377086.76190476189</v>
      </c>
      <c r="AD39" s="180">
        <f t="shared" si="13"/>
        <v>412065</v>
      </c>
      <c r="AE39" s="178">
        <v>1598</v>
      </c>
      <c r="AF39" s="178">
        <v>157</v>
      </c>
      <c r="AG39" s="178">
        <v>104</v>
      </c>
      <c r="AH39" s="179">
        <f t="shared" si="14"/>
        <v>9.8247809762202751E-2</v>
      </c>
      <c r="AI39" s="179">
        <f t="shared" si="15"/>
        <v>6.5081351689612016E-2</v>
      </c>
      <c r="AJ39" s="180">
        <v>59695430</v>
      </c>
      <c r="AK39" s="180">
        <v>43284800</v>
      </c>
      <c r="AL39" s="180">
        <f t="shared" si="16"/>
        <v>380225.66878980893</v>
      </c>
      <c r="AM39" s="180">
        <f t="shared" si="17"/>
        <v>416200</v>
      </c>
      <c r="AN39" s="178">
        <v>992</v>
      </c>
      <c r="AO39" s="178">
        <v>161</v>
      </c>
      <c r="AP39" s="178">
        <v>116</v>
      </c>
      <c r="AQ39" s="179">
        <f t="shared" si="18"/>
        <v>0.16229838709677419</v>
      </c>
      <c r="AR39" s="179">
        <f t="shared" si="19"/>
        <v>0.11693548387096774</v>
      </c>
      <c r="AS39" s="180">
        <v>56016400</v>
      </c>
      <c r="AT39" s="180">
        <v>49746670</v>
      </c>
      <c r="AU39" s="180">
        <f t="shared" si="20"/>
        <v>347927.95031055901</v>
      </c>
      <c r="AV39" s="180">
        <f t="shared" si="21"/>
        <v>428850.60344827588</v>
      </c>
      <c r="AW39" s="178">
        <v>484</v>
      </c>
      <c r="AX39" s="178">
        <v>125</v>
      </c>
      <c r="AY39" s="178">
        <v>90</v>
      </c>
      <c r="AZ39" s="179">
        <f t="shared" si="22"/>
        <v>0.25826446280991733</v>
      </c>
      <c r="BA39" s="179">
        <f t="shared" si="23"/>
        <v>0.18595041322314049</v>
      </c>
      <c r="BB39" s="180">
        <v>34927200</v>
      </c>
      <c r="BC39" s="180">
        <v>30908720</v>
      </c>
      <c r="BD39" s="180">
        <f t="shared" si="24"/>
        <v>279417.59999999998</v>
      </c>
      <c r="BE39" s="180">
        <f t="shared" si="25"/>
        <v>343430.22222222225</v>
      </c>
      <c r="BF39" s="178">
        <v>187</v>
      </c>
      <c r="BG39" s="178">
        <v>54</v>
      </c>
      <c r="BH39" s="178">
        <v>42</v>
      </c>
      <c r="BI39" s="179">
        <f t="shared" si="26"/>
        <v>0.28877005347593582</v>
      </c>
      <c r="BJ39" s="179">
        <f t="shared" si="27"/>
        <v>0.22459893048128343</v>
      </c>
      <c r="BK39" s="180">
        <v>17456370</v>
      </c>
      <c r="BL39" s="180">
        <v>15720990</v>
      </c>
      <c r="BM39" s="180">
        <f t="shared" si="28"/>
        <v>323266.11111111112</v>
      </c>
      <c r="BN39" s="180">
        <f t="shared" si="29"/>
        <v>374309.28571428574</v>
      </c>
      <c r="BO39" s="178">
        <f t="shared" si="41"/>
        <v>5954</v>
      </c>
      <c r="BP39" s="178">
        <f t="shared" si="41"/>
        <v>619</v>
      </c>
      <c r="BQ39" s="178">
        <f t="shared" si="41"/>
        <v>418</v>
      </c>
      <c r="BR39" s="179">
        <f t="shared" si="32"/>
        <v>0.103963721867652</v>
      </c>
      <c r="BS39" s="179">
        <f t="shared" si="33"/>
        <v>7.0204904266039633E-2</v>
      </c>
      <c r="BT39" s="178">
        <f t="shared" si="42"/>
        <v>212657900</v>
      </c>
      <c r="BU39" s="178">
        <f t="shared" si="42"/>
        <v>167919020</v>
      </c>
      <c r="BV39" s="180">
        <f t="shared" si="35"/>
        <v>343550.7269789984</v>
      </c>
      <c r="BW39" s="180">
        <f t="shared" si="36"/>
        <v>401720.14354066987</v>
      </c>
      <c r="BY39" s="133" t="str">
        <f t="shared" si="37"/>
        <v>平野区</v>
      </c>
      <c r="BZ39" s="134">
        <f t="shared" si="38"/>
        <v>0.10200225419346284</v>
      </c>
      <c r="CA39" s="133" t="str">
        <f t="shared" si="39"/>
        <v>都島区</v>
      </c>
      <c r="CB39" s="134">
        <f t="shared" si="40"/>
        <v>6.5256934970441105E-2</v>
      </c>
      <c r="CC39" s="135"/>
      <c r="CD39" s="134">
        <f t="shared" ref="CD39:CD71" si="43">$BR$81</f>
        <v>0.10344567297120784</v>
      </c>
      <c r="CE39" s="134">
        <f t="shared" ref="CE39:CE71" si="44">$BS$81</f>
        <v>6.7616286129681222E-2</v>
      </c>
      <c r="CF39" s="133">
        <v>0</v>
      </c>
    </row>
    <row r="40" spans="2:84" s="30" customFormat="1" ht="12">
      <c r="B40" s="177">
        <v>34</v>
      </c>
      <c r="C40" s="161" t="s">
        <v>46</v>
      </c>
      <c r="D40" s="178">
        <v>179</v>
      </c>
      <c r="E40" s="178">
        <v>18</v>
      </c>
      <c r="F40" s="178">
        <v>10</v>
      </c>
      <c r="G40" s="179">
        <f t="shared" si="2"/>
        <v>0.1005586592178771</v>
      </c>
      <c r="H40" s="179">
        <f t="shared" si="3"/>
        <v>5.5865921787709494E-2</v>
      </c>
      <c r="I40" s="180">
        <v>12921450</v>
      </c>
      <c r="J40" s="180">
        <v>6915640</v>
      </c>
      <c r="K40" s="180">
        <f t="shared" si="4"/>
        <v>717858.33333333337</v>
      </c>
      <c r="L40" s="180">
        <f t="shared" si="5"/>
        <v>691564</v>
      </c>
      <c r="M40" s="178">
        <v>299</v>
      </c>
      <c r="N40" s="178">
        <v>34</v>
      </c>
      <c r="O40" s="178">
        <v>17</v>
      </c>
      <c r="P40" s="179">
        <f t="shared" si="6"/>
        <v>0.11371237458193979</v>
      </c>
      <c r="Q40" s="179">
        <f t="shared" si="7"/>
        <v>5.6856187290969896E-2</v>
      </c>
      <c r="R40" s="180">
        <v>16012430</v>
      </c>
      <c r="S40" s="180">
        <v>7842110</v>
      </c>
      <c r="T40" s="180">
        <f t="shared" si="8"/>
        <v>470953.82352941175</v>
      </c>
      <c r="U40" s="180">
        <f t="shared" si="9"/>
        <v>461300.5882352941</v>
      </c>
      <c r="V40" s="178">
        <v>11109</v>
      </c>
      <c r="W40" s="178">
        <v>314</v>
      </c>
      <c r="X40" s="178">
        <v>149</v>
      </c>
      <c r="Y40" s="179">
        <f t="shared" si="10"/>
        <v>2.8265370420379871E-2</v>
      </c>
      <c r="Z40" s="179">
        <f t="shared" si="11"/>
        <v>1.3412548384192997E-2</v>
      </c>
      <c r="AA40" s="180">
        <v>99470010</v>
      </c>
      <c r="AB40" s="180">
        <v>66790970</v>
      </c>
      <c r="AC40" s="180">
        <f t="shared" si="12"/>
        <v>316783.4713375796</v>
      </c>
      <c r="AD40" s="180">
        <f t="shared" si="13"/>
        <v>448261.5436241611</v>
      </c>
      <c r="AE40" s="178">
        <v>8174</v>
      </c>
      <c r="AF40" s="178">
        <v>548</v>
      </c>
      <c r="AG40" s="178">
        <v>299</v>
      </c>
      <c r="AH40" s="179">
        <f t="shared" si="14"/>
        <v>6.7041839980425746E-2</v>
      </c>
      <c r="AI40" s="179">
        <f t="shared" si="15"/>
        <v>3.6579398091509667E-2</v>
      </c>
      <c r="AJ40" s="180">
        <v>177543150</v>
      </c>
      <c r="AK40" s="180">
        <v>122251860</v>
      </c>
      <c r="AL40" s="180">
        <f t="shared" si="16"/>
        <v>323983.85036496352</v>
      </c>
      <c r="AM40" s="180">
        <f t="shared" si="17"/>
        <v>408869.09698996658</v>
      </c>
      <c r="AN40" s="178">
        <v>5191</v>
      </c>
      <c r="AO40" s="178">
        <v>675</v>
      </c>
      <c r="AP40" s="178">
        <v>461</v>
      </c>
      <c r="AQ40" s="179">
        <f t="shared" si="18"/>
        <v>0.13003274898863418</v>
      </c>
      <c r="AR40" s="179">
        <f t="shared" si="19"/>
        <v>8.8807551531496817E-2</v>
      </c>
      <c r="AS40" s="180">
        <v>233201340</v>
      </c>
      <c r="AT40" s="180">
        <v>170771050</v>
      </c>
      <c r="AU40" s="180">
        <f t="shared" si="20"/>
        <v>345483.46666666667</v>
      </c>
      <c r="AV40" s="180">
        <f t="shared" si="21"/>
        <v>370436.11713665945</v>
      </c>
      <c r="AW40" s="178">
        <v>2411</v>
      </c>
      <c r="AX40" s="178">
        <v>503</v>
      </c>
      <c r="AY40" s="178">
        <v>374</v>
      </c>
      <c r="AZ40" s="179">
        <f t="shared" si="22"/>
        <v>0.20862712567399419</v>
      </c>
      <c r="BA40" s="179">
        <f t="shared" si="23"/>
        <v>0.15512235586893405</v>
      </c>
      <c r="BB40" s="180">
        <v>173770990</v>
      </c>
      <c r="BC40" s="180">
        <v>147325390</v>
      </c>
      <c r="BD40" s="180">
        <f t="shared" si="24"/>
        <v>345469.16500994033</v>
      </c>
      <c r="BE40" s="180">
        <f t="shared" si="25"/>
        <v>393918.15508021391</v>
      </c>
      <c r="BF40" s="178">
        <v>786</v>
      </c>
      <c r="BG40" s="178">
        <v>227</v>
      </c>
      <c r="BH40" s="178">
        <v>189</v>
      </c>
      <c r="BI40" s="179">
        <f t="shared" si="26"/>
        <v>0.28880407124681934</v>
      </c>
      <c r="BJ40" s="179">
        <f t="shared" si="27"/>
        <v>0.24045801526717558</v>
      </c>
      <c r="BK40" s="180">
        <v>87673130</v>
      </c>
      <c r="BL40" s="180">
        <v>82446680</v>
      </c>
      <c r="BM40" s="180">
        <f t="shared" si="28"/>
        <v>386225.24229074892</v>
      </c>
      <c r="BN40" s="180">
        <f t="shared" si="29"/>
        <v>436225.82010582008</v>
      </c>
      <c r="BO40" s="178">
        <f t="shared" si="41"/>
        <v>28149</v>
      </c>
      <c r="BP40" s="178">
        <f t="shared" si="41"/>
        <v>2319</v>
      </c>
      <c r="BQ40" s="178">
        <f t="shared" si="41"/>
        <v>1499</v>
      </c>
      <c r="BR40" s="179">
        <f t="shared" si="32"/>
        <v>8.2383033145049564E-2</v>
      </c>
      <c r="BS40" s="179">
        <f t="shared" si="33"/>
        <v>5.3252335784574938E-2</v>
      </c>
      <c r="BT40" s="178">
        <f t="shared" si="42"/>
        <v>800592500</v>
      </c>
      <c r="BU40" s="178">
        <f t="shared" si="42"/>
        <v>604343700</v>
      </c>
      <c r="BV40" s="180">
        <f t="shared" si="35"/>
        <v>345231.78094006039</v>
      </c>
      <c r="BW40" s="180">
        <f t="shared" si="36"/>
        <v>403164.57638425619</v>
      </c>
      <c r="BY40" s="133" t="str">
        <f t="shared" si="37"/>
        <v>堺市</v>
      </c>
      <c r="BZ40" s="134">
        <f t="shared" si="38"/>
        <v>0.10176769953205543</v>
      </c>
      <c r="CA40" s="133" t="str">
        <f t="shared" si="39"/>
        <v>堺市堺区</v>
      </c>
      <c r="CB40" s="134">
        <f t="shared" si="40"/>
        <v>6.4898130448971983E-2</v>
      </c>
      <c r="CC40" s="135"/>
      <c r="CD40" s="134">
        <f t="shared" si="43"/>
        <v>0.10344567297120784</v>
      </c>
      <c r="CE40" s="134">
        <f t="shared" si="44"/>
        <v>6.7616286129681222E-2</v>
      </c>
      <c r="CF40" s="133">
        <v>0</v>
      </c>
    </row>
    <row r="41" spans="2:84" s="30" customFormat="1" ht="12">
      <c r="B41" s="177">
        <v>35</v>
      </c>
      <c r="C41" s="161" t="s">
        <v>3</v>
      </c>
      <c r="D41" s="178">
        <v>32</v>
      </c>
      <c r="E41" s="178">
        <v>2</v>
      </c>
      <c r="F41" s="178">
        <v>2</v>
      </c>
      <c r="G41" s="179">
        <f t="shared" si="2"/>
        <v>6.25E-2</v>
      </c>
      <c r="H41" s="179">
        <f t="shared" si="3"/>
        <v>6.25E-2</v>
      </c>
      <c r="I41" s="180">
        <v>1102220</v>
      </c>
      <c r="J41" s="180">
        <v>1005270</v>
      </c>
      <c r="K41" s="180">
        <f t="shared" si="4"/>
        <v>551110</v>
      </c>
      <c r="L41" s="180">
        <f t="shared" si="5"/>
        <v>502635</v>
      </c>
      <c r="M41" s="178">
        <v>65</v>
      </c>
      <c r="N41" s="178">
        <v>10</v>
      </c>
      <c r="O41" s="178">
        <v>5</v>
      </c>
      <c r="P41" s="179">
        <f t="shared" si="6"/>
        <v>0.15384615384615385</v>
      </c>
      <c r="Q41" s="179">
        <f t="shared" si="7"/>
        <v>7.6923076923076927E-2</v>
      </c>
      <c r="R41" s="180">
        <v>3792410</v>
      </c>
      <c r="S41" s="180">
        <v>2443050</v>
      </c>
      <c r="T41" s="180">
        <f t="shared" si="8"/>
        <v>379241</v>
      </c>
      <c r="U41" s="180">
        <f t="shared" si="9"/>
        <v>488610</v>
      </c>
      <c r="V41" s="178">
        <v>22134</v>
      </c>
      <c r="W41" s="178">
        <v>861</v>
      </c>
      <c r="X41" s="178">
        <v>475</v>
      </c>
      <c r="Y41" s="179">
        <f t="shared" si="10"/>
        <v>3.8899430740037953E-2</v>
      </c>
      <c r="Z41" s="179">
        <f t="shared" si="11"/>
        <v>2.1460196982018613E-2</v>
      </c>
      <c r="AA41" s="180">
        <v>208192290</v>
      </c>
      <c r="AB41" s="180">
        <v>160352040</v>
      </c>
      <c r="AC41" s="180">
        <f t="shared" si="12"/>
        <v>241802.89198606272</v>
      </c>
      <c r="AD41" s="180">
        <f t="shared" si="13"/>
        <v>337583.24210526317</v>
      </c>
      <c r="AE41" s="178">
        <v>16928</v>
      </c>
      <c r="AF41" s="178">
        <v>1446</v>
      </c>
      <c r="AG41" s="178">
        <v>879</v>
      </c>
      <c r="AH41" s="179">
        <f t="shared" si="14"/>
        <v>8.5420604914933834E-2</v>
      </c>
      <c r="AI41" s="179">
        <f t="shared" si="15"/>
        <v>5.1925803402646506E-2</v>
      </c>
      <c r="AJ41" s="180">
        <v>400121190</v>
      </c>
      <c r="AK41" s="180">
        <v>305185980</v>
      </c>
      <c r="AL41" s="180">
        <f t="shared" si="16"/>
        <v>276708.98340248963</v>
      </c>
      <c r="AM41" s="180">
        <f t="shared" si="17"/>
        <v>347196.79180887371</v>
      </c>
      <c r="AN41" s="178">
        <v>10520</v>
      </c>
      <c r="AO41" s="178">
        <v>1881</v>
      </c>
      <c r="AP41" s="178">
        <v>1249</v>
      </c>
      <c r="AQ41" s="179">
        <f t="shared" si="18"/>
        <v>0.17880228136882129</v>
      </c>
      <c r="AR41" s="179">
        <f t="shared" si="19"/>
        <v>0.11872623574144486</v>
      </c>
      <c r="AS41" s="180">
        <v>502567440</v>
      </c>
      <c r="AT41" s="180">
        <v>422822390</v>
      </c>
      <c r="AU41" s="180">
        <f t="shared" si="20"/>
        <v>267180.9888357257</v>
      </c>
      <c r="AV41" s="180">
        <f t="shared" si="21"/>
        <v>338528.73498799041</v>
      </c>
      <c r="AW41" s="178">
        <v>4824</v>
      </c>
      <c r="AX41" s="178">
        <v>1418</v>
      </c>
      <c r="AY41" s="178">
        <v>1092</v>
      </c>
      <c r="AZ41" s="179">
        <f t="shared" si="22"/>
        <v>0.29394693200663352</v>
      </c>
      <c r="BA41" s="179">
        <f t="shared" si="23"/>
        <v>0.2263681592039801</v>
      </c>
      <c r="BB41" s="180">
        <v>413660170</v>
      </c>
      <c r="BC41" s="180">
        <v>372925680</v>
      </c>
      <c r="BD41" s="180">
        <f t="shared" si="24"/>
        <v>291720.85331452749</v>
      </c>
      <c r="BE41" s="180">
        <f t="shared" si="25"/>
        <v>341507.03296703298</v>
      </c>
      <c r="BF41" s="178">
        <v>1675</v>
      </c>
      <c r="BG41" s="178">
        <v>713</v>
      </c>
      <c r="BH41" s="178">
        <v>571</v>
      </c>
      <c r="BI41" s="179">
        <f t="shared" si="26"/>
        <v>0.42567164179104477</v>
      </c>
      <c r="BJ41" s="179">
        <f t="shared" si="27"/>
        <v>0.3408955223880597</v>
      </c>
      <c r="BK41" s="180">
        <v>228626400</v>
      </c>
      <c r="BL41" s="180">
        <v>208654000</v>
      </c>
      <c r="BM41" s="180">
        <f t="shared" si="28"/>
        <v>320654.13744740532</v>
      </c>
      <c r="BN41" s="180">
        <f t="shared" si="29"/>
        <v>365418.56392294221</v>
      </c>
      <c r="BO41" s="178">
        <f t="shared" si="41"/>
        <v>56178</v>
      </c>
      <c r="BP41" s="178">
        <f t="shared" si="41"/>
        <v>6331</v>
      </c>
      <c r="BQ41" s="178">
        <f t="shared" si="41"/>
        <v>4273</v>
      </c>
      <c r="BR41" s="179">
        <f t="shared" si="32"/>
        <v>0.11269536117341308</v>
      </c>
      <c r="BS41" s="179">
        <f t="shared" si="33"/>
        <v>7.6061803552992274E-2</v>
      </c>
      <c r="BT41" s="178">
        <f t="shared" si="42"/>
        <v>1758062120</v>
      </c>
      <c r="BU41" s="178">
        <f t="shared" si="42"/>
        <v>1473388410</v>
      </c>
      <c r="BV41" s="180">
        <f t="shared" si="35"/>
        <v>277691.06302321906</v>
      </c>
      <c r="BW41" s="180">
        <f t="shared" si="36"/>
        <v>344813.57594196114</v>
      </c>
      <c r="BY41" s="133" t="str">
        <f t="shared" si="37"/>
        <v>都島区</v>
      </c>
      <c r="BZ41" s="134">
        <f t="shared" si="38"/>
        <v>0.10080339548279521</v>
      </c>
      <c r="CA41" s="133" t="str">
        <f t="shared" si="39"/>
        <v>鶴見区</v>
      </c>
      <c r="CB41" s="134">
        <f t="shared" si="40"/>
        <v>6.4814814814814811E-2</v>
      </c>
      <c r="CC41" s="135"/>
      <c r="CD41" s="134">
        <f t="shared" si="43"/>
        <v>0.10344567297120784</v>
      </c>
      <c r="CE41" s="134">
        <f t="shared" si="44"/>
        <v>6.7616286129681222E-2</v>
      </c>
      <c r="CF41" s="133">
        <v>0</v>
      </c>
    </row>
    <row r="42" spans="2:84" s="30" customFormat="1" ht="12">
      <c r="B42" s="177">
        <v>36</v>
      </c>
      <c r="C42" s="161" t="s">
        <v>4</v>
      </c>
      <c r="D42" s="178">
        <v>38</v>
      </c>
      <c r="E42" s="178">
        <v>7</v>
      </c>
      <c r="F42" s="178">
        <v>5</v>
      </c>
      <c r="G42" s="179">
        <f t="shared" si="2"/>
        <v>0.18421052631578946</v>
      </c>
      <c r="H42" s="179">
        <f t="shared" si="3"/>
        <v>0.13157894736842105</v>
      </c>
      <c r="I42" s="180">
        <v>1492830</v>
      </c>
      <c r="J42" s="180">
        <v>1346810</v>
      </c>
      <c r="K42" s="180">
        <f t="shared" si="4"/>
        <v>213261.42857142858</v>
      </c>
      <c r="L42" s="180">
        <f t="shared" si="5"/>
        <v>269362</v>
      </c>
      <c r="M42" s="178">
        <v>45</v>
      </c>
      <c r="N42" s="178">
        <v>7</v>
      </c>
      <c r="O42" s="178">
        <v>2</v>
      </c>
      <c r="P42" s="179">
        <f t="shared" si="6"/>
        <v>0.15555555555555556</v>
      </c>
      <c r="Q42" s="179">
        <f t="shared" si="7"/>
        <v>4.4444444444444446E-2</v>
      </c>
      <c r="R42" s="180">
        <v>3442150</v>
      </c>
      <c r="S42" s="180">
        <v>999850</v>
      </c>
      <c r="T42" s="180">
        <f t="shared" si="8"/>
        <v>491735.71428571426</v>
      </c>
      <c r="U42" s="180">
        <f t="shared" si="9"/>
        <v>499925</v>
      </c>
      <c r="V42" s="178">
        <v>5870</v>
      </c>
      <c r="W42" s="178">
        <v>221</v>
      </c>
      <c r="X42" s="178">
        <v>112</v>
      </c>
      <c r="Y42" s="179">
        <f t="shared" si="10"/>
        <v>3.7649063032367973E-2</v>
      </c>
      <c r="Z42" s="179">
        <f t="shared" si="11"/>
        <v>1.9080068143100513E-2</v>
      </c>
      <c r="AA42" s="180">
        <v>61985170</v>
      </c>
      <c r="AB42" s="180">
        <v>42673840</v>
      </c>
      <c r="AC42" s="180">
        <f t="shared" si="12"/>
        <v>280475.8823529412</v>
      </c>
      <c r="AD42" s="180">
        <f t="shared" si="13"/>
        <v>381016.42857142858</v>
      </c>
      <c r="AE42" s="178">
        <v>4539</v>
      </c>
      <c r="AF42" s="178">
        <v>403</v>
      </c>
      <c r="AG42" s="178">
        <v>228</v>
      </c>
      <c r="AH42" s="179">
        <f t="shared" si="14"/>
        <v>8.878607622824411E-2</v>
      </c>
      <c r="AI42" s="179">
        <f t="shared" si="15"/>
        <v>5.023132848645076E-2</v>
      </c>
      <c r="AJ42" s="180">
        <v>103069550</v>
      </c>
      <c r="AK42" s="180">
        <v>81550970</v>
      </c>
      <c r="AL42" s="180">
        <f t="shared" si="16"/>
        <v>255755.70719602978</v>
      </c>
      <c r="AM42" s="180">
        <f t="shared" si="17"/>
        <v>357679.69298245612</v>
      </c>
      <c r="AN42" s="178">
        <v>3012</v>
      </c>
      <c r="AO42" s="178">
        <v>542</v>
      </c>
      <c r="AP42" s="178">
        <v>359</v>
      </c>
      <c r="AQ42" s="179">
        <f t="shared" si="18"/>
        <v>0.17994687915006641</v>
      </c>
      <c r="AR42" s="179">
        <f t="shared" si="19"/>
        <v>0.11918990703851262</v>
      </c>
      <c r="AS42" s="180">
        <v>137118720</v>
      </c>
      <c r="AT42" s="180">
        <v>115276400</v>
      </c>
      <c r="AU42" s="180">
        <f t="shared" si="20"/>
        <v>252986.56826568267</v>
      </c>
      <c r="AV42" s="180">
        <f t="shared" si="21"/>
        <v>321104.1782729805</v>
      </c>
      <c r="AW42" s="178">
        <v>1527</v>
      </c>
      <c r="AX42" s="178">
        <v>489</v>
      </c>
      <c r="AY42" s="178">
        <v>352</v>
      </c>
      <c r="AZ42" s="179">
        <f t="shared" si="22"/>
        <v>0.32023575638506874</v>
      </c>
      <c r="BA42" s="179">
        <f t="shared" si="23"/>
        <v>0.23051735428945644</v>
      </c>
      <c r="BB42" s="180">
        <v>128663050</v>
      </c>
      <c r="BC42" s="180">
        <v>112785080</v>
      </c>
      <c r="BD42" s="180">
        <f t="shared" si="24"/>
        <v>263114.62167689163</v>
      </c>
      <c r="BE42" s="180">
        <f t="shared" si="25"/>
        <v>320412.15909090912</v>
      </c>
      <c r="BF42" s="178">
        <v>587</v>
      </c>
      <c r="BG42" s="178">
        <v>234</v>
      </c>
      <c r="BH42" s="178">
        <v>169</v>
      </c>
      <c r="BI42" s="179">
        <f t="shared" si="26"/>
        <v>0.39863713798977851</v>
      </c>
      <c r="BJ42" s="179">
        <f t="shared" si="27"/>
        <v>0.2879045996592845</v>
      </c>
      <c r="BK42" s="180">
        <v>72269900</v>
      </c>
      <c r="BL42" s="180">
        <v>61987840</v>
      </c>
      <c r="BM42" s="180">
        <f t="shared" si="28"/>
        <v>308845.7264957265</v>
      </c>
      <c r="BN42" s="180">
        <f t="shared" si="29"/>
        <v>366791.95266272192</v>
      </c>
      <c r="BO42" s="178">
        <f t="shared" si="41"/>
        <v>15618</v>
      </c>
      <c r="BP42" s="178">
        <f t="shared" si="41"/>
        <v>1903</v>
      </c>
      <c r="BQ42" s="178">
        <f t="shared" si="41"/>
        <v>1227</v>
      </c>
      <c r="BR42" s="179">
        <f t="shared" si="32"/>
        <v>0.12184658727109746</v>
      </c>
      <c r="BS42" s="179">
        <f t="shared" si="33"/>
        <v>7.8563196311947747E-2</v>
      </c>
      <c r="BT42" s="178">
        <f t="shared" si="42"/>
        <v>508041370</v>
      </c>
      <c r="BU42" s="178">
        <f t="shared" si="42"/>
        <v>416620790</v>
      </c>
      <c r="BV42" s="180">
        <f t="shared" si="35"/>
        <v>266968.66526537045</v>
      </c>
      <c r="BW42" s="180">
        <f t="shared" si="36"/>
        <v>339544.24612876936</v>
      </c>
      <c r="BY42" s="133" t="str">
        <f t="shared" si="37"/>
        <v>鶴見区</v>
      </c>
      <c r="BZ42" s="134">
        <f t="shared" si="38"/>
        <v>0.10015549901046084</v>
      </c>
      <c r="CA42" s="133" t="str">
        <f t="shared" si="39"/>
        <v>淀川区</v>
      </c>
      <c r="CB42" s="134">
        <f t="shared" si="40"/>
        <v>6.4631114863280339E-2</v>
      </c>
      <c r="CC42" s="135"/>
      <c r="CD42" s="134">
        <f t="shared" si="43"/>
        <v>0.10344567297120784</v>
      </c>
      <c r="CE42" s="134">
        <f t="shared" si="44"/>
        <v>6.7616286129681222E-2</v>
      </c>
      <c r="CF42" s="133">
        <v>0</v>
      </c>
    </row>
    <row r="43" spans="2:84" s="30" customFormat="1" ht="12">
      <c r="B43" s="177">
        <v>37</v>
      </c>
      <c r="C43" s="161" t="s">
        <v>5</v>
      </c>
      <c r="D43" s="178">
        <v>48</v>
      </c>
      <c r="E43" s="178">
        <v>9</v>
      </c>
      <c r="F43" s="178">
        <v>4</v>
      </c>
      <c r="G43" s="179">
        <f t="shared" si="2"/>
        <v>0.1875</v>
      </c>
      <c r="H43" s="179">
        <f t="shared" si="3"/>
        <v>8.3333333333333329E-2</v>
      </c>
      <c r="I43" s="180">
        <v>3033600</v>
      </c>
      <c r="J43" s="180">
        <v>2426660</v>
      </c>
      <c r="K43" s="180">
        <f t="shared" si="4"/>
        <v>337066.66666666669</v>
      </c>
      <c r="L43" s="180">
        <f t="shared" si="5"/>
        <v>606665</v>
      </c>
      <c r="M43" s="178">
        <v>150</v>
      </c>
      <c r="N43" s="178">
        <v>25</v>
      </c>
      <c r="O43" s="178">
        <v>10</v>
      </c>
      <c r="P43" s="179">
        <f t="shared" si="6"/>
        <v>0.16666666666666666</v>
      </c>
      <c r="Q43" s="179">
        <f t="shared" si="7"/>
        <v>6.6666666666666666E-2</v>
      </c>
      <c r="R43" s="180">
        <v>5811870</v>
      </c>
      <c r="S43" s="180">
        <v>4800920</v>
      </c>
      <c r="T43" s="180">
        <f t="shared" si="8"/>
        <v>232474.8</v>
      </c>
      <c r="U43" s="180">
        <f t="shared" si="9"/>
        <v>480092</v>
      </c>
      <c r="V43" s="178">
        <v>18455</v>
      </c>
      <c r="W43" s="178">
        <v>715</v>
      </c>
      <c r="X43" s="178">
        <v>352</v>
      </c>
      <c r="Y43" s="179">
        <f t="shared" si="10"/>
        <v>3.8742888106204278E-2</v>
      </c>
      <c r="Z43" s="179">
        <f t="shared" si="11"/>
        <v>1.907342183690057E-2</v>
      </c>
      <c r="AA43" s="180">
        <v>180884250</v>
      </c>
      <c r="AB43" s="180">
        <v>135003980</v>
      </c>
      <c r="AC43" s="180">
        <f t="shared" si="12"/>
        <v>252984.96503496505</v>
      </c>
      <c r="AD43" s="180">
        <f t="shared" si="13"/>
        <v>383534.03409090912</v>
      </c>
      <c r="AE43" s="178">
        <v>13947</v>
      </c>
      <c r="AF43" s="178">
        <v>1209</v>
      </c>
      <c r="AG43" s="178">
        <v>685</v>
      </c>
      <c r="AH43" s="179">
        <f t="shared" si="14"/>
        <v>8.6685308668530872E-2</v>
      </c>
      <c r="AI43" s="179">
        <f t="shared" si="15"/>
        <v>4.9114504911450488E-2</v>
      </c>
      <c r="AJ43" s="180">
        <v>333230910</v>
      </c>
      <c r="AK43" s="180">
        <v>270166330</v>
      </c>
      <c r="AL43" s="180">
        <f t="shared" si="16"/>
        <v>275625.23573200993</v>
      </c>
      <c r="AM43" s="180">
        <f t="shared" si="17"/>
        <v>394403.40145985404</v>
      </c>
      <c r="AN43" s="178">
        <v>8865</v>
      </c>
      <c r="AO43" s="178">
        <v>1669</v>
      </c>
      <c r="AP43" s="178">
        <v>1040</v>
      </c>
      <c r="AQ43" s="179">
        <f t="shared" si="18"/>
        <v>0.18826847151720247</v>
      </c>
      <c r="AR43" s="179">
        <f t="shared" si="19"/>
        <v>0.11731528482797518</v>
      </c>
      <c r="AS43" s="180">
        <v>448209570</v>
      </c>
      <c r="AT43" s="180">
        <v>369783290</v>
      </c>
      <c r="AU43" s="180">
        <f t="shared" si="20"/>
        <v>268549.77231875376</v>
      </c>
      <c r="AV43" s="180">
        <f t="shared" si="21"/>
        <v>355560.85576923075</v>
      </c>
      <c r="AW43" s="178">
        <v>3997</v>
      </c>
      <c r="AX43" s="178">
        <v>1219</v>
      </c>
      <c r="AY43" s="178">
        <v>847</v>
      </c>
      <c r="AZ43" s="179">
        <f t="shared" si="22"/>
        <v>0.30497873405053788</v>
      </c>
      <c r="BA43" s="179">
        <f t="shared" si="23"/>
        <v>0.21190893169877409</v>
      </c>
      <c r="BB43" s="180">
        <v>345230090</v>
      </c>
      <c r="BC43" s="180">
        <v>293333300</v>
      </c>
      <c r="BD43" s="180">
        <f t="shared" si="24"/>
        <v>283207.62100082036</v>
      </c>
      <c r="BE43" s="180">
        <f t="shared" si="25"/>
        <v>346320.30696576153</v>
      </c>
      <c r="BF43" s="178">
        <v>1501</v>
      </c>
      <c r="BG43" s="178">
        <v>595</v>
      </c>
      <c r="BH43" s="178">
        <v>459</v>
      </c>
      <c r="BI43" s="179">
        <f t="shared" si="26"/>
        <v>0.39640239840106595</v>
      </c>
      <c r="BJ43" s="179">
        <f t="shared" si="27"/>
        <v>0.30579613590939375</v>
      </c>
      <c r="BK43" s="180">
        <v>188367630</v>
      </c>
      <c r="BL43" s="180">
        <v>168686080</v>
      </c>
      <c r="BM43" s="180">
        <f t="shared" si="28"/>
        <v>316584.25210084033</v>
      </c>
      <c r="BN43" s="180">
        <f t="shared" si="29"/>
        <v>367507.79956427013</v>
      </c>
      <c r="BO43" s="178">
        <f t="shared" si="41"/>
        <v>46963</v>
      </c>
      <c r="BP43" s="178">
        <f t="shared" si="41"/>
        <v>5441</v>
      </c>
      <c r="BQ43" s="178">
        <f t="shared" si="41"/>
        <v>3397</v>
      </c>
      <c r="BR43" s="179">
        <f t="shared" si="32"/>
        <v>0.11585716415050146</v>
      </c>
      <c r="BS43" s="179">
        <f t="shared" si="33"/>
        <v>7.2333539169133154E-2</v>
      </c>
      <c r="BT43" s="178">
        <f t="shared" si="42"/>
        <v>1504767920</v>
      </c>
      <c r="BU43" s="178">
        <f t="shared" si="42"/>
        <v>1244200560</v>
      </c>
      <c r="BV43" s="180">
        <f t="shared" si="35"/>
        <v>276560.91159713286</v>
      </c>
      <c r="BW43" s="180">
        <f t="shared" si="36"/>
        <v>366264.51574919047</v>
      </c>
      <c r="BY43" s="133" t="str">
        <f t="shared" si="37"/>
        <v>此花区</v>
      </c>
      <c r="BZ43" s="134">
        <f t="shared" si="38"/>
        <v>9.9834642414220756E-2</v>
      </c>
      <c r="CA43" s="133" t="str">
        <f t="shared" si="39"/>
        <v>枚方市</v>
      </c>
      <c r="CB43" s="134">
        <f t="shared" si="40"/>
        <v>6.3473410972358632E-2</v>
      </c>
      <c r="CC43" s="135"/>
      <c r="CD43" s="134">
        <f t="shared" si="43"/>
        <v>0.10344567297120784</v>
      </c>
      <c r="CE43" s="134">
        <f t="shared" si="44"/>
        <v>6.7616286129681222E-2</v>
      </c>
      <c r="CF43" s="133">
        <v>0</v>
      </c>
    </row>
    <row r="44" spans="2:84" s="30" customFormat="1" ht="12">
      <c r="B44" s="177">
        <v>38</v>
      </c>
      <c r="C44" s="181" t="s">
        <v>47</v>
      </c>
      <c r="D44" s="178">
        <v>29</v>
      </c>
      <c r="E44" s="178">
        <v>1</v>
      </c>
      <c r="F44" s="178">
        <v>1</v>
      </c>
      <c r="G44" s="179">
        <f t="shared" si="2"/>
        <v>3.4482758620689655E-2</v>
      </c>
      <c r="H44" s="179">
        <f t="shared" si="3"/>
        <v>3.4482758620689655E-2</v>
      </c>
      <c r="I44" s="180">
        <v>419640</v>
      </c>
      <c r="J44" s="180">
        <v>419640</v>
      </c>
      <c r="K44" s="180">
        <f t="shared" si="4"/>
        <v>419640</v>
      </c>
      <c r="L44" s="180">
        <f t="shared" si="5"/>
        <v>419640</v>
      </c>
      <c r="M44" s="178">
        <v>63</v>
      </c>
      <c r="N44" s="178">
        <v>4</v>
      </c>
      <c r="O44" s="178">
        <v>2</v>
      </c>
      <c r="P44" s="179">
        <f t="shared" si="6"/>
        <v>6.3492063492063489E-2</v>
      </c>
      <c r="Q44" s="179">
        <f t="shared" si="7"/>
        <v>3.1746031746031744E-2</v>
      </c>
      <c r="R44" s="180">
        <v>679690</v>
      </c>
      <c r="S44" s="180">
        <v>506790</v>
      </c>
      <c r="T44" s="180">
        <f t="shared" si="8"/>
        <v>169922.5</v>
      </c>
      <c r="U44" s="180">
        <f t="shared" si="9"/>
        <v>253395</v>
      </c>
      <c r="V44" s="178">
        <v>4035</v>
      </c>
      <c r="W44" s="178">
        <v>105</v>
      </c>
      <c r="X44" s="178">
        <v>70</v>
      </c>
      <c r="Y44" s="179">
        <f t="shared" si="10"/>
        <v>2.6022304832713755E-2</v>
      </c>
      <c r="Z44" s="179">
        <f t="shared" si="11"/>
        <v>1.7348203221809171E-2</v>
      </c>
      <c r="AA44" s="180">
        <v>40096670</v>
      </c>
      <c r="AB44" s="180">
        <v>25893860</v>
      </c>
      <c r="AC44" s="180">
        <f t="shared" si="12"/>
        <v>381873.04761904763</v>
      </c>
      <c r="AD44" s="180">
        <f t="shared" si="13"/>
        <v>369912.28571428574</v>
      </c>
      <c r="AE44" s="178">
        <v>2947</v>
      </c>
      <c r="AF44" s="178">
        <v>221</v>
      </c>
      <c r="AG44" s="178">
        <v>140</v>
      </c>
      <c r="AH44" s="179">
        <f t="shared" si="14"/>
        <v>7.4991516796742444E-2</v>
      </c>
      <c r="AI44" s="179">
        <f t="shared" si="15"/>
        <v>4.7505938242280284E-2</v>
      </c>
      <c r="AJ44" s="180">
        <v>50919840</v>
      </c>
      <c r="AK44" s="180">
        <v>41156000</v>
      </c>
      <c r="AL44" s="180">
        <f t="shared" si="16"/>
        <v>230406.51583710406</v>
      </c>
      <c r="AM44" s="180">
        <f t="shared" si="17"/>
        <v>293971.42857142858</v>
      </c>
      <c r="AN44" s="178">
        <v>1867</v>
      </c>
      <c r="AO44" s="178">
        <v>242</v>
      </c>
      <c r="AP44" s="178">
        <v>168</v>
      </c>
      <c r="AQ44" s="179">
        <f t="shared" si="18"/>
        <v>0.12961971076593465</v>
      </c>
      <c r="AR44" s="179">
        <f t="shared" si="19"/>
        <v>8.9983931440814138E-2</v>
      </c>
      <c r="AS44" s="180">
        <v>71849650</v>
      </c>
      <c r="AT44" s="180">
        <v>55830420</v>
      </c>
      <c r="AU44" s="180">
        <f t="shared" si="20"/>
        <v>296899.38016528927</v>
      </c>
      <c r="AV44" s="180">
        <f t="shared" si="21"/>
        <v>332323.92857142858</v>
      </c>
      <c r="AW44" s="178">
        <v>815</v>
      </c>
      <c r="AX44" s="178">
        <v>187</v>
      </c>
      <c r="AY44" s="178">
        <v>143</v>
      </c>
      <c r="AZ44" s="179">
        <f t="shared" si="22"/>
        <v>0.2294478527607362</v>
      </c>
      <c r="BA44" s="179">
        <f t="shared" si="23"/>
        <v>0.17546012269938649</v>
      </c>
      <c r="BB44" s="180">
        <v>52737070</v>
      </c>
      <c r="BC44" s="180">
        <v>47970130</v>
      </c>
      <c r="BD44" s="180">
        <f t="shared" si="24"/>
        <v>282016.41711229947</v>
      </c>
      <c r="BE44" s="180">
        <f t="shared" si="25"/>
        <v>335455.45454545453</v>
      </c>
      <c r="BF44" s="178">
        <v>299</v>
      </c>
      <c r="BG44" s="178">
        <v>83</v>
      </c>
      <c r="BH44" s="178">
        <v>64</v>
      </c>
      <c r="BI44" s="179">
        <f t="shared" si="26"/>
        <v>0.27759197324414714</v>
      </c>
      <c r="BJ44" s="179">
        <f t="shared" si="27"/>
        <v>0.21404682274247491</v>
      </c>
      <c r="BK44" s="180">
        <v>24250970</v>
      </c>
      <c r="BL44" s="180">
        <v>21260410</v>
      </c>
      <c r="BM44" s="180">
        <f t="shared" si="28"/>
        <v>292180.36144578311</v>
      </c>
      <c r="BN44" s="180">
        <f t="shared" si="29"/>
        <v>332193.90625</v>
      </c>
      <c r="BO44" s="178">
        <f t="shared" si="41"/>
        <v>10055</v>
      </c>
      <c r="BP44" s="178">
        <f t="shared" si="41"/>
        <v>843</v>
      </c>
      <c r="BQ44" s="178">
        <f t="shared" si="41"/>
        <v>588</v>
      </c>
      <c r="BR44" s="179">
        <f t="shared" si="32"/>
        <v>8.3838886126305315E-2</v>
      </c>
      <c r="BS44" s="179">
        <f t="shared" si="33"/>
        <v>5.847836897066136E-2</v>
      </c>
      <c r="BT44" s="178">
        <f t="shared" si="42"/>
        <v>240953530</v>
      </c>
      <c r="BU44" s="178">
        <f t="shared" si="42"/>
        <v>193037250</v>
      </c>
      <c r="BV44" s="180">
        <f t="shared" si="35"/>
        <v>285828.62396204035</v>
      </c>
      <c r="BW44" s="180">
        <f t="shared" si="36"/>
        <v>328294.64285714284</v>
      </c>
      <c r="BY44" s="133" t="str">
        <f t="shared" si="37"/>
        <v>堺市北区</v>
      </c>
      <c r="BZ44" s="134">
        <f t="shared" si="38"/>
        <v>9.9700667741192725E-2</v>
      </c>
      <c r="CA44" s="133" t="str">
        <f t="shared" si="39"/>
        <v>浪速区</v>
      </c>
      <c r="CB44" s="134">
        <f t="shared" si="40"/>
        <v>6.1816192560175058E-2</v>
      </c>
      <c r="CC44" s="135"/>
      <c r="CD44" s="134">
        <f t="shared" si="43"/>
        <v>0.10344567297120784</v>
      </c>
      <c r="CE44" s="134">
        <f t="shared" si="44"/>
        <v>6.7616286129681222E-2</v>
      </c>
      <c r="CF44" s="133">
        <v>0</v>
      </c>
    </row>
    <row r="45" spans="2:84" s="30" customFormat="1" ht="12">
      <c r="B45" s="177">
        <v>39</v>
      </c>
      <c r="C45" s="181" t="s">
        <v>10</v>
      </c>
      <c r="D45" s="178">
        <v>104</v>
      </c>
      <c r="E45" s="178">
        <v>15</v>
      </c>
      <c r="F45" s="178">
        <v>8</v>
      </c>
      <c r="G45" s="179">
        <f t="shared" si="2"/>
        <v>0.14423076923076922</v>
      </c>
      <c r="H45" s="179">
        <f t="shared" si="3"/>
        <v>7.6923076923076927E-2</v>
      </c>
      <c r="I45" s="180">
        <v>4769240</v>
      </c>
      <c r="J45" s="180">
        <v>4325220</v>
      </c>
      <c r="K45" s="180">
        <f t="shared" si="4"/>
        <v>317949.33333333331</v>
      </c>
      <c r="L45" s="180">
        <f t="shared" si="5"/>
        <v>540652.5</v>
      </c>
      <c r="M45" s="178">
        <v>147</v>
      </c>
      <c r="N45" s="178">
        <v>19</v>
      </c>
      <c r="O45" s="178">
        <v>12</v>
      </c>
      <c r="P45" s="179">
        <f t="shared" si="6"/>
        <v>0.12925170068027211</v>
      </c>
      <c r="Q45" s="179">
        <f t="shared" si="7"/>
        <v>8.1632653061224483E-2</v>
      </c>
      <c r="R45" s="180">
        <v>6441000</v>
      </c>
      <c r="S45" s="180">
        <v>5708490</v>
      </c>
      <c r="T45" s="180">
        <f t="shared" si="8"/>
        <v>339000</v>
      </c>
      <c r="U45" s="180">
        <f t="shared" si="9"/>
        <v>475707.5</v>
      </c>
      <c r="V45" s="178">
        <v>23627</v>
      </c>
      <c r="W45" s="178">
        <v>669</v>
      </c>
      <c r="X45" s="178">
        <v>391</v>
      </c>
      <c r="Y45" s="179">
        <f t="shared" si="10"/>
        <v>2.8315063275066662E-2</v>
      </c>
      <c r="Z45" s="179">
        <f t="shared" si="11"/>
        <v>1.6548863588267661E-2</v>
      </c>
      <c r="AA45" s="180">
        <v>206000540</v>
      </c>
      <c r="AB45" s="180">
        <v>157578940</v>
      </c>
      <c r="AC45" s="180">
        <f t="shared" si="12"/>
        <v>307923.07922272047</v>
      </c>
      <c r="AD45" s="180">
        <f t="shared" si="13"/>
        <v>403015.19181585679</v>
      </c>
      <c r="AE45" s="178">
        <v>16139</v>
      </c>
      <c r="AF45" s="178">
        <v>1082</v>
      </c>
      <c r="AG45" s="178">
        <v>647</v>
      </c>
      <c r="AH45" s="179">
        <f t="shared" si="14"/>
        <v>6.7042567693165619E-2</v>
      </c>
      <c r="AI45" s="179">
        <f t="shared" si="15"/>
        <v>4.0089224859037112E-2</v>
      </c>
      <c r="AJ45" s="180">
        <v>290696810</v>
      </c>
      <c r="AK45" s="180">
        <v>226652230</v>
      </c>
      <c r="AL45" s="180">
        <f t="shared" si="16"/>
        <v>268666.18299445469</v>
      </c>
      <c r="AM45" s="180">
        <f t="shared" si="17"/>
        <v>350312.56568778981</v>
      </c>
      <c r="AN45" s="178">
        <v>9717</v>
      </c>
      <c r="AO45" s="178">
        <v>1428</v>
      </c>
      <c r="AP45" s="178">
        <v>1022</v>
      </c>
      <c r="AQ45" s="179">
        <f t="shared" si="18"/>
        <v>0.14695893794380982</v>
      </c>
      <c r="AR45" s="179">
        <f t="shared" si="19"/>
        <v>0.10517649480292271</v>
      </c>
      <c r="AS45" s="180">
        <v>406114200</v>
      </c>
      <c r="AT45" s="180">
        <v>349042640</v>
      </c>
      <c r="AU45" s="180">
        <f t="shared" si="20"/>
        <v>284393.69747899158</v>
      </c>
      <c r="AV45" s="180">
        <f t="shared" si="21"/>
        <v>341529.00195694715</v>
      </c>
      <c r="AW45" s="178">
        <v>4351</v>
      </c>
      <c r="AX45" s="178">
        <v>1128</v>
      </c>
      <c r="AY45" s="178">
        <v>835</v>
      </c>
      <c r="AZ45" s="179">
        <f t="shared" si="22"/>
        <v>0.25925074695472305</v>
      </c>
      <c r="BA45" s="179">
        <f t="shared" si="23"/>
        <v>0.19190990576878877</v>
      </c>
      <c r="BB45" s="180">
        <v>339829180</v>
      </c>
      <c r="BC45" s="180">
        <v>294139360</v>
      </c>
      <c r="BD45" s="180">
        <f t="shared" si="24"/>
        <v>301267.00354609929</v>
      </c>
      <c r="BE45" s="180">
        <f t="shared" si="25"/>
        <v>352262.70658682636</v>
      </c>
      <c r="BF45" s="178">
        <v>1495</v>
      </c>
      <c r="BG45" s="178">
        <v>546</v>
      </c>
      <c r="BH45" s="178">
        <v>438</v>
      </c>
      <c r="BI45" s="179">
        <f t="shared" si="26"/>
        <v>0.36521739130434783</v>
      </c>
      <c r="BJ45" s="179">
        <f t="shared" si="27"/>
        <v>0.29297658862876252</v>
      </c>
      <c r="BK45" s="180">
        <v>178013530</v>
      </c>
      <c r="BL45" s="180">
        <v>166285180</v>
      </c>
      <c r="BM45" s="180">
        <f t="shared" si="28"/>
        <v>326032.10622710624</v>
      </c>
      <c r="BN45" s="180">
        <f t="shared" si="29"/>
        <v>379646.52968036529</v>
      </c>
      <c r="BO45" s="178">
        <f t="shared" si="41"/>
        <v>55580</v>
      </c>
      <c r="BP45" s="178">
        <f t="shared" si="41"/>
        <v>4887</v>
      </c>
      <c r="BQ45" s="178">
        <f t="shared" si="41"/>
        <v>3353</v>
      </c>
      <c r="BR45" s="179">
        <f t="shared" si="32"/>
        <v>8.7927311982727602E-2</v>
      </c>
      <c r="BS45" s="179">
        <f t="shared" si="33"/>
        <v>6.0327455919395465E-2</v>
      </c>
      <c r="BT45" s="178">
        <f t="shared" si="42"/>
        <v>1431864500</v>
      </c>
      <c r="BU45" s="178">
        <f t="shared" si="42"/>
        <v>1203732060</v>
      </c>
      <c r="BV45" s="180">
        <f t="shared" si="35"/>
        <v>292994.57745037857</v>
      </c>
      <c r="BW45" s="180">
        <f t="shared" si="36"/>
        <v>359001.50909633166</v>
      </c>
      <c r="BY45" s="133" t="str">
        <f t="shared" si="37"/>
        <v>淀川区</v>
      </c>
      <c r="BZ45" s="134">
        <f t="shared" si="38"/>
        <v>9.8259931522911681E-2</v>
      </c>
      <c r="CA45" s="133" t="str">
        <f t="shared" si="39"/>
        <v>松原市</v>
      </c>
      <c r="CB45" s="134">
        <f t="shared" si="40"/>
        <v>6.18104959274152E-2</v>
      </c>
      <c r="CC45" s="135"/>
      <c r="CD45" s="134">
        <f t="shared" si="43"/>
        <v>0.10344567297120784</v>
      </c>
      <c r="CE45" s="134">
        <f t="shared" si="44"/>
        <v>6.7616286129681222E-2</v>
      </c>
      <c r="CF45" s="133">
        <v>0</v>
      </c>
    </row>
    <row r="46" spans="2:84" s="30" customFormat="1" ht="12">
      <c r="B46" s="177">
        <v>40</v>
      </c>
      <c r="C46" s="181" t="s">
        <v>48</v>
      </c>
      <c r="D46" s="178">
        <v>114</v>
      </c>
      <c r="E46" s="178">
        <v>12</v>
      </c>
      <c r="F46" s="178">
        <v>5</v>
      </c>
      <c r="G46" s="179">
        <f t="shared" si="2"/>
        <v>0.10526315789473684</v>
      </c>
      <c r="H46" s="179">
        <f t="shared" si="3"/>
        <v>4.3859649122807015E-2</v>
      </c>
      <c r="I46" s="180">
        <v>1554020</v>
      </c>
      <c r="J46" s="180">
        <v>956500</v>
      </c>
      <c r="K46" s="180">
        <f t="shared" si="4"/>
        <v>129501.66666666667</v>
      </c>
      <c r="L46" s="180">
        <f t="shared" si="5"/>
        <v>191300</v>
      </c>
      <c r="M46" s="178">
        <v>170</v>
      </c>
      <c r="N46" s="178">
        <v>25</v>
      </c>
      <c r="O46" s="178">
        <v>10</v>
      </c>
      <c r="P46" s="179">
        <f t="shared" si="6"/>
        <v>0.14705882352941177</v>
      </c>
      <c r="Q46" s="179">
        <f t="shared" si="7"/>
        <v>5.8823529411764705E-2</v>
      </c>
      <c r="R46" s="180">
        <v>11622560</v>
      </c>
      <c r="S46" s="180">
        <v>10162690</v>
      </c>
      <c r="T46" s="180">
        <f t="shared" si="8"/>
        <v>464902.40000000002</v>
      </c>
      <c r="U46" s="180">
        <f t="shared" si="9"/>
        <v>1016269</v>
      </c>
      <c r="V46" s="178">
        <v>4890</v>
      </c>
      <c r="W46" s="178">
        <v>152</v>
      </c>
      <c r="X46" s="178">
        <v>81</v>
      </c>
      <c r="Y46" s="179">
        <f t="shared" si="10"/>
        <v>3.1083844580777096E-2</v>
      </c>
      <c r="Z46" s="179">
        <f t="shared" si="11"/>
        <v>1.6564417177914112E-2</v>
      </c>
      <c r="AA46" s="180">
        <v>31711790</v>
      </c>
      <c r="AB46" s="180">
        <v>25872090</v>
      </c>
      <c r="AC46" s="180">
        <f t="shared" si="12"/>
        <v>208630.19736842104</v>
      </c>
      <c r="AD46" s="180">
        <f t="shared" si="13"/>
        <v>319408.51851851854</v>
      </c>
      <c r="AE46" s="178">
        <v>3567</v>
      </c>
      <c r="AF46" s="178">
        <v>227</v>
      </c>
      <c r="AG46" s="178">
        <v>115</v>
      </c>
      <c r="AH46" s="179">
        <f t="shared" si="14"/>
        <v>6.3638912251191476E-2</v>
      </c>
      <c r="AI46" s="179">
        <f t="shared" si="15"/>
        <v>3.2239977572189514E-2</v>
      </c>
      <c r="AJ46" s="180">
        <v>60174420</v>
      </c>
      <c r="AK46" s="180">
        <v>41338450</v>
      </c>
      <c r="AL46" s="180">
        <f t="shared" si="16"/>
        <v>265085.55066079297</v>
      </c>
      <c r="AM46" s="180">
        <f t="shared" si="17"/>
        <v>359464.78260869568</v>
      </c>
      <c r="AN46" s="178">
        <v>2236</v>
      </c>
      <c r="AO46" s="178">
        <v>285</v>
      </c>
      <c r="AP46" s="178">
        <v>173</v>
      </c>
      <c r="AQ46" s="179">
        <f t="shared" si="18"/>
        <v>0.12745974955277281</v>
      </c>
      <c r="AR46" s="179">
        <f t="shared" si="19"/>
        <v>7.7370304114490154E-2</v>
      </c>
      <c r="AS46" s="180">
        <v>81820730</v>
      </c>
      <c r="AT46" s="180">
        <v>62526750</v>
      </c>
      <c r="AU46" s="180">
        <f t="shared" si="20"/>
        <v>287090.28070175438</v>
      </c>
      <c r="AV46" s="180">
        <f t="shared" si="21"/>
        <v>361426.30057803466</v>
      </c>
      <c r="AW46" s="178">
        <v>1015</v>
      </c>
      <c r="AX46" s="178">
        <v>238</v>
      </c>
      <c r="AY46" s="178">
        <v>175</v>
      </c>
      <c r="AZ46" s="179">
        <f t="shared" si="22"/>
        <v>0.23448275862068965</v>
      </c>
      <c r="BA46" s="179">
        <f t="shared" si="23"/>
        <v>0.17241379310344829</v>
      </c>
      <c r="BB46" s="180">
        <v>74048860</v>
      </c>
      <c r="BC46" s="180">
        <v>57696300</v>
      </c>
      <c r="BD46" s="180">
        <f t="shared" si="24"/>
        <v>311129.66386554623</v>
      </c>
      <c r="BE46" s="180">
        <f t="shared" si="25"/>
        <v>329693.14285714284</v>
      </c>
      <c r="BF46" s="178">
        <v>353</v>
      </c>
      <c r="BG46" s="178">
        <v>97</v>
      </c>
      <c r="BH46" s="178">
        <v>75</v>
      </c>
      <c r="BI46" s="179">
        <f t="shared" si="26"/>
        <v>0.27478753541076489</v>
      </c>
      <c r="BJ46" s="179">
        <f t="shared" si="27"/>
        <v>0.21246458923512748</v>
      </c>
      <c r="BK46" s="180">
        <v>31727800</v>
      </c>
      <c r="BL46" s="180">
        <v>29390910</v>
      </c>
      <c r="BM46" s="180">
        <f t="shared" si="28"/>
        <v>327090.72164948453</v>
      </c>
      <c r="BN46" s="180">
        <f t="shared" si="29"/>
        <v>391878.8</v>
      </c>
      <c r="BO46" s="178">
        <f t="shared" si="41"/>
        <v>12345</v>
      </c>
      <c r="BP46" s="178">
        <f t="shared" si="41"/>
        <v>1036</v>
      </c>
      <c r="BQ46" s="178">
        <f t="shared" si="41"/>
        <v>634</v>
      </c>
      <c r="BR46" s="179">
        <f t="shared" si="32"/>
        <v>8.3920615633859857E-2</v>
      </c>
      <c r="BS46" s="179">
        <f t="shared" si="33"/>
        <v>5.1356824625354396E-2</v>
      </c>
      <c r="BT46" s="178">
        <f t="shared" si="42"/>
        <v>292660180</v>
      </c>
      <c r="BU46" s="178">
        <f t="shared" si="42"/>
        <v>227943690</v>
      </c>
      <c r="BV46" s="180">
        <f t="shared" si="35"/>
        <v>282490.52123552124</v>
      </c>
      <c r="BW46" s="180">
        <f t="shared" si="36"/>
        <v>359532.63406940061</v>
      </c>
      <c r="BY46" s="133" t="str">
        <f t="shared" si="37"/>
        <v>西成区</v>
      </c>
      <c r="BZ46" s="134">
        <f t="shared" si="38"/>
        <v>9.7517851071064268E-2</v>
      </c>
      <c r="CA46" s="133" t="str">
        <f t="shared" si="39"/>
        <v>住之江区</v>
      </c>
      <c r="CB46" s="134">
        <f t="shared" si="40"/>
        <v>6.148742051423832E-2</v>
      </c>
      <c r="CC46" s="135"/>
      <c r="CD46" s="134">
        <f t="shared" si="43"/>
        <v>0.10344567297120784</v>
      </c>
      <c r="CE46" s="134">
        <f t="shared" si="44"/>
        <v>6.7616286129681222E-2</v>
      </c>
      <c r="CF46" s="133">
        <v>0</v>
      </c>
    </row>
    <row r="47" spans="2:84" s="30" customFormat="1" ht="12">
      <c r="B47" s="177">
        <v>41</v>
      </c>
      <c r="C47" s="181" t="s">
        <v>15</v>
      </c>
      <c r="D47" s="178">
        <v>49</v>
      </c>
      <c r="E47" s="178">
        <v>11</v>
      </c>
      <c r="F47" s="178">
        <v>9</v>
      </c>
      <c r="G47" s="179">
        <f t="shared" si="2"/>
        <v>0.22448979591836735</v>
      </c>
      <c r="H47" s="179">
        <f t="shared" si="3"/>
        <v>0.18367346938775511</v>
      </c>
      <c r="I47" s="180">
        <v>2412780</v>
      </c>
      <c r="J47" s="180">
        <v>2187970</v>
      </c>
      <c r="K47" s="180">
        <f t="shared" si="4"/>
        <v>219343.63636363635</v>
      </c>
      <c r="L47" s="180">
        <f t="shared" si="5"/>
        <v>243107.77777777778</v>
      </c>
      <c r="M47" s="178">
        <v>158</v>
      </c>
      <c r="N47" s="178">
        <v>23</v>
      </c>
      <c r="O47" s="178">
        <v>10</v>
      </c>
      <c r="P47" s="179">
        <f t="shared" si="6"/>
        <v>0.14556962025316456</v>
      </c>
      <c r="Q47" s="179">
        <f t="shared" si="7"/>
        <v>6.3291139240506333E-2</v>
      </c>
      <c r="R47" s="180">
        <v>6895350</v>
      </c>
      <c r="S47" s="180">
        <v>4069970</v>
      </c>
      <c r="T47" s="180">
        <f t="shared" si="8"/>
        <v>299797.82608695654</v>
      </c>
      <c r="U47" s="180">
        <f t="shared" si="9"/>
        <v>406997</v>
      </c>
      <c r="V47" s="178">
        <v>9560</v>
      </c>
      <c r="W47" s="178">
        <v>374</v>
      </c>
      <c r="X47" s="178">
        <v>209</v>
      </c>
      <c r="Y47" s="179">
        <f t="shared" si="10"/>
        <v>3.9121338912133888E-2</v>
      </c>
      <c r="Z47" s="179">
        <f t="shared" si="11"/>
        <v>2.1861924686192469E-2</v>
      </c>
      <c r="AA47" s="180">
        <v>97543710</v>
      </c>
      <c r="AB47" s="180">
        <v>71143800</v>
      </c>
      <c r="AC47" s="180">
        <f t="shared" si="12"/>
        <v>260812.0588235294</v>
      </c>
      <c r="AD47" s="180">
        <f t="shared" si="13"/>
        <v>340400.95693779906</v>
      </c>
      <c r="AE47" s="178">
        <v>6832</v>
      </c>
      <c r="AF47" s="178">
        <v>568</v>
      </c>
      <c r="AG47" s="178">
        <v>353</v>
      </c>
      <c r="AH47" s="179">
        <f t="shared" si="14"/>
        <v>8.3138173302107723E-2</v>
      </c>
      <c r="AI47" s="179">
        <f t="shared" si="15"/>
        <v>5.1668618266978925E-2</v>
      </c>
      <c r="AJ47" s="180">
        <v>143410310</v>
      </c>
      <c r="AK47" s="180">
        <v>118743840</v>
      </c>
      <c r="AL47" s="180">
        <f t="shared" si="16"/>
        <v>252482.94014084508</v>
      </c>
      <c r="AM47" s="180">
        <f t="shared" si="17"/>
        <v>336384.81586402265</v>
      </c>
      <c r="AN47" s="178">
        <v>3838</v>
      </c>
      <c r="AO47" s="178">
        <v>715</v>
      </c>
      <c r="AP47" s="178">
        <v>492</v>
      </c>
      <c r="AQ47" s="179">
        <f t="shared" si="18"/>
        <v>0.18629494528400209</v>
      </c>
      <c r="AR47" s="179">
        <f t="shared" si="19"/>
        <v>0.12819176654507555</v>
      </c>
      <c r="AS47" s="180">
        <v>209394600</v>
      </c>
      <c r="AT47" s="180">
        <v>178805450</v>
      </c>
      <c r="AU47" s="180">
        <f t="shared" si="20"/>
        <v>292859.58041958039</v>
      </c>
      <c r="AV47" s="180">
        <f t="shared" si="21"/>
        <v>363425.7113821138</v>
      </c>
      <c r="AW47" s="178">
        <v>1673</v>
      </c>
      <c r="AX47" s="178">
        <v>487</v>
      </c>
      <c r="AY47" s="178">
        <v>365</v>
      </c>
      <c r="AZ47" s="179">
        <f t="shared" si="22"/>
        <v>0.29109384339509864</v>
      </c>
      <c r="BA47" s="179">
        <f t="shared" si="23"/>
        <v>0.2181709503885236</v>
      </c>
      <c r="BB47" s="180">
        <v>139960070</v>
      </c>
      <c r="BC47" s="180">
        <v>116800320</v>
      </c>
      <c r="BD47" s="180">
        <f t="shared" si="24"/>
        <v>287392.34086242301</v>
      </c>
      <c r="BE47" s="180">
        <f t="shared" si="25"/>
        <v>320000.87671232875</v>
      </c>
      <c r="BF47" s="178">
        <v>560</v>
      </c>
      <c r="BG47" s="178">
        <v>207</v>
      </c>
      <c r="BH47" s="178">
        <v>165</v>
      </c>
      <c r="BI47" s="179">
        <f t="shared" si="26"/>
        <v>0.36964285714285716</v>
      </c>
      <c r="BJ47" s="179">
        <f t="shared" si="27"/>
        <v>0.29464285714285715</v>
      </c>
      <c r="BK47" s="180">
        <v>55058650</v>
      </c>
      <c r="BL47" s="180">
        <v>48978850</v>
      </c>
      <c r="BM47" s="180">
        <f t="shared" si="28"/>
        <v>265983.81642512075</v>
      </c>
      <c r="BN47" s="180">
        <f t="shared" si="29"/>
        <v>296841.51515151514</v>
      </c>
      <c r="BO47" s="178">
        <f t="shared" si="41"/>
        <v>22670</v>
      </c>
      <c r="BP47" s="178">
        <f t="shared" si="41"/>
        <v>2385</v>
      </c>
      <c r="BQ47" s="178">
        <f t="shared" si="41"/>
        <v>1603</v>
      </c>
      <c r="BR47" s="179">
        <f t="shared" si="32"/>
        <v>0.10520511689457433</v>
      </c>
      <c r="BS47" s="179">
        <f t="shared" si="33"/>
        <v>7.0710189677988533E-2</v>
      </c>
      <c r="BT47" s="178">
        <f t="shared" si="42"/>
        <v>654675470</v>
      </c>
      <c r="BU47" s="178">
        <f t="shared" si="42"/>
        <v>540730200</v>
      </c>
      <c r="BV47" s="180">
        <f t="shared" si="35"/>
        <v>274497.05241090147</v>
      </c>
      <c r="BW47" s="180">
        <f t="shared" si="36"/>
        <v>337323.89270118525</v>
      </c>
      <c r="BY47" s="133" t="str">
        <f t="shared" si="37"/>
        <v>浪速区</v>
      </c>
      <c r="BZ47" s="134">
        <f t="shared" si="38"/>
        <v>9.6827133479212249E-2</v>
      </c>
      <c r="CA47" s="133" t="str">
        <f t="shared" si="39"/>
        <v>堺市東区</v>
      </c>
      <c r="CB47" s="134">
        <f t="shared" si="40"/>
        <v>6.1487328624844205E-2</v>
      </c>
      <c r="CC47" s="135"/>
      <c r="CD47" s="134">
        <f t="shared" si="43"/>
        <v>0.10344567297120784</v>
      </c>
      <c r="CE47" s="134">
        <f t="shared" si="44"/>
        <v>6.7616286129681222E-2</v>
      </c>
      <c r="CF47" s="133">
        <v>0</v>
      </c>
    </row>
    <row r="48" spans="2:84" s="30" customFormat="1" ht="12">
      <c r="B48" s="177">
        <v>42</v>
      </c>
      <c r="C48" s="181" t="s">
        <v>16</v>
      </c>
      <c r="D48" s="178">
        <v>243</v>
      </c>
      <c r="E48" s="178">
        <v>24</v>
      </c>
      <c r="F48" s="178">
        <v>18</v>
      </c>
      <c r="G48" s="179">
        <f t="shared" si="2"/>
        <v>9.8765432098765427E-2</v>
      </c>
      <c r="H48" s="179">
        <f t="shared" si="3"/>
        <v>7.407407407407407E-2</v>
      </c>
      <c r="I48" s="180">
        <v>7306130</v>
      </c>
      <c r="J48" s="180">
        <v>6965400</v>
      </c>
      <c r="K48" s="180">
        <f t="shared" si="4"/>
        <v>304422.08333333331</v>
      </c>
      <c r="L48" s="180">
        <f t="shared" si="5"/>
        <v>386966.66666666669</v>
      </c>
      <c r="M48" s="178">
        <v>383</v>
      </c>
      <c r="N48" s="178">
        <v>47</v>
      </c>
      <c r="O48" s="178">
        <v>26</v>
      </c>
      <c r="P48" s="179">
        <f t="shared" si="6"/>
        <v>0.12271540469973891</v>
      </c>
      <c r="Q48" s="179">
        <f t="shared" si="7"/>
        <v>6.7885117493472591E-2</v>
      </c>
      <c r="R48" s="180">
        <v>15537460</v>
      </c>
      <c r="S48" s="180">
        <v>12202180</v>
      </c>
      <c r="T48" s="180">
        <f t="shared" si="8"/>
        <v>330584.25531914894</v>
      </c>
      <c r="U48" s="180">
        <f t="shared" si="9"/>
        <v>469314.61538461538</v>
      </c>
      <c r="V48" s="178">
        <v>24610</v>
      </c>
      <c r="W48" s="178">
        <v>736</v>
      </c>
      <c r="X48" s="178">
        <v>378</v>
      </c>
      <c r="Y48" s="179">
        <f t="shared" si="10"/>
        <v>2.9906542056074768E-2</v>
      </c>
      <c r="Z48" s="179">
        <f t="shared" si="11"/>
        <v>1.5359609914668833E-2</v>
      </c>
      <c r="AA48" s="180">
        <v>153440050</v>
      </c>
      <c r="AB48" s="180">
        <v>122161550</v>
      </c>
      <c r="AC48" s="180">
        <f t="shared" si="12"/>
        <v>208478.32880434784</v>
      </c>
      <c r="AD48" s="180">
        <f t="shared" si="13"/>
        <v>323178.70370370371</v>
      </c>
      <c r="AE48" s="178">
        <v>16152</v>
      </c>
      <c r="AF48" s="178">
        <v>1195</v>
      </c>
      <c r="AG48" s="178">
        <v>732</v>
      </c>
      <c r="AH48" s="179">
        <f t="shared" si="14"/>
        <v>7.3984645864289253E-2</v>
      </c>
      <c r="AI48" s="179">
        <f t="shared" si="15"/>
        <v>4.5319465081723624E-2</v>
      </c>
      <c r="AJ48" s="180">
        <v>276765710</v>
      </c>
      <c r="AK48" s="180">
        <v>232145480</v>
      </c>
      <c r="AL48" s="180">
        <f t="shared" si="16"/>
        <v>231603.10460251046</v>
      </c>
      <c r="AM48" s="180">
        <f t="shared" si="17"/>
        <v>317138.63387978141</v>
      </c>
      <c r="AN48" s="178">
        <v>9565</v>
      </c>
      <c r="AO48" s="178">
        <v>1522</v>
      </c>
      <c r="AP48" s="178">
        <v>1085</v>
      </c>
      <c r="AQ48" s="179">
        <f t="shared" si="18"/>
        <v>0.15912179822268688</v>
      </c>
      <c r="AR48" s="179">
        <f t="shared" si="19"/>
        <v>0.1134343962362781</v>
      </c>
      <c r="AS48" s="180">
        <v>391631090</v>
      </c>
      <c r="AT48" s="180">
        <v>339012680</v>
      </c>
      <c r="AU48" s="180">
        <f t="shared" si="20"/>
        <v>257313.46254927726</v>
      </c>
      <c r="AV48" s="180">
        <f t="shared" si="21"/>
        <v>312454.08294930874</v>
      </c>
      <c r="AW48" s="178">
        <v>4554</v>
      </c>
      <c r="AX48" s="178">
        <v>1199</v>
      </c>
      <c r="AY48" s="178">
        <v>942</v>
      </c>
      <c r="AZ48" s="179">
        <f t="shared" si="22"/>
        <v>0.26328502415458938</v>
      </c>
      <c r="BA48" s="179">
        <f t="shared" si="23"/>
        <v>0.20685111989459815</v>
      </c>
      <c r="BB48" s="180">
        <v>332814130</v>
      </c>
      <c r="BC48" s="180">
        <v>297771140</v>
      </c>
      <c r="BD48" s="180">
        <f t="shared" si="24"/>
        <v>277576.42201834865</v>
      </c>
      <c r="BE48" s="180">
        <f t="shared" si="25"/>
        <v>316105.2441613588</v>
      </c>
      <c r="BF48" s="178">
        <v>1509</v>
      </c>
      <c r="BG48" s="178">
        <v>547</v>
      </c>
      <c r="BH48" s="178">
        <v>438</v>
      </c>
      <c r="BI48" s="179">
        <f t="shared" si="26"/>
        <v>0.36249171636845595</v>
      </c>
      <c r="BJ48" s="179">
        <f t="shared" si="27"/>
        <v>0.29025844930417494</v>
      </c>
      <c r="BK48" s="180">
        <v>158332880</v>
      </c>
      <c r="BL48" s="180">
        <v>145679810</v>
      </c>
      <c r="BM48" s="180">
        <f t="shared" si="28"/>
        <v>289456.81901279709</v>
      </c>
      <c r="BN48" s="180">
        <f t="shared" si="29"/>
        <v>332602.30593607307</v>
      </c>
      <c r="BO48" s="178">
        <f t="shared" si="41"/>
        <v>57016</v>
      </c>
      <c r="BP48" s="178">
        <f t="shared" si="41"/>
        <v>5270</v>
      </c>
      <c r="BQ48" s="178">
        <f t="shared" si="41"/>
        <v>3619</v>
      </c>
      <c r="BR48" s="179">
        <f t="shared" si="32"/>
        <v>9.24301950329732E-2</v>
      </c>
      <c r="BS48" s="179">
        <f t="shared" si="33"/>
        <v>6.3473410972358632E-2</v>
      </c>
      <c r="BT48" s="178">
        <f t="shared" si="42"/>
        <v>1335827450</v>
      </c>
      <c r="BU48" s="178">
        <f t="shared" si="42"/>
        <v>1155938240</v>
      </c>
      <c r="BV48" s="180">
        <f t="shared" si="35"/>
        <v>253477.69449715369</v>
      </c>
      <c r="BW48" s="180">
        <f t="shared" si="36"/>
        <v>319408.19010776456</v>
      </c>
      <c r="BY48" s="133" t="str">
        <f t="shared" si="37"/>
        <v>熊取町</v>
      </c>
      <c r="BZ48" s="134">
        <f t="shared" si="38"/>
        <v>9.6519253405078193E-2</v>
      </c>
      <c r="CA48" s="133" t="str">
        <f t="shared" si="39"/>
        <v>和泉市</v>
      </c>
      <c r="CB48" s="134">
        <f t="shared" si="40"/>
        <v>6.1305236952076111E-2</v>
      </c>
      <c r="CC48" s="135"/>
      <c r="CD48" s="134">
        <f t="shared" si="43"/>
        <v>0.10344567297120784</v>
      </c>
      <c r="CE48" s="134">
        <f t="shared" si="44"/>
        <v>6.7616286129681222E-2</v>
      </c>
      <c r="CF48" s="133">
        <v>0</v>
      </c>
    </row>
    <row r="49" spans="2:84" s="30" customFormat="1" ht="12">
      <c r="B49" s="177">
        <v>43</v>
      </c>
      <c r="C49" s="181" t="s">
        <v>11</v>
      </c>
      <c r="D49" s="178">
        <v>201</v>
      </c>
      <c r="E49" s="178">
        <v>30</v>
      </c>
      <c r="F49" s="178">
        <v>13</v>
      </c>
      <c r="G49" s="179">
        <f t="shared" si="2"/>
        <v>0.14925373134328357</v>
      </c>
      <c r="H49" s="179">
        <f t="shared" si="3"/>
        <v>6.4676616915422883E-2</v>
      </c>
      <c r="I49" s="180">
        <v>9450720</v>
      </c>
      <c r="J49" s="180">
        <v>8390610</v>
      </c>
      <c r="K49" s="180">
        <f t="shared" si="4"/>
        <v>315024</v>
      </c>
      <c r="L49" s="180">
        <f t="shared" si="5"/>
        <v>645431.5384615385</v>
      </c>
      <c r="M49" s="178">
        <v>231</v>
      </c>
      <c r="N49" s="178">
        <v>37</v>
      </c>
      <c r="O49" s="178">
        <v>21</v>
      </c>
      <c r="P49" s="179">
        <f t="shared" si="6"/>
        <v>0.16017316017316016</v>
      </c>
      <c r="Q49" s="179">
        <f t="shared" si="7"/>
        <v>9.0909090909090912E-2</v>
      </c>
      <c r="R49" s="180">
        <v>13584020</v>
      </c>
      <c r="S49" s="180">
        <v>12643270</v>
      </c>
      <c r="T49" s="180">
        <f t="shared" si="8"/>
        <v>367135.67567567568</v>
      </c>
      <c r="U49" s="180">
        <f t="shared" si="9"/>
        <v>602060.47619047621</v>
      </c>
      <c r="V49" s="178">
        <v>14745</v>
      </c>
      <c r="W49" s="178">
        <v>467</v>
      </c>
      <c r="X49" s="178">
        <v>228</v>
      </c>
      <c r="Y49" s="179">
        <f t="shared" si="10"/>
        <v>3.1671753136656496E-2</v>
      </c>
      <c r="Z49" s="179">
        <f t="shared" si="11"/>
        <v>1.5462868769074262E-2</v>
      </c>
      <c r="AA49" s="180">
        <v>126796820</v>
      </c>
      <c r="AB49" s="180">
        <v>93062900</v>
      </c>
      <c r="AC49" s="180">
        <f t="shared" si="12"/>
        <v>271513.53319057816</v>
      </c>
      <c r="AD49" s="180">
        <f t="shared" si="13"/>
        <v>408170.6140350877</v>
      </c>
      <c r="AE49" s="178">
        <v>9929</v>
      </c>
      <c r="AF49" s="178">
        <v>784</v>
      </c>
      <c r="AG49" s="178">
        <v>466</v>
      </c>
      <c r="AH49" s="179">
        <f t="shared" si="14"/>
        <v>7.8960620404874615E-2</v>
      </c>
      <c r="AI49" s="179">
        <f t="shared" si="15"/>
        <v>4.6933225903917818E-2</v>
      </c>
      <c r="AJ49" s="180">
        <v>202196620</v>
      </c>
      <c r="AK49" s="180">
        <v>165032640</v>
      </c>
      <c r="AL49" s="180">
        <f t="shared" si="16"/>
        <v>257903.85204081633</v>
      </c>
      <c r="AM49" s="180">
        <f t="shared" si="17"/>
        <v>354147.29613733903</v>
      </c>
      <c r="AN49" s="178">
        <v>6088</v>
      </c>
      <c r="AO49" s="178">
        <v>1062</v>
      </c>
      <c r="AP49" s="178">
        <v>692</v>
      </c>
      <c r="AQ49" s="179">
        <f t="shared" si="18"/>
        <v>0.17444152431011828</v>
      </c>
      <c r="AR49" s="179">
        <f t="shared" si="19"/>
        <v>0.11366622864651774</v>
      </c>
      <c r="AS49" s="180">
        <v>293529970</v>
      </c>
      <c r="AT49" s="180">
        <v>251083260</v>
      </c>
      <c r="AU49" s="180">
        <f t="shared" si="20"/>
        <v>276393.56873822975</v>
      </c>
      <c r="AV49" s="180">
        <f t="shared" si="21"/>
        <v>362837.08092485549</v>
      </c>
      <c r="AW49" s="178">
        <v>2821</v>
      </c>
      <c r="AX49" s="178">
        <v>811</v>
      </c>
      <c r="AY49" s="178">
        <v>596</v>
      </c>
      <c r="AZ49" s="179">
        <f t="shared" si="22"/>
        <v>0.28748670684154554</v>
      </c>
      <c r="BA49" s="179">
        <f t="shared" si="23"/>
        <v>0.21127259836937257</v>
      </c>
      <c r="BB49" s="180">
        <v>237409410</v>
      </c>
      <c r="BC49" s="180">
        <v>211788070</v>
      </c>
      <c r="BD49" s="180">
        <f t="shared" si="24"/>
        <v>292736.63378545007</v>
      </c>
      <c r="BE49" s="180">
        <f t="shared" si="25"/>
        <v>355349.11073825503</v>
      </c>
      <c r="BF49" s="178">
        <v>1034</v>
      </c>
      <c r="BG49" s="178">
        <v>399</v>
      </c>
      <c r="BH49" s="178">
        <v>303</v>
      </c>
      <c r="BI49" s="179">
        <f t="shared" si="26"/>
        <v>0.38588007736943908</v>
      </c>
      <c r="BJ49" s="179">
        <f t="shared" si="27"/>
        <v>0.29303675048355898</v>
      </c>
      <c r="BK49" s="180">
        <v>120772610</v>
      </c>
      <c r="BL49" s="180">
        <v>112161070</v>
      </c>
      <c r="BM49" s="180">
        <f t="shared" si="28"/>
        <v>302688.24561403511</v>
      </c>
      <c r="BN49" s="180">
        <f t="shared" si="29"/>
        <v>370168.54785478546</v>
      </c>
      <c r="BO49" s="178">
        <f t="shared" si="41"/>
        <v>35049</v>
      </c>
      <c r="BP49" s="178">
        <f t="shared" si="41"/>
        <v>3590</v>
      </c>
      <c r="BQ49" s="178">
        <f t="shared" si="41"/>
        <v>2319</v>
      </c>
      <c r="BR49" s="179">
        <f t="shared" si="32"/>
        <v>0.10242802933036606</v>
      </c>
      <c r="BS49" s="179">
        <f t="shared" si="33"/>
        <v>6.6164512539587439E-2</v>
      </c>
      <c r="BT49" s="178">
        <f t="shared" si="42"/>
        <v>1003740170</v>
      </c>
      <c r="BU49" s="178">
        <f t="shared" si="42"/>
        <v>854161820</v>
      </c>
      <c r="BV49" s="180">
        <f t="shared" si="35"/>
        <v>279593.36211699166</v>
      </c>
      <c r="BW49" s="180">
        <f t="shared" si="36"/>
        <v>368331.9620526089</v>
      </c>
      <c r="BY49" s="133" t="str">
        <f t="shared" si="37"/>
        <v>西区</v>
      </c>
      <c r="BZ49" s="134">
        <f t="shared" si="38"/>
        <v>9.4691358024691363E-2</v>
      </c>
      <c r="CA49" s="133" t="str">
        <f t="shared" si="39"/>
        <v>堺市南区</v>
      </c>
      <c r="CB49" s="134">
        <f t="shared" si="40"/>
        <v>6.0946336303348385E-2</v>
      </c>
      <c r="CC49" s="135"/>
      <c r="CD49" s="134">
        <f t="shared" si="43"/>
        <v>0.10344567297120784</v>
      </c>
      <c r="CE49" s="134">
        <f t="shared" si="44"/>
        <v>6.7616286129681222E-2</v>
      </c>
      <c r="CF49" s="133">
        <v>0</v>
      </c>
    </row>
    <row r="50" spans="2:84" s="30" customFormat="1" ht="12">
      <c r="B50" s="177">
        <v>44</v>
      </c>
      <c r="C50" s="181" t="s">
        <v>23</v>
      </c>
      <c r="D50" s="178">
        <v>69</v>
      </c>
      <c r="E50" s="178">
        <v>20</v>
      </c>
      <c r="F50" s="178">
        <v>12</v>
      </c>
      <c r="G50" s="179">
        <f t="shared" si="2"/>
        <v>0.28985507246376813</v>
      </c>
      <c r="H50" s="179">
        <f t="shared" si="3"/>
        <v>0.17391304347826086</v>
      </c>
      <c r="I50" s="180">
        <v>7893480</v>
      </c>
      <c r="J50" s="180">
        <v>6693870</v>
      </c>
      <c r="K50" s="180">
        <f t="shared" si="4"/>
        <v>394674</v>
      </c>
      <c r="L50" s="180">
        <f t="shared" si="5"/>
        <v>557822.5</v>
      </c>
      <c r="M50" s="178">
        <v>123</v>
      </c>
      <c r="N50" s="178">
        <v>12</v>
      </c>
      <c r="O50" s="178">
        <v>8</v>
      </c>
      <c r="P50" s="179">
        <f t="shared" si="6"/>
        <v>9.7560975609756101E-2</v>
      </c>
      <c r="Q50" s="179">
        <f t="shared" si="7"/>
        <v>6.5040650406504072E-2</v>
      </c>
      <c r="R50" s="180">
        <v>3004950</v>
      </c>
      <c r="S50" s="180">
        <v>2581980</v>
      </c>
      <c r="T50" s="180">
        <f t="shared" si="8"/>
        <v>250412.5</v>
      </c>
      <c r="U50" s="180">
        <f t="shared" si="9"/>
        <v>322747.5</v>
      </c>
      <c r="V50" s="178">
        <v>17246</v>
      </c>
      <c r="W50" s="178">
        <v>662</v>
      </c>
      <c r="X50" s="178">
        <v>444</v>
      </c>
      <c r="Y50" s="179">
        <f t="shared" si="10"/>
        <v>3.8385712629015425E-2</v>
      </c>
      <c r="Z50" s="179">
        <f t="shared" si="11"/>
        <v>2.5745100313116085E-2</v>
      </c>
      <c r="AA50" s="180">
        <v>222545330</v>
      </c>
      <c r="AB50" s="180">
        <v>177742360</v>
      </c>
      <c r="AC50" s="180">
        <f t="shared" si="12"/>
        <v>336171.19335347431</v>
      </c>
      <c r="AD50" s="180">
        <f t="shared" si="13"/>
        <v>400320.63063063065</v>
      </c>
      <c r="AE50" s="178">
        <v>11774</v>
      </c>
      <c r="AF50" s="178">
        <v>1076</v>
      </c>
      <c r="AG50" s="178">
        <v>755</v>
      </c>
      <c r="AH50" s="179">
        <f t="shared" si="14"/>
        <v>9.1387803635128245E-2</v>
      </c>
      <c r="AI50" s="179">
        <f t="shared" si="15"/>
        <v>6.4124341770001703E-2</v>
      </c>
      <c r="AJ50" s="180">
        <v>364936780</v>
      </c>
      <c r="AK50" s="180">
        <v>301393870</v>
      </c>
      <c r="AL50" s="180">
        <f t="shared" si="16"/>
        <v>339160.57620817842</v>
      </c>
      <c r="AM50" s="180">
        <f t="shared" si="17"/>
        <v>399197.17880794703</v>
      </c>
      <c r="AN50" s="178">
        <v>6967</v>
      </c>
      <c r="AO50" s="178">
        <v>1356</v>
      </c>
      <c r="AP50" s="178">
        <v>1027</v>
      </c>
      <c r="AQ50" s="179">
        <f t="shared" si="18"/>
        <v>0.19463183579733026</v>
      </c>
      <c r="AR50" s="179">
        <f t="shared" si="19"/>
        <v>0.14740921487010192</v>
      </c>
      <c r="AS50" s="180">
        <v>481565370</v>
      </c>
      <c r="AT50" s="180">
        <v>399657820</v>
      </c>
      <c r="AU50" s="180">
        <f t="shared" si="20"/>
        <v>355136.70353982301</v>
      </c>
      <c r="AV50" s="180">
        <f t="shared" si="21"/>
        <v>389150.74975657254</v>
      </c>
      <c r="AW50" s="178">
        <v>2993</v>
      </c>
      <c r="AX50" s="178">
        <v>983</v>
      </c>
      <c r="AY50" s="178">
        <v>764</v>
      </c>
      <c r="AZ50" s="179">
        <f t="shared" si="22"/>
        <v>0.32843301035750083</v>
      </c>
      <c r="BA50" s="179">
        <f t="shared" si="23"/>
        <v>0.25526227865018375</v>
      </c>
      <c r="BB50" s="180">
        <v>337320370</v>
      </c>
      <c r="BC50" s="180">
        <v>302477580</v>
      </c>
      <c r="BD50" s="180">
        <f t="shared" si="24"/>
        <v>343153.98779247201</v>
      </c>
      <c r="BE50" s="180">
        <f t="shared" si="25"/>
        <v>395913.06282722513</v>
      </c>
      <c r="BF50" s="178">
        <v>1096</v>
      </c>
      <c r="BG50" s="178">
        <v>450</v>
      </c>
      <c r="BH50" s="178">
        <v>373</v>
      </c>
      <c r="BI50" s="179">
        <f t="shared" si="26"/>
        <v>0.41058394160583944</v>
      </c>
      <c r="BJ50" s="179">
        <f t="shared" si="27"/>
        <v>0.34032846715328469</v>
      </c>
      <c r="BK50" s="180">
        <v>182982340</v>
      </c>
      <c r="BL50" s="180">
        <v>165980480</v>
      </c>
      <c r="BM50" s="180">
        <f t="shared" si="28"/>
        <v>406627.4222222222</v>
      </c>
      <c r="BN50" s="180">
        <f t="shared" si="29"/>
        <v>444987.88203753351</v>
      </c>
      <c r="BO50" s="178">
        <f t="shared" si="41"/>
        <v>40268</v>
      </c>
      <c r="BP50" s="178">
        <f t="shared" si="41"/>
        <v>4559</v>
      </c>
      <c r="BQ50" s="178">
        <f t="shared" si="41"/>
        <v>3383</v>
      </c>
      <c r="BR50" s="179">
        <f t="shared" si="32"/>
        <v>0.11321644978643092</v>
      </c>
      <c r="BS50" s="179">
        <f t="shared" si="33"/>
        <v>8.4012118804013117E-2</v>
      </c>
      <c r="BT50" s="178">
        <f t="shared" si="42"/>
        <v>1600248620</v>
      </c>
      <c r="BU50" s="178">
        <f t="shared" si="42"/>
        <v>1356527960</v>
      </c>
      <c r="BV50" s="180">
        <f t="shared" si="35"/>
        <v>351008.69050230313</v>
      </c>
      <c r="BW50" s="180">
        <f t="shared" si="36"/>
        <v>400983.73041678983</v>
      </c>
      <c r="BY50" s="133" t="str">
        <f t="shared" si="37"/>
        <v>堺市南区</v>
      </c>
      <c r="BZ50" s="134">
        <f t="shared" si="38"/>
        <v>9.4470889783961925E-2</v>
      </c>
      <c r="CA50" s="133" t="str">
        <f t="shared" si="39"/>
        <v>東淀川区</v>
      </c>
      <c r="CB50" s="134">
        <f t="shared" si="40"/>
        <v>6.0882179609229793E-2</v>
      </c>
      <c r="CC50" s="135"/>
      <c r="CD50" s="134">
        <f t="shared" si="43"/>
        <v>0.10344567297120784</v>
      </c>
      <c r="CE50" s="134">
        <f t="shared" si="44"/>
        <v>6.7616286129681222E-2</v>
      </c>
      <c r="CF50" s="133">
        <v>0</v>
      </c>
    </row>
    <row r="51" spans="2:84" s="30" customFormat="1" ht="12">
      <c r="B51" s="177">
        <v>45</v>
      </c>
      <c r="C51" s="181" t="s">
        <v>49</v>
      </c>
      <c r="D51" s="178">
        <v>115</v>
      </c>
      <c r="E51" s="178">
        <v>13</v>
      </c>
      <c r="F51" s="178">
        <v>5</v>
      </c>
      <c r="G51" s="179">
        <f t="shared" si="2"/>
        <v>0.11304347826086956</v>
      </c>
      <c r="H51" s="179">
        <f t="shared" si="3"/>
        <v>4.3478260869565216E-2</v>
      </c>
      <c r="I51" s="180">
        <v>8939780</v>
      </c>
      <c r="J51" s="180">
        <v>3529140</v>
      </c>
      <c r="K51" s="180">
        <f t="shared" si="4"/>
        <v>687675.38461538462</v>
      </c>
      <c r="L51" s="180">
        <f t="shared" si="5"/>
        <v>705828</v>
      </c>
      <c r="M51" s="178">
        <v>201</v>
      </c>
      <c r="N51" s="178">
        <v>28</v>
      </c>
      <c r="O51" s="178">
        <v>13</v>
      </c>
      <c r="P51" s="179">
        <f t="shared" si="6"/>
        <v>0.13930348258706468</v>
      </c>
      <c r="Q51" s="179">
        <f t="shared" si="7"/>
        <v>6.4676616915422883E-2</v>
      </c>
      <c r="R51" s="180">
        <v>7609170</v>
      </c>
      <c r="S51" s="180">
        <v>5221030</v>
      </c>
      <c r="T51" s="180">
        <f t="shared" si="8"/>
        <v>271756.07142857142</v>
      </c>
      <c r="U51" s="180">
        <f t="shared" si="9"/>
        <v>401617.69230769231</v>
      </c>
      <c r="V51" s="178">
        <v>5522</v>
      </c>
      <c r="W51" s="178">
        <v>180</v>
      </c>
      <c r="X51" s="178">
        <v>101</v>
      </c>
      <c r="Y51" s="179">
        <f t="shared" si="10"/>
        <v>3.259688518652662E-2</v>
      </c>
      <c r="Z51" s="179">
        <f t="shared" si="11"/>
        <v>1.8290474465773272E-2</v>
      </c>
      <c r="AA51" s="180">
        <v>57933480</v>
      </c>
      <c r="AB51" s="180">
        <v>49287510</v>
      </c>
      <c r="AC51" s="180">
        <f t="shared" si="12"/>
        <v>321852.66666666669</v>
      </c>
      <c r="AD51" s="180">
        <f t="shared" si="13"/>
        <v>487995.14851485146</v>
      </c>
      <c r="AE51" s="178">
        <v>4184</v>
      </c>
      <c r="AF51" s="178">
        <v>302</v>
      </c>
      <c r="AG51" s="178">
        <v>183</v>
      </c>
      <c r="AH51" s="179">
        <f t="shared" si="14"/>
        <v>7.2179732313575523E-2</v>
      </c>
      <c r="AI51" s="179">
        <f t="shared" si="15"/>
        <v>4.3738049713193117E-2</v>
      </c>
      <c r="AJ51" s="180">
        <v>85415290</v>
      </c>
      <c r="AK51" s="180">
        <v>70800980</v>
      </c>
      <c r="AL51" s="180">
        <f t="shared" si="16"/>
        <v>282832.08609271521</v>
      </c>
      <c r="AM51" s="180">
        <f t="shared" si="17"/>
        <v>386890.60109289619</v>
      </c>
      <c r="AN51" s="178">
        <v>2547</v>
      </c>
      <c r="AO51" s="178">
        <v>359</v>
      </c>
      <c r="AP51" s="178">
        <v>243</v>
      </c>
      <c r="AQ51" s="179">
        <f t="shared" si="18"/>
        <v>0.14095013741656851</v>
      </c>
      <c r="AR51" s="179">
        <f t="shared" si="19"/>
        <v>9.5406360424028266E-2</v>
      </c>
      <c r="AS51" s="180">
        <v>124978740</v>
      </c>
      <c r="AT51" s="180">
        <v>101980220</v>
      </c>
      <c r="AU51" s="180">
        <f t="shared" si="20"/>
        <v>348130.19498607243</v>
      </c>
      <c r="AV51" s="180">
        <f t="shared" si="21"/>
        <v>419671.68724279833</v>
      </c>
      <c r="AW51" s="178">
        <v>1164</v>
      </c>
      <c r="AX51" s="178">
        <v>262</v>
      </c>
      <c r="AY51" s="178">
        <v>191</v>
      </c>
      <c r="AZ51" s="179">
        <f t="shared" si="22"/>
        <v>0.22508591065292097</v>
      </c>
      <c r="BA51" s="179">
        <f t="shared" si="23"/>
        <v>0.1640893470790378</v>
      </c>
      <c r="BB51" s="180">
        <v>93209790</v>
      </c>
      <c r="BC51" s="180">
        <v>83097650</v>
      </c>
      <c r="BD51" s="180">
        <f t="shared" si="24"/>
        <v>355762.55725190841</v>
      </c>
      <c r="BE51" s="180">
        <f t="shared" si="25"/>
        <v>435066.23036649212</v>
      </c>
      <c r="BF51" s="178">
        <v>383</v>
      </c>
      <c r="BG51" s="178">
        <v>117</v>
      </c>
      <c r="BH51" s="178">
        <v>93</v>
      </c>
      <c r="BI51" s="179">
        <f t="shared" si="26"/>
        <v>0.30548302872062666</v>
      </c>
      <c r="BJ51" s="179">
        <f t="shared" si="27"/>
        <v>0.24281984334203655</v>
      </c>
      <c r="BK51" s="180">
        <v>54950750</v>
      </c>
      <c r="BL51" s="180">
        <v>44587140</v>
      </c>
      <c r="BM51" s="180">
        <f t="shared" si="28"/>
        <v>469664.52991452994</v>
      </c>
      <c r="BN51" s="180">
        <f t="shared" si="29"/>
        <v>479431.61290322582</v>
      </c>
      <c r="BO51" s="178">
        <f t="shared" si="41"/>
        <v>14116</v>
      </c>
      <c r="BP51" s="178">
        <f t="shared" si="41"/>
        <v>1261</v>
      </c>
      <c r="BQ51" s="178">
        <f t="shared" si="41"/>
        <v>829</v>
      </c>
      <c r="BR51" s="179">
        <f t="shared" si="32"/>
        <v>8.9331255313119862E-2</v>
      </c>
      <c r="BS51" s="179">
        <f t="shared" si="33"/>
        <v>5.8727684896571264E-2</v>
      </c>
      <c r="BT51" s="178">
        <f t="shared" si="42"/>
        <v>433037000</v>
      </c>
      <c r="BU51" s="178">
        <f t="shared" si="42"/>
        <v>358503670</v>
      </c>
      <c r="BV51" s="180">
        <f t="shared" si="35"/>
        <v>343407.61300555116</v>
      </c>
      <c r="BW51" s="180">
        <f t="shared" si="36"/>
        <v>432453.16043425817</v>
      </c>
      <c r="BY51" s="133" t="str">
        <f t="shared" si="37"/>
        <v>松原市</v>
      </c>
      <c r="BZ51" s="134">
        <f t="shared" si="38"/>
        <v>9.3411691927002785E-2</v>
      </c>
      <c r="CA51" s="133" t="str">
        <f t="shared" si="39"/>
        <v>高槻市</v>
      </c>
      <c r="CB51" s="134">
        <f t="shared" si="40"/>
        <v>6.0327455919395465E-2</v>
      </c>
      <c r="CC51" s="135"/>
      <c r="CD51" s="134">
        <f t="shared" si="43"/>
        <v>0.10344567297120784</v>
      </c>
      <c r="CE51" s="134">
        <f t="shared" si="44"/>
        <v>6.7616286129681222E-2</v>
      </c>
      <c r="CF51" s="133">
        <v>0</v>
      </c>
    </row>
    <row r="52" spans="2:84" s="30" customFormat="1" ht="12">
      <c r="B52" s="177">
        <v>46</v>
      </c>
      <c r="C52" s="181" t="s">
        <v>27</v>
      </c>
      <c r="D52" s="178">
        <v>147</v>
      </c>
      <c r="E52" s="178">
        <v>21</v>
      </c>
      <c r="F52" s="178">
        <v>11</v>
      </c>
      <c r="G52" s="179">
        <f t="shared" si="2"/>
        <v>0.14285714285714285</v>
      </c>
      <c r="H52" s="179">
        <f t="shared" si="3"/>
        <v>7.4829931972789115E-2</v>
      </c>
      <c r="I52" s="180">
        <v>4856300</v>
      </c>
      <c r="J52" s="180">
        <v>4037550</v>
      </c>
      <c r="K52" s="180">
        <f t="shared" si="4"/>
        <v>231252.38095238095</v>
      </c>
      <c r="L52" s="180">
        <f t="shared" si="5"/>
        <v>367050</v>
      </c>
      <c r="M52" s="178">
        <v>152</v>
      </c>
      <c r="N52" s="178">
        <v>17</v>
      </c>
      <c r="O52" s="178">
        <v>8</v>
      </c>
      <c r="P52" s="179">
        <f t="shared" si="6"/>
        <v>0.1118421052631579</v>
      </c>
      <c r="Q52" s="179">
        <f t="shared" si="7"/>
        <v>5.2631578947368418E-2</v>
      </c>
      <c r="R52" s="180">
        <v>3512990</v>
      </c>
      <c r="S52" s="180">
        <v>3148590</v>
      </c>
      <c r="T52" s="180">
        <f t="shared" si="8"/>
        <v>206646.4705882353</v>
      </c>
      <c r="U52" s="180">
        <f t="shared" si="9"/>
        <v>393573.75</v>
      </c>
      <c r="V52" s="178">
        <v>7000</v>
      </c>
      <c r="W52" s="178">
        <v>293</v>
      </c>
      <c r="X52" s="178">
        <v>111</v>
      </c>
      <c r="Y52" s="179">
        <f t="shared" si="10"/>
        <v>4.1857142857142857E-2</v>
      </c>
      <c r="Z52" s="179">
        <f t="shared" si="11"/>
        <v>1.5857142857142858E-2</v>
      </c>
      <c r="AA52" s="180">
        <v>70483510</v>
      </c>
      <c r="AB52" s="180">
        <v>42767840</v>
      </c>
      <c r="AC52" s="180">
        <f t="shared" si="12"/>
        <v>240558.05460750853</v>
      </c>
      <c r="AD52" s="180">
        <f t="shared" si="13"/>
        <v>385295.85585585586</v>
      </c>
      <c r="AE52" s="178">
        <v>5079</v>
      </c>
      <c r="AF52" s="178">
        <v>448</v>
      </c>
      <c r="AG52" s="178">
        <v>191</v>
      </c>
      <c r="AH52" s="179">
        <f t="shared" si="14"/>
        <v>8.8206339830675329E-2</v>
      </c>
      <c r="AI52" s="179">
        <f t="shared" si="15"/>
        <v>3.7605827918881667E-2</v>
      </c>
      <c r="AJ52" s="180">
        <v>125910980</v>
      </c>
      <c r="AK52" s="180">
        <v>80441340</v>
      </c>
      <c r="AL52" s="180">
        <f t="shared" si="16"/>
        <v>281051.29464285716</v>
      </c>
      <c r="AM52" s="180">
        <f t="shared" si="17"/>
        <v>421158.84816753928</v>
      </c>
      <c r="AN52" s="178">
        <v>3211</v>
      </c>
      <c r="AO52" s="178">
        <v>537</v>
      </c>
      <c r="AP52" s="178">
        <v>265</v>
      </c>
      <c r="AQ52" s="179">
        <f t="shared" si="18"/>
        <v>0.16723762067891623</v>
      </c>
      <c r="AR52" s="179">
        <f t="shared" si="19"/>
        <v>8.2528807225163495E-2</v>
      </c>
      <c r="AS52" s="180">
        <v>136886700</v>
      </c>
      <c r="AT52" s="180">
        <v>101024440</v>
      </c>
      <c r="AU52" s="180">
        <f t="shared" si="20"/>
        <v>254910.05586592178</v>
      </c>
      <c r="AV52" s="180">
        <f t="shared" si="21"/>
        <v>381224.30188679247</v>
      </c>
      <c r="AW52" s="178">
        <v>1567</v>
      </c>
      <c r="AX52" s="178">
        <v>381</v>
      </c>
      <c r="AY52" s="178">
        <v>215</v>
      </c>
      <c r="AZ52" s="179">
        <f t="shared" si="22"/>
        <v>0.24313975749840461</v>
      </c>
      <c r="BA52" s="179">
        <f t="shared" si="23"/>
        <v>0.1372048500319081</v>
      </c>
      <c r="BB52" s="180">
        <v>117947270</v>
      </c>
      <c r="BC52" s="180">
        <v>88408780</v>
      </c>
      <c r="BD52" s="180">
        <f t="shared" si="24"/>
        <v>309572.88713910762</v>
      </c>
      <c r="BE52" s="180">
        <f t="shared" si="25"/>
        <v>411203.62790697673</v>
      </c>
      <c r="BF52" s="178">
        <v>539</v>
      </c>
      <c r="BG52" s="178">
        <v>149</v>
      </c>
      <c r="BH52" s="178">
        <v>108</v>
      </c>
      <c r="BI52" s="179">
        <f t="shared" si="26"/>
        <v>0.27643784786641928</v>
      </c>
      <c r="BJ52" s="179">
        <f t="shared" si="27"/>
        <v>0.20037105751391465</v>
      </c>
      <c r="BK52" s="180">
        <v>46198330</v>
      </c>
      <c r="BL52" s="180">
        <v>40326350</v>
      </c>
      <c r="BM52" s="180">
        <f t="shared" si="28"/>
        <v>310055.90604026848</v>
      </c>
      <c r="BN52" s="180">
        <f t="shared" si="29"/>
        <v>373392.12962962961</v>
      </c>
      <c r="BO52" s="178">
        <f t="shared" si="41"/>
        <v>17695</v>
      </c>
      <c r="BP52" s="178">
        <f t="shared" si="41"/>
        <v>1846</v>
      </c>
      <c r="BQ52" s="178">
        <f t="shared" si="41"/>
        <v>909</v>
      </c>
      <c r="BR52" s="179">
        <f t="shared" si="32"/>
        <v>0.10432325515682396</v>
      </c>
      <c r="BS52" s="179">
        <f t="shared" si="33"/>
        <v>5.1370443628143546E-2</v>
      </c>
      <c r="BT52" s="178">
        <f t="shared" si="42"/>
        <v>505796080</v>
      </c>
      <c r="BU52" s="178">
        <f t="shared" si="42"/>
        <v>360154890</v>
      </c>
      <c r="BV52" s="180">
        <f t="shared" si="35"/>
        <v>273995.70964247023</v>
      </c>
      <c r="BW52" s="180">
        <f t="shared" si="36"/>
        <v>396210</v>
      </c>
      <c r="BY52" s="133" t="str">
        <f t="shared" si="37"/>
        <v>住之江区</v>
      </c>
      <c r="BZ52" s="134">
        <f t="shared" si="38"/>
        <v>9.3392314072435714E-2</v>
      </c>
      <c r="CA52" s="133" t="str">
        <f t="shared" si="39"/>
        <v>西成区</v>
      </c>
      <c r="CB52" s="134">
        <f t="shared" si="40"/>
        <v>6.0115606936416183E-2</v>
      </c>
      <c r="CC52" s="135"/>
      <c r="CD52" s="134">
        <f t="shared" si="43"/>
        <v>0.10344567297120784</v>
      </c>
      <c r="CE52" s="134">
        <f t="shared" si="44"/>
        <v>6.7616286129681222E-2</v>
      </c>
      <c r="CF52" s="133">
        <v>0</v>
      </c>
    </row>
    <row r="53" spans="2:84" s="30" customFormat="1" ht="12">
      <c r="B53" s="177">
        <v>47</v>
      </c>
      <c r="C53" s="181" t="s">
        <v>17</v>
      </c>
      <c r="D53" s="178">
        <v>142</v>
      </c>
      <c r="E53" s="178">
        <v>12</v>
      </c>
      <c r="F53" s="178">
        <v>7</v>
      </c>
      <c r="G53" s="179">
        <f t="shared" si="2"/>
        <v>8.4507042253521125E-2</v>
      </c>
      <c r="H53" s="179">
        <f t="shared" si="3"/>
        <v>4.9295774647887321E-2</v>
      </c>
      <c r="I53" s="180">
        <v>3883840</v>
      </c>
      <c r="J53" s="180">
        <v>3355480</v>
      </c>
      <c r="K53" s="180">
        <f t="shared" si="4"/>
        <v>323653.33333333331</v>
      </c>
      <c r="L53" s="180">
        <f t="shared" si="5"/>
        <v>479354.28571428574</v>
      </c>
      <c r="M53" s="178">
        <v>230</v>
      </c>
      <c r="N53" s="178">
        <v>26</v>
      </c>
      <c r="O53" s="178">
        <v>11</v>
      </c>
      <c r="P53" s="179">
        <f t="shared" si="6"/>
        <v>0.11304347826086956</v>
      </c>
      <c r="Q53" s="179">
        <f t="shared" si="7"/>
        <v>4.7826086956521741E-2</v>
      </c>
      <c r="R53" s="180">
        <v>6977310</v>
      </c>
      <c r="S53" s="180">
        <v>6044350</v>
      </c>
      <c r="T53" s="180">
        <f t="shared" si="8"/>
        <v>268358.07692307694</v>
      </c>
      <c r="U53" s="180">
        <f t="shared" si="9"/>
        <v>549486.36363636365</v>
      </c>
      <c r="V53" s="178">
        <v>15972</v>
      </c>
      <c r="W53" s="178">
        <v>563</v>
      </c>
      <c r="X53" s="178">
        <v>254</v>
      </c>
      <c r="Y53" s="179">
        <f t="shared" si="10"/>
        <v>3.5249186075632356E-2</v>
      </c>
      <c r="Z53" s="179">
        <f t="shared" si="11"/>
        <v>1.5902829952416729E-2</v>
      </c>
      <c r="AA53" s="180">
        <v>137044040</v>
      </c>
      <c r="AB53" s="180">
        <v>97378100</v>
      </c>
      <c r="AC53" s="180">
        <f t="shared" si="12"/>
        <v>243417.47779751333</v>
      </c>
      <c r="AD53" s="180">
        <f t="shared" si="13"/>
        <v>383378.3464566929</v>
      </c>
      <c r="AE53" s="178">
        <v>10207</v>
      </c>
      <c r="AF53" s="178">
        <v>792</v>
      </c>
      <c r="AG53" s="178">
        <v>444</v>
      </c>
      <c r="AH53" s="179">
        <f t="shared" si="14"/>
        <v>7.7593808170863129E-2</v>
      </c>
      <c r="AI53" s="179">
        <f t="shared" si="15"/>
        <v>4.3499559126089937E-2</v>
      </c>
      <c r="AJ53" s="180">
        <v>196400520</v>
      </c>
      <c r="AK53" s="180">
        <v>156017910</v>
      </c>
      <c r="AL53" s="180">
        <f t="shared" si="16"/>
        <v>247980.45454545456</v>
      </c>
      <c r="AM53" s="180">
        <f t="shared" si="17"/>
        <v>351391.68918918917</v>
      </c>
      <c r="AN53" s="178">
        <v>5645</v>
      </c>
      <c r="AO53" s="178">
        <v>898</v>
      </c>
      <c r="AP53" s="178">
        <v>589</v>
      </c>
      <c r="AQ53" s="179">
        <f t="shared" si="18"/>
        <v>0.15907883082373783</v>
      </c>
      <c r="AR53" s="179">
        <f t="shared" si="19"/>
        <v>0.10434012400354296</v>
      </c>
      <c r="AS53" s="180">
        <v>239416580</v>
      </c>
      <c r="AT53" s="180">
        <v>203899670</v>
      </c>
      <c r="AU53" s="180">
        <f t="shared" si="20"/>
        <v>266610.89086859691</v>
      </c>
      <c r="AV53" s="180">
        <f t="shared" si="21"/>
        <v>346179.40577249578</v>
      </c>
      <c r="AW53" s="178">
        <v>2346</v>
      </c>
      <c r="AX53" s="178">
        <v>628</v>
      </c>
      <c r="AY53" s="178">
        <v>453</v>
      </c>
      <c r="AZ53" s="179">
        <f t="shared" si="22"/>
        <v>0.26768968456947995</v>
      </c>
      <c r="BA53" s="179">
        <f t="shared" si="23"/>
        <v>0.19309462915601022</v>
      </c>
      <c r="BB53" s="180">
        <v>180818130</v>
      </c>
      <c r="BC53" s="180">
        <v>161043370</v>
      </c>
      <c r="BD53" s="180">
        <f t="shared" si="24"/>
        <v>287926.95859872614</v>
      </c>
      <c r="BE53" s="180">
        <f t="shared" si="25"/>
        <v>355504.12803532009</v>
      </c>
      <c r="BF53" s="178">
        <v>837</v>
      </c>
      <c r="BG53" s="178">
        <v>270</v>
      </c>
      <c r="BH53" s="178">
        <v>226</v>
      </c>
      <c r="BI53" s="179">
        <f t="shared" si="26"/>
        <v>0.32258064516129031</v>
      </c>
      <c r="BJ53" s="179">
        <f t="shared" si="27"/>
        <v>0.27001194743130225</v>
      </c>
      <c r="BK53" s="180">
        <v>92049420</v>
      </c>
      <c r="BL53" s="180">
        <v>85541260</v>
      </c>
      <c r="BM53" s="180">
        <f t="shared" si="28"/>
        <v>340923.77777777775</v>
      </c>
      <c r="BN53" s="180">
        <f t="shared" si="29"/>
        <v>378501.1504424779</v>
      </c>
      <c r="BO53" s="178">
        <f t="shared" si="41"/>
        <v>35379</v>
      </c>
      <c r="BP53" s="178">
        <f t="shared" si="41"/>
        <v>3189</v>
      </c>
      <c r="BQ53" s="178">
        <f t="shared" si="41"/>
        <v>1984</v>
      </c>
      <c r="BR53" s="179">
        <f t="shared" si="32"/>
        <v>9.0138217586703984E-2</v>
      </c>
      <c r="BS53" s="179">
        <f t="shared" si="33"/>
        <v>5.6078464625908021E-2</v>
      </c>
      <c r="BT53" s="178">
        <f t="shared" si="42"/>
        <v>856589840</v>
      </c>
      <c r="BU53" s="178">
        <f t="shared" si="42"/>
        <v>713280140</v>
      </c>
      <c r="BV53" s="180">
        <f t="shared" si="35"/>
        <v>268607.66384446534</v>
      </c>
      <c r="BW53" s="180">
        <f t="shared" si="36"/>
        <v>359516.19959677418</v>
      </c>
      <c r="BY53" s="133" t="str">
        <f t="shared" si="37"/>
        <v>堺市東区</v>
      </c>
      <c r="BZ53" s="134">
        <f t="shared" si="38"/>
        <v>9.3061902783547978E-2</v>
      </c>
      <c r="CA53" s="133" t="str">
        <f t="shared" si="39"/>
        <v>泉佐野市</v>
      </c>
      <c r="CB53" s="134">
        <f t="shared" si="40"/>
        <v>5.8727684896571264E-2</v>
      </c>
      <c r="CC53" s="135"/>
      <c r="CD53" s="134">
        <f t="shared" si="43"/>
        <v>0.10344567297120784</v>
      </c>
      <c r="CE53" s="134">
        <f t="shared" si="44"/>
        <v>6.7616286129681222E-2</v>
      </c>
      <c r="CF53" s="133">
        <v>0</v>
      </c>
    </row>
    <row r="54" spans="2:84" s="30" customFormat="1" ht="12">
      <c r="B54" s="177">
        <v>48</v>
      </c>
      <c r="C54" s="181" t="s">
        <v>28</v>
      </c>
      <c r="D54" s="178">
        <v>49</v>
      </c>
      <c r="E54" s="178">
        <v>4</v>
      </c>
      <c r="F54" s="178">
        <v>3</v>
      </c>
      <c r="G54" s="179">
        <f t="shared" si="2"/>
        <v>8.1632653061224483E-2</v>
      </c>
      <c r="H54" s="179">
        <f t="shared" si="3"/>
        <v>6.1224489795918366E-2</v>
      </c>
      <c r="I54" s="180">
        <v>798960</v>
      </c>
      <c r="J54" s="180">
        <v>769610</v>
      </c>
      <c r="K54" s="180">
        <f t="shared" si="4"/>
        <v>199740</v>
      </c>
      <c r="L54" s="180">
        <f t="shared" si="5"/>
        <v>256536.66666666666</v>
      </c>
      <c r="M54" s="178">
        <v>115</v>
      </c>
      <c r="N54" s="178">
        <v>14</v>
      </c>
      <c r="O54" s="178">
        <v>8</v>
      </c>
      <c r="P54" s="179">
        <f t="shared" si="6"/>
        <v>0.12173913043478261</v>
      </c>
      <c r="Q54" s="179">
        <f t="shared" si="7"/>
        <v>6.9565217391304349E-2</v>
      </c>
      <c r="R54" s="180">
        <v>5461700</v>
      </c>
      <c r="S54" s="180">
        <v>3528130</v>
      </c>
      <c r="T54" s="180">
        <f t="shared" si="8"/>
        <v>390121.42857142858</v>
      </c>
      <c r="U54" s="180">
        <f t="shared" si="9"/>
        <v>441016.25</v>
      </c>
      <c r="V54" s="178">
        <v>7783</v>
      </c>
      <c r="W54" s="178">
        <v>235</v>
      </c>
      <c r="X54" s="178">
        <v>92</v>
      </c>
      <c r="Y54" s="179">
        <f t="shared" si="10"/>
        <v>3.0194012591545676E-2</v>
      </c>
      <c r="Z54" s="179">
        <f t="shared" si="11"/>
        <v>1.1820634716690223E-2</v>
      </c>
      <c r="AA54" s="180">
        <v>48042190</v>
      </c>
      <c r="AB54" s="180">
        <v>35110020</v>
      </c>
      <c r="AC54" s="180">
        <f t="shared" si="12"/>
        <v>204434.85106382979</v>
      </c>
      <c r="AD54" s="180">
        <f t="shared" si="13"/>
        <v>381630.65217391303</v>
      </c>
      <c r="AE54" s="178">
        <v>5269</v>
      </c>
      <c r="AF54" s="178">
        <v>373</v>
      </c>
      <c r="AG54" s="178">
        <v>189</v>
      </c>
      <c r="AH54" s="179">
        <f t="shared" si="14"/>
        <v>7.0791421522110459E-2</v>
      </c>
      <c r="AI54" s="179">
        <f t="shared" si="15"/>
        <v>3.5870184095653825E-2</v>
      </c>
      <c r="AJ54" s="180">
        <v>95665080</v>
      </c>
      <c r="AK54" s="180">
        <v>59869530</v>
      </c>
      <c r="AL54" s="180">
        <f t="shared" si="16"/>
        <v>256474.74530831099</v>
      </c>
      <c r="AM54" s="180">
        <f t="shared" si="17"/>
        <v>316770</v>
      </c>
      <c r="AN54" s="178">
        <v>3461</v>
      </c>
      <c r="AO54" s="178">
        <v>497</v>
      </c>
      <c r="AP54" s="178">
        <v>303</v>
      </c>
      <c r="AQ54" s="179">
        <f t="shared" si="18"/>
        <v>0.14360011557353367</v>
      </c>
      <c r="AR54" s="179">
        <f t="shared" si="19"/>
        <v>8.7546951748049703E-2</v>
      </c>
      <c r="AS54" s="180">
        <v>118324280</v>
      </c>
      <c r="AT54" s="180">
        <v>90421360</v>
      </c>
      <c r="AU54" s="180">
        <f t="shared" si="20"/>
        <v>238077.02213279679</v>
      </c>
      <c r="AV54" s="180">
        <f t="shared" si="21"/>
        <v>298420.33003300329</v>
      </c>
      <c r="AW54" s="178">
        <v>1685</v>
      </c>
      <c r="AX54" s="178">
        <v>380</v>
      </c>
      <c r="AY54" s="178">
        <v>261</v>
      </c>
      <c r="AZ54" s="179">
        <f t="shared" si="22"/>
        <v>0.22551928783382788</v>
      </c>
      <c r="BA54" s="179">
        <f t="shared" si="23"/>
        <v>0.15489614243323443</v>
      </c>
      <c r="BB54" s="180">
        <v>87531380</v>
      </c>
      <c r="BC54" s="180">
        <v>77731040</v>
      </c>
      <c r="BD54" s="180">
        <f t="shared" si="24"/>
        <v>230345.73684210525</v>
      </c>
      <c r="BE54" s="180">
        <f t="shared" si="25"/>
        <v>297820.07662835252</v>
      </c>
      <c r="BF54" s="178">
        <v>595</v>
      </c>
      <c r="BG54" s="178">
        <v>164</v>
      </c>
      <c r="BH54" s="178">
        <v>135</v>
      </c>
      <c r="BI54" s="179">
        <f t="shared" si="26"/>
        <v>0.27563025210084036</v>
      </c>
      <c r="BJ54" s="179">
        <f t="shared" si="27"/>
        <v>0.22689075630252101</v>
      </c>
      <c r="BK54" s="180">
        <v>48069190</v>
      </c>
      <c r="BL54" s="180">
        <v>44260320</v>
      </c>
      <c r="BM54" s="180">
        <f t="shared" si="28"/>
        <v>293104.81707317074</v>
      </c>
      <c r="BN54" s="180">
        <f t="shared" si="29"/>
        <v>327854.22222222225</v>
      </c>
      <c r="BO54" s="178">
        <f t="shared" si="41"/>
        <v>18957</v>
      </c>
      <c r="BP54" s="178">
        <f t="shared" si="41"/>
        <v>1667</v>
      </c>
      <c r="BQ54" s="178">
        <f t="shared" si="41"/>
        <v>991</v>
      </c>
      <c r="BR54" s="179">
        <f t="shared" si="32"/>
        <v>8.7935854829350638E-2</v>
      </c>
      <c r="BS54" s="179">
        <f t="shared" si="33"/>
        <v>5.2276204040723744E-2</v>
      </c>
      <c r="BT54" s="178">
        <f t="shared" si="42"/>
        <v>403892780</v>
      </c>
      <c r="BU54" s="178">
        <f t="shared" si="42"/>
        <v>311690010</v>
      </c>
      <c r="BV54" s="180">
        <f t="shared" si="35"/>
        <v>242287.21055788844</v>
      </c>
      <c r="BW54" s="180">
        <f t="shared" si="36"/>
        <v>314520.6962663976</v>
      </c>
      <c r="BY54" s="133" t="str">
        <f t="shared" si="37"/>
        <v>摂津市</v>
      </c>
      <c r="BZ54" s="134">
        <f t="shared" si="38"/>
        <v>9.2810921017640283E-2</v>
      </c>
      <c r="CA54" s="133" t="str">
        <f t="shared" si="39"/>
        <v>西区</v>
      </c>
      <c r="CB54" s="134">
        <f t="shared" si="40"/>
        <v>5.8641975308641972E-2</v>
      </c>
      <c r="CC54" s="135"/>
      <c r="CD54" s="134">
        <f t="shared" si="43"/>
        <v>0.10344567297120784</v>
      </c>
      <c r="CE54" s="134">
        <f t="shared" si="44"/>
        <v>6.7616286129681222E-2</v>
      </c>
      <c r="CF54" s="133">
        <v>0</v>
      </c>
    </row>
    <row r="55" spans="2:84" s="30" customFormat="1" ht="12">
      <c r="B55" s="177">
        <v>49</v>
      </c>
      <c r="C55" s="181" t="s">
        <v>29</v>
      </c>
      <c r="D55" s="178">
        <v>21</v>
      </c>
      <c r="E55" s="178">
        <v>2</v>
      </c>
      <c r="F55" s="178">
        <v>1</v>
      </c>
      <c r="G55" s="179">
        <f t="shared" si="2"/>
        <v>9.5238095238095233E-2</v>
      </c>
      <c r="H55" s="179">
        <f t="shared" si="3"/>
        <v>4.7619047619047616E-2</v>
      </c>
      <c r="I55" s="180">
        <v>400720</v>
      </c>
      <c r="J55" s="180">
        <v>363800</v>
      </c>
      <c r="K55" s="180">
        <f t="shared" si="4"/>
        <v>200360</v>
      </c>
      <c r="L55" s="180">
        <f t="shared" si="5"/>
        <v>363800</v>
      </c>
      <c r="M55" s="178">
        <v>34</v>
      </c>
      <c r="N55" s="178">
        <v>4</v>
      </c>
      <c r="O55" s="178">
        <v>4</v>
      </c>
      <c r="P55" s="179">
        <f t="shared" si="6"/>
        <v>0.11764705882352941</v>
      </c>
      <c r="Q55" s="179">
        <f t="shared" si="7"/>
        <v>0.11764705882352941</v>
      </c>
      <c r="R55" s="180">
        <v>2041980</v>
      </c>
      <c r="S55" s="180">
        <v>2002370</v>
      </c>
      <c r="T55" s="180">
        <f t="shared" si="8"/>
        <v>510495</v>
      </c>
      <c r="U55" s="180">
        <f t="shared" si="9"/>
        <v>500592.5</v>
      </c>
      <c r="V55" s="178">
        <v>8546</v>
      </c>
      <c r="W55" s="178">
        <v>305</v>
      </c>
      <c r="X55" s="178">
        <v>147</v>
      </c>
      <c r="Y55" s="179">
        <f t="shared" si="10"/>
        <v>3.568921132693658E-2</v>
      </c>
      <c r="Z55" s="179">
        <f t="shared" si="11"/>
        <v>1.7201029721507138E-2</v>
      </c>
      <c r="AA55" s="180">
        <v>84817970</v>
      </c>
      <c r="AB55" s="180">
        <v>54227610</v>
      </c>
      <c r="AC55" s="180">
        <f t="shared" si="12"/>
        <v>278091.7049180328</v>
      </c>
      <c r="AD55" s="180">
        <f t="shared" si="13"/>
        <v>368895.30612244899</v>
      </c>
      <c r="AE55" s="178">
        <v>5760</v>
      </c>
      <c r="AF55" s="178">
        <v>468</v>
      </c>
      <c r="AG55" s="178">
        <v>299</v>
      </c>
      <c r="AH55" s="179">
        <f t="shared" si="14"/>
        <v>8.1250000000000003E-2</v>
      </c>
      <c r="AI55" s="179">
        <f t="shared" si="15"/>
        <v>5.1909722222222225E-2</v>
      </c>
      <c r="AJ55" s="180">
        <v>119857100</v>
      </c>
      <c r="AK55" s="180">
        <v>100131540</v>
      </c>
      <c r="AL55" s="180">
        <f t="shared" si="16"/>
        <v>256104.91452991453</v>
      </c>
      <c r="AM55" s="180">
        <f t="shared" si="17"/>
        <v>334888.09364548494</v>
      </c>
      <c r="AN55" s="178">
        <v>3155</v>
      </c>
      <c r="AO55" s="178">
        <v>501</v>
      </c>
      <c r="AP55" s="178">
        <v>350</v>
      </c>
      <c r="AQ55" s="179">
        <f t="shared" si="18"/>
        <v>0.15879556259904912</v>
      </c>
      <c r="AR55" s="179">
        <f t="shared" si="19"/>
        <v>0.11093502377179081</v>
      </c>
      <c r="AS55" s="180">
        <v>127537530</v>
      </c>
      <c r="AT55" s="180">
        <v>108395620</v>
      </c>
      <c r="AU55" s="180">
        <f t="shared" si="20"/>
        <v>254565.92814371258</v>
      </c>
      <c r="AV55" s="180">
        <f t="shared" si="21"/>
        <v>309701.77142857143</v>
      </c>
      <c r="AW55" s="178">
        <v>1392</v>
      </c>
      <c r="AX55" s="178">
        <v>370</v>
      </c>
      <c r="AY55" s="178">
        <v>279</v>
      </c>
      <c r="AZ55" s="179">
        <f t="shared" si="22"/>
        <v>0.26580459770114945</v>
      </c>
      <c r="BA55" s="179">
        <f t="shared" si="23"/>
        <v>0.20043103448275862</v>
      </c>
      <c r="BB55" s="180">
        <v>102100750</v>
      </c>
      <c r="BC55" s="180">
        <v>85432240</v>
      </c>
      <c r="BD55" s="180">
        <f t="shared" si="24"/>
        <v>275947.97297297296</v>
      </c>
      <c r="BE55" s="180">
        <f t="shared" si="25"/>
        <v>306208.74551971327</v>
      </c>
      <c r="BF55" s="178">
        <v>490</v>
      </c>
      <c r="BG55" s="178">
        <v>162</v>
      </c>
      <c r="BH55" s="178">
        <v>119</v>
      </c>
      <c r="BI55" s="179">
        <f t="shared" si="26"/>
        <v>0.33061224489795921</v>
      </c>
      <c r="BJ55" s="179">
        <f t="shared" si="27"/>
        <v>0.24285714285714285</v>
      </c>
      <c r="BK55" s="180">
        <v>45964350</v>
      </c>
      <c r="BL55" s="180">
        <v>41769530</v>
      </c>
      <c r="BM55" s="180">
        <f t="shared" si="28"/>
        <v>283730.55555555556</v>
      </c>
      <c r="BN55" s="180">
        <f t="shared" si="29"/>
        <v>351004.45378151262</v>
      </c>
      <c r="BO55" s="178">
        <f t="shared" si="41"/>
        <v>19398</v>
      </c>
      <c r="BP55" s="178">
        <f t="shared" si="41"/>
        <v>1812</v>
      </c>
      <c r="BQ55" s="178">
        <f t="shared" si="41"/>
        <v>1199</v>
      </c>
      <c r="BR55" s="179">
        <f t="shared" si="32"/>
        <v>9.3411691927002785E-2</v>
      </c>
      <c r="BS55" s="179">
        <f t="shared" si="33"/>
        <v>6.18104959274152E-2</v>
      </c>
      <c r="BT55" s="178">
        <f t="shared" si="42"/>
        <v>482720400</v>
      </c>
      <c r="BU55" s="178">
        <f t="shared" si="42"/>
        <v>392322710</v>
      </c>
      <c r="BV55" s="180">
        <f t="shared" si="35"/>
        <v>266401.9867549669</v>
      </c>
      <c r="BW55" s="180">
        <f t="shared" si="36"/>
        <v>327208.26522101753</v>
      </c>
      <c r="BY55" s="133" t="str">
        <f t="shared" si="37"/>
        <v>枚方市</v>
      </c>
      <c r="BZ55" s="134">
        <f t="shared" si="38"/>
        <v>9.24301950329732E-2</v>
      </c>
      <c r="CA55" s="133" t="str">
        <f t="shared" si="39"/>
        <v>泉大津市</v>
      </c>
      <c r="CB55" s="134">
        <f t="shared" si="40"/>
        <v>5.847836897066136E-2</v>
      </c>
      <c r="CC55" s="135"/>
      <c r="CD55" s="134">
        <f t="shared" si="43"/>
        <v>0.10344567297120784</v>
      </c>
      <c r="CE55" s="134">
        <f t="shared" si="44"/>
        <v>6.7616286129681222E-2</v>
      </c>
      <c r="CF55" s="133">
        <v>0</v>
      </c>
    </row>
    <row r="56" spans="2:84" s="30" customFormat="1" ht="12">
      <c r="B56" s="177">
        <v>50</v>
      </c>
      <c r="C56" s="181" t="s">
        <v>18</v>
      </c>
      <c r="D56" s="178">
        <v>79</v>
      </c>
      <c r="E56" s="178">
        <v>13</v>
      </c>
      <c r="F56" s="178">
        <v>7</v>
      </c>
      <c r="G56" s="179">
        <f t="shared" si="2"/>
        <v>0.16455696202531644</v>
      </c>
      <c r="H56" s="179">
        <f t="shared" si="3"/>
        <v>8.8607594936708861E-2</v>
      </c>
      <c r="I56" s="180">
        <v>7191310</v>
      </c>
      <c r="J56" s="180">
        <v>2967860</v>
      </c>
      <c r="K56" s="180">
        <f t="shared" si="4"/>
        <v>553177.69230769225</v>
      </c>
      <c r="L56" s="180">
        <f t="shared" si="5"/>
        <v>423980</v>
      </c>
      <c r="M56" s="178">
        <v>175</v>
      </c>
      <c r="N56" s="178">
        <v>23</v>
      </c>
      <c r="O56" s="178">
        <v>13</v>
      </c>
      <c r="P56" s="179">
        <f t="shared" si="6"/>
        <v>0.13142857142857142</v>
      </c>
      <c r="Q56" s="179">
        <f t="shared" si="7"/>
        <v>7.4285714285714288E-2</v>
      </c>
      <c r="R56" s="180">
        <v>12998810</v>
      </c>
      <c r="S56" s="180">
        <v>10847140</v>
      </c>
      <c r="T56" s="180">
        <f t="shared" si="8"/>
        <v>565165.65217391308</v>
      </c>
      <c r="U56" s="180">
        <f t="shared" si="9"/>
        <v>834395.38461538462</v>
      </c>
      <c r="V56" s="178">
        <v>7785</v>
      </c>
      <c r="W56" s="178">
        <v>287</v>
      </c>
      <c r="X56" s="178">
        <v>143</v>
      </c>
      <c r="Y56" s="179">
        <f t="shared" si="10"/>
        <v>3.6865767501605654E-2</v>
      </c>
      <c r="Z56" s="179">
        <f t="shared" si="11"/>
        <v>1.8368657675016057E-2</v>
      </c>
      <c r="AA56" s="180">
        <v>73445550</v>
      </c>
      <c r="AB56" s="180">
        <v>55616710</v>
      </c>
      <c r="AC56" s="180">
        <f t="shared" si="12"/>
        <v>255907.83972125436</v>
      </c>
      <c r="AD56" s="180">
        <f t="shared" si="13"/>
        <v>388928.04195804195</v>
      </c>
      <c r="AE56" s="178">
        <v>4980</v>
      </c>
      <c r="AF56" s="178">
        <v>394</v>
      </c>
      <c r="AG56" s="178">
        <v>207</v>
      </c>
      <c r="AH56" s="179">
        <f t="shared" si="14"/>
        <v>7.9116465863453819E-2</v>
      </c>
      <c r="AI56" s="179">
        <f t="shared" si="15"/>
        <v>4.1566265060240963E-2</v>
      </c>
      <c r="AJ56" s="180">
        <v>100415890</v>
      </c>
      <c r="AK56" s="180">
        <v>78268500</v>
      </c>
      <c r="AL56" s="180">
        <f t="shared" si="16"/>
        <v>254862.66497461929</v>
      </c>
      <c r="AM56" s="180">
        <f t="shared" si="17"/>
        <v>378108.69565217389</v>
      </c>
      <c r="AN56" s="178">
        <v>2705</v>
      </c>
      <c r="AO56" s="178">
        <v>438</v>
      </c>
      <c r="AP56" s="178">
        <v>286</v>
      </c>
      <c r="AQ56" s="179">
        <f t="shared" si="18"/>
        <v>0.16192236598890944</v>
      </c>
      <c r="AR56" s="179">
        <f t="shared" si="19"/>
        <v>0.10573012939001848</v>
      </c>
      <c r="AS56" s="180">
        <v>121559560</v>
      </c>
      <c r="AT56" s="180">
        <v>96834170</v>
      </c>
      <c r="AU56" s="180">
        <f t="shared" si="20"/>
        <v>277533.2420091324</v>
      </c>
      <c r="AV56" s="180">
        <f t="shared" si="21"/>
        <v>338581.013986014</v>
      </c>
      <c r="AW56" s="178">
        <v>1082</v>
      </c>
      <c r="AX56" s="178">
        <v>297</v>
      </c>
      <c r="AY56" s="178">
        <v>216</v>
      </c>
      <c r="AZ56" s="179">
        <f t="shared" si="22"/>
        <v>0.27449168207024027</v>
      </c>
      <c r="BA56" s="179">
        <f t="shared" si="23"/>
        <v>0.19963031423290203</v>
      </c>
      <c r="BB56" s="180">
        <v>88630720</v>
      </c>
      <c r="BC56" s="180">
        <v>78071490</v>
      </c>
      <c r="BD56" s="180">
        <f t="shared" si="24"/>
        <v>298419.93265993265</v>
      </c>
      <c r="BE56" s="180">
        <f t="shared" si="25"/>
        <v>361442.08333333331</v>
      </c>
      <c r="BF56" s="178">
        <v>387</v>
      </c>
      <c r="BG56" s="178">
        <v>106</v>
      </c>
      <c r="BH56" s="178">
        <v>86</v>
      </c>
      <c r="BI56" s="179">
        <f t="shared" si="26"/>
        <v>0.27390180878552972</v>
      </c>
      <c r="BJ56" s="179">
        <f t="shared" si="27"/>
        <v>0.22222222222222221</v>
      </c>
      <c r="BK56" s="180">
        <v>35175950</v>
      </c>
      <c r="BL56" s="180">
        <v>27932730</v>
      </c>
      <c r="BM56" s="180">
        <f t="shared" si="28"/>
        <v>331848.58490566036</v>
      </c>
      <c r="BN56" s="180">
        <f t="shared" si="29"/>
        <v>324799.18604651163</v>
      </c>
      <c r="BO56" s="178">
        <f t="shared" si="41"/>
        <v>17193</v>
      </c>
      <c r="BP56" s="178">
        <f t="shared" si="41"/>
        <v>1558</v>
      </c>
      <c r="BQ56" s="178">
        <f t="shared" si="41"/>
        <v>958</v>
      </c>
      <c r="BR56" s="179">
        <f t="shared" si="32"/>
        <v>9.0618274879311345E-2</v>
      </c>
      <c r="BS56" s="179">
        <f t="shared" si="33"/>
        <v>5.5720351305763971E-2</v>
      </c>
      <c r="BT56" s="178">
        <f t="shared" si="42"/>
        <v>439417790</v>
      </c>
      <c r="BU56" s="178">
        <f t="shared" si="42"/>
        <v>350538600</v>
      </c>
      <c r="BV56" s="180">
        <f t="shared" si="35"/>
        <v>282039.65982028242</v>
      </c>
      <c r="BW56" s="180">
        <f t="shared" si="36"/>
        <v>365906.68058455113</v>
      </c>
      <c r="BY56" s="133" t="str">
        <f t="shared" si="37"/>
        <v>千早赤阪村</v>
      </c>
      <c r="BZ56" s="134">
        <f t="shared" si="38"/>
        <v>9.2147435897435903E-2</v>
      </c>
      <c r="CA56" s="133" t="str">
        <f t="shared" si="39"/>
        <v>柏原市</v>
      </c>
      <c r="CB56" s="134">
        <f t="shared" si="40"/>
        <v>5.8088930936613055E-2</v>
      </c>
      <c r="CC56" s="135"/>
      <c r="CD56" s="134">
        <f t="shared" si="43"/>
        <v>0.10344567297120784</v>
      </c>
      <c r="CE56" s="134">
        <f t="shared" si="44"/>
        <v>6.7616286129681222E-2</v>
      </c>
      <c r="CF56" s="133">
        <v>0</v>
      </c>
    </row>
    <row r="57" spans="2:84" s="30" customFormat="1" ht="12">
      <c r="B57" s="177">
        <v>51</v>
      </c>
      <c r="C57" s="181" t="s">
        <v>50</v>
      </c>
      <c r="D57" s="178">
        <v>99</v>
      </c>
      <c r="E57" s="178">
        <v>18</v>
      </c>
      <c r="F57" s="178">
        <v>12</v>
      </c>
      <c r="G57" s="179">
        <f t="shared" si="2"/>
        <v>0.18181818181818182</v>
      </c>
      <c r="H57" s="179">
        <f t="shared" si="3"/>
        <v>0.12121212121212122</v>
      </c>
      <c r="I57" s="180">
        <v>8170330</v>
      </c>
      <c r="J57" s="180">
        <v>6828360</v>
      </c>
      <c r="K57" s="180">
        <f t="shared" si="4"/>
        <v>453907.22222222225</v>
      </c>
      <c r="L57" s="180">
        <f t="shared" si="5"/>
        <v>569030</v>
      </c>
      <c r="M57" s="178">
        <v>162</v>
      </c>
      <c r="N57" s="178">
        <v>15</v>
      </c>
      <c r="O57" s="178">
        <v>9</v>
      </c>
      <c r="P57" s="179">
        <f t="shared" si="6"/>
        <v>9.2592592592592587E-2</v>
      </c>
      <c r="Q57" s="179">
        <f t="shared" si="7"/>
        <v>5.5555555555555552E-2</v>
      </c>
      <c r="R57" s="180">
        <v>3737760</v>
      </c>
      <c r="S57" s="180">
        <v>3205500</v>
      </c>
      <c r="T57" s="180">
        <f t="shared" si="8"/>
        <v>249184</v>
      </c>
      <c r="U57" s="180">
        <f t="shared" si="9"/>
        <v>356166.66666666669</v>
      </c>
      <c r="V57" s="178">
        <v>9486</v>
      </c>
      <c r="W57" s="178">
        <v>309</v>
      </c>
      <c r="X57" s="178">
        <v>194</v>
      </c>
      <c r="Y57" s="179">
        <f t="shared" si="10"/>
        <v>3.2574320050600888E-2</v>
      </c>
      <c r="Z57" s="179">
        <f t="shared" si="11"/>
        <v>2.0451191229179842E-2</v>
      </c>
      <c r="AA57" s="180">
        <v>87212150</v>
      </c>
      <c r="AB57" s="180">
        <v>73756770</v>
      </c>
      <c r="AC57" s="180">
        <f t="shared" si="12"/>
        <v>282239.96763754048</v>
      </c>
      <c r="AD57" s="180">
        <f t="shared" si="13"/>
        <v>380189.53608247422</v>
      </c>
      <c r="AE57" s="178">
        <v>6438</v>
      </c>
      <c r="AF57" s="178">
        <v>461</v>
      </c>
      <c r="AG57" s="178">
        <v>292</v>
      </c>
      <c r="AH57" s="179">
        <f t="shared" si="14"/>
        <v>7.1606088847468163E-2</v>
      </c>
      <c r="AI57" s="179">
        <f t="shared" si="15"/>
        <v>4.5355700528114322E-2</v>
      </c>
      <c r="AJ57" s="180">
        <v>129010670</v>
      </c>
      <c r="AK57" s="180">
        <v>107533480</v>
      </c>
      <c r="AL57" s="180">
        <f t="shared" si="16"/>
        <v>279849.60954446852</v>
      </c>
      <c r="AM57" s="180">
        <f t="shared" si="17"/>
        <v>368265.34246575343</v>
      </c>
      <c r="AN57" s="178">
        <v>3904</v>
      </c>
      <c r="AO57" s="178">
        <v>570</v>
      </c>
      <c r="AP57" s="178">
        <v>403</v>
      </c>
      <c r="AQ57" s="179">
        <f t="shared" si="18"/>
        <v>0.14600409836065573</v>
      </c>
      <c r="AR57" s="179">
        <f t="shared" si="19"/>
        <v>0.10322745901639344</v>
      </c>
      <c r="AS57" s="180">
        <v>176470580</v>
      </c>
      <c r="AT57" s="180">
        <v>158820710</v>
      </c>
      <c r="AU57" s="180">
        <f t="shared" si="20"/>
        <v>309597.50877192983</v>
      </c>
      <c r="AV57" s="180">
        <f t="shared" si="21"/>
        <v>394096.05459057074</v>
      </c>
      <c r="AW57" s="178">
        <v>1756</v>
      </c>
      <c r="AX57" s="178">
        <v>409</v>
      </c>
      <c r="AY57" s="178">
        <v>322</v>
      </c>
      <c r="AZ57" s="179">
        <f t="shared" si="22"/>
        <v>0.23291571753986332</v>
      </c>
      <c r="BA57" s="179">
        <f t="shared" si="23"/>
        <v>0.18337129840546698</v>
      </c>
      <c r="BB57" s="180">
        <v>136010290</v>
      </c>
      <c r="BC57" s="180">
        <v>124381260</v>
      </c>
      <c r="BD57" s="180">
        <f t="shared" si="24"/>
        <v>332543.49633251835</v>
      </c>
      <c r="BE57" s="180">
        <f t="shared" si="25"/>
        <v>386277.20496894408</v>
      </c>
      <c r="BF57" s="178">
        <v>649</v>
      </c>
      <c r="BG57" s="178">
        <v>176</v>
      </c>
      <c r="BH57" s="178">
        <v>147</v>
      </c>
      <c r="BI57" s="179">
        <f t="shared" si="26"/>
        <v>0.2711864406779661</v>
      </c>
      <c r="BJ57" s="179">
        <f t="shared" si="27"/>
        <v>0.22650231124807396</v>
      </c>
      <c r="BK57" s="180">
        <v>57437570</v>
      </c>
      <c r="BL57" s="180">
        <v>53436960</v>
      </c>
      <c r="BM57" s="180">
        <f t="shared" si="28"/>
        <v>326349.82954545453</v>
      </c>
      <c r="BN57" s="180">
        <f t="shared" si="29"/>
        <v>363516.73469387757</v>
      </c>
      <c r="BO57" s="178">
        <f t="shared" si="41"/>
        <v>22494</v>
      </c>
      <c r="BP57" s="178">
        <f t="shared" si="41"/>
        <v>1958</v>
      </c>
      <c r="BQ57" s="178">
        <f t="shared" si="41"/>
        <v>1379</v>
      </c>
      <c r="BR57" s="179">
        <f t="shared" si="32"/>
        <v>8.7045434338045707E-2</v>
      </c>
      <c r="BS57" s="179">
        <f t="shared" si="33"/>
        <v>6.1305236952076111E-2</v>
      </c>
      <c r="BT57" s="178">
        <f t="shared" si="42"/>
        <v>598049350</v>
      </c>
      <c r="BU57" s="178">
        <f t="shared" si="42"/>
        <v>527963040</v>
      </c>
      <c r="BV57" s="180">
        <f t="shared" si="35"/>
        <v>305438.89172625128</v>
      </c>
      <c r="BW57" s="180">
        <f t="shared" si="36"/>
        <v>382859.34735315444</v>
      </c>
      <c r="BY57" s="133" t="str">
        <f t="shared" si="37"/>
        <v>柏原市</v>
      </c>
      <c r="BZ57" s="134">
        <f t="shared" si="38"/>
        <v>9.1674550614947961E-2</v>
      </c>
      <c r="CA57" s="133" t="str">
        <f t="shared" si="39"/>
        <v>摂津市</v>
      </c>
      <c r="CB57" s="134">
        <f t="shared" si="40"/>
        <v>5.7441716159914905E-2</v>
      </c>
      <c r="CC57" s="135"/>
      <c r="CD57" s="134">
        <f t="shared" si="43"/>
        <v>0.10344567297120784</v>
      </c>
      <c r="CE57" s="134">
        <f t="shared" si="44"/>
        <v>6.7616286129681222E-2</v>
      </c>
      <c r="CF57" s="133">
        <v>0</v>
      </c>
    </row>
    <row r="58" spans="2:84" s="30" customFormat="1" ht="12">
      <c r="B58" s="177">
        <v>52</v>
      </c>
      <c r="C58" s="181" t="s">
        <v>6</v>
      </c>
      <c r="D58" s="178">
        <v>8</v>
      </c>
      <c r="E58" s="178">
        <v>1</v>
      </c>
      <c r="F58" s="178">
        <v>1</v>
      </c>
      <c r="G58" s="179">
        <f t="shared" si="2"/>
        <v>0.125</v>
      </c>
      <c r="H58" s="179">
        <f t="shared" si="3"/>
        <v>0.125</v>
      </c>
      <c r="I58" s="180">
        <v>239880</v>
      </c>
      <c r="J58" s="180">
        <v>186400</v>
      </c>
      <c r="K58" s="180">
        <f t="shared" si="4"/>
        <v>239880</v>
      </c>
      <c r="L58" s="180">
        <f t="shared" si="5"/>
        <v>186400</v>
      </c>
      <c r="M58" s="178">
        <v>45</v>
      </c>
      <c r="N58" s="178">
        <v>7</v>
      </c>
      <c r="O58" s="178">
        <v>5</v>
      </c>
      <c r="P58" s="179">
        <f t="shared" si="6"/>
        <v>0.15555555555555556</v>
      </c>
      <c r="Q58" s="179">
        <f t="shared" si="7"/>
        <v>0.1111111111111111</v>
      </c>
      <c r="R58" s="180">
        <v>2426150</v>
      </c>
      <c r="S58" s="180">
        <v>2368330</v>
      </c>
      <c r="T58" s="180">
        <f t="shared" si="8"/>
        <v>346592.85714285716</v>
      </c>
      <c r="U58" s="180">
        <f t="shared" si="9"/>
        <v>473666</v>
      </c>
      <c r="V58" s="178">
        <v>7647</v>
      </c>
      <c r="W58" s="178">
        <v>270</v>
      </c>
      <c r="X58" s="178">
        <v>156</v>
      </c>
      <c r="Y58" s="179">
        <f t="shared" si="10"/>
        <v>3.5307963907414676E-2</v>
      </c>
      <c r="Z58" s="179">
        <f t="shared" si="11"/>
        <v>2.0400156924284034E-2</v>
      </c>
      <c r="AA58" s="180">
        <v>74394080</v>
      </c>
      <c r="AB58" s="180">
        <v>60816290</v>
      </c>
      <c r="AC58" s="180">
        <f t="shared" si="12"/>
        <v>275533.62962962961</v>
      </c>
      <c r="AD58" s="180">
        <f t="shared" si="13"/>
        <v>389848.01282051281</v>
      </c>
      <c r="AE58" s="178">
        <v>5147</v>
      </c>
      <c r="AF58" s="178">
        <v>442</v>
      </c>
      <c r="AG58" s="178">
        <v>281</v>
      </c>
      <c r="AH58" s="179">
        <f t="shared" si="14"/>
        <v>8.5875267145910233E-2</v>
      </c>
      <c r="AI58" s="179">
        <f t="shared" si="15"/>
        <v>5.4594909656110358E-2</v>
      </c>
      <c r="AJ58" s="180">
        <v>118313440</v>
      </c>
      <c r="AK58" s="180">
        <v>95676510</v>
      </c>
      <c r="AL58" s="180">
        <f t="shared" si="16"/>
        <v>267677.4660633484</v>
      </c>
      <c r="AM58" s="180">
        <f t="shared" si="17"/>
        <v>340485.80071174377</v>
      </c>
      <c r="AN58" s="178">
        <v>3272</v>
      </c>
      <c r="AO58" s="178">
        <v>636</v>
      </c>
      <c r="AP58" s="178">
        <v>461</v>
      </c>
      <c r="AQ58" s="179">
        <f t="shared" si="18"/>
        <v>0.19437652811735942</v>
      </c>
      <c r="AR58" s="179">
        <f t="shared" si="19"/>
        <v>0.1408924205378973</v>
      </c>
      <c r="AS58" s="180">
        <v>179148420</v>
      </c>
      <c r="AT58" s="180">
        <v>157064640</v>
      </c>
      <c r="AU58" s="180">
        <f t="shared" si="20"/>
        <v>281679.90566037735</v>
      </c>
      <c r="AV58" s="180">
        <f t="shared" si="21"/>
        <v>340704.20824295009</v>
      </c>
      <c r="AW58" s="178">
        <v>1675</v>
      </c>
      <c r="AX58" s="178">
        <v>573</v>
      </c>
      <c r="AY58" s="178">
        <v>454</v>
      </c>
      <c r="AZ58" s="179">
        <f t="shared" si="22"/>
        <v>0.34208955223880599</v>
      </c>
      <c r="BA58" s="179">
        <f t="shared" si="23"/>
        <v>0.27104477611940297</v>
      </c>
      <c r="BB58" s="180">
        <v>173612430</v>
      </c>
      <c r="BC58" s="180">
        <v>156911080</v>
      </c>
      <c r="BD58" s="180">
        <f t="shared" si="24"/>
        <v>302988.53403141361</v>
      </c>
      <c r="BE58" s="180">
        <f t="shared" si="25"/>
        <v>345619.11894273129</v>
      </c>
      <c r="BF58" s="178">
        <v>691</v>
      </c>
      <c r="BG58" s="178">
        <v>314</v>
      </c>
      <c r="BH58" s="178">
        <v>256</v>
      </c>
      <c r="BI58" s="179">
        <f t="shared" si="26"/>
        <v>0.45441389290882778</v>
      </c>
      <c r="BJ58" s="179">
        <f t="shared" si="27"/>
        <v>0.37047756874095511</v>
      </c>
      <c r="BK58" s="180">
        <v>105813520</v>
      </c>
      <c r="BL58" s="180">
        <v>92744120</v>
      </c>
      <c r="BM58" s="180">
        <f t="shared" si="28"/>
        <v>336985.7324840764</v>
      </c>
      <c r="BN58" s="180">
        <f t="shared" si="29"/>
        <v>362281.71875</v>
      </c>
      <c r="BO58" s="178">
        <f t="shared" si="41"/>
        <v>18485</v>
      </c>
      <c r="BP58" s="178">
        <f t="shared" si="41"/>
        <v>2243</v>
      </c>
      <c r="BQ58" s="178">
        <f t="shared" si="41"/>
        <v>1614</v>
      </c>
      <c r="BR58" s="179">
        <f t="shared" si="32"/>
        <v>0.12134162834730863</v>
      </c>
      <c r="BS58" s="179">
        <f t="shared" si="33"/>
        <v>8.7314038409521233E-2</v>
      </c>
      <c r="BT58" s="178">
        <f t="shared" si="42"/>
        <v>653947920</v>
      </c>
      <c r="BU58" s="178">
        <f t="shared" si="42"/>
        <v>565767370</v>
      </c>
      <c r="BV58" s="180">
        <f t="shared" si="35"/>
        <v>291550.56620597414</v>
      </c>
      <c r="BW58" s="180">
        <f t="shared" si="36"/>
        <v>350537.40396530362</v>
      </c>
      <c r="BY58" s="133" t="str">
        <f t="shared" si="37"/>
        <v>大東市</v>
      </c>
      <c r="BZ58" s="134">
        <f t="shared" si="38"/>
        <v>9.0618274879311345E-2</v>
      </c>
      <c r="CA58" s="133" t="str">
        <f t="shared" si="39"/>
        <v>此花区</v>
      </c>
      <c r="CB58" s="134">
        <f t="shared" si="40"/>
        <v>5.715171558495246E-2</v>
      </c>
      <c r="CC58" s="135"/>
      <c r="CD58" s="134">
        <f t="shared" si="43"/>
        <v>0.10344567297120784</v>
      </c>
      <c r="CE58" s="134">
        <f t="shared" si="44"/>
        <v>6.7616286129681222E-2</v>
      </c>
      <c r="CF58" s="133">
        <v>0</v>
      </c>
    </row>
    <row r="59" spans="2:84" s="30" customFormat="1" ht="12">
      <c r="B59" s="177">
        <v>53</v>
      </c>
      <c r="C59" s="181" t="s">
        <v>24</v>
      </c>
      <c r="D59" s="178">
        <v>57</v>
      </c>
      <c r="E59" s="178">
        <v>8</v>
      </c>
      <c r="F59" s="178">
        <v>6</v>
      </c>
      <c r="G59" s="179">
        <f t="shared" si="2"/>
        <v>0.14035087719298245</v>
      </c>
      <c r="H59" s="179">
        <f t="shared" si="3"/>
        <v>0.10526315789473684</v>
      </c>
      <c r="I59" s="180">
        <v>4170490</v>
      </c>
      <c r="J59" s="180">
        <v>4099460</v>
      </c>
      <c r="K59" s="180">
        <f t="shared" si="4"/>
        <v>521311.25</v>
      </c>
      <c r="L59" s="180">
        <f t="shared" si="5"/>
        <v>683243.33333333337</v>
      </c>
      <c r="M59" s="178">
        <v>60</v>
      </c>
      <c r="N59" s="178">
        <v>13</v>
      </c>
      <c r="O59" s="178">
        <v>7</v>
      </c>
      <c r="P59" s="179">
        <f t="shared" si="6"/>
        <v>0.21666666666666667</v>
      </c>
      <c r="Q59" s="179">
        <f t="shared" si="7"/>
        <v>0.11666666666666667</v>
      </c>
      <c r="R59" s="180">
        <v>2902370</v>
      </c>
      <c r="S59" s="180">
        <v>2547770</v>
      </c>
      <c r="T59" s="180">
        <f t="shared" si="8"/>
        <v>223259.23076923078</v>
      </c>
      <c r="U59" s="180">
        <f t="shared" si="9"/>
        <v>363967.14285714284</v>
      </c>
      <c r="V59" s="178">
        <v>4486</v>
      </c>
      <c r="W59" s="178">
        <v>134</v>
      </c>
      <c r="X59" s="178">
        <v>71</v>
      </c>
      <c r="Y59" s="179">
        <f t="shared" si="10"/>
        <v>2.9870708872046365E-2</v>
      </c>
      <c r="Z59" s="179">
        <f t="shared" si="11"/>
        <v>1.5827017387427554E-2</v>
      </c>
      <c r="AA59" s="180">
        <v>34181590</v>
      </c>
      <c r="AB59" s="180">
        <v>27483200</v>
      </c>
      <c r="AC59" s="180">
        <f t="shared" si="12"/>
        <v>255086.49253731343</v>
      </c>
      <c r="AD59" s="180">
        <f t="shared" si="13"/>
        <v>387087.32394366199</v>
      </c>
      <c r="AE59" s="178">
        <v>3048</v>
      </c>
      <c r="AF59" s="178">
        <v>238</v>
      </c>
      <c r="AG59" s="178">
        <v>139</v>
      </c>
      <c r="AH59" s="179">
        <f t="shared" si="14"/>
        <v>7.8083989501312331E-2</v>
      </c>
      <c r="AI59" s="179">
        <f t="shared" si="15"/>
        <v>4.5603674540682412E-2</v>
      </c>
      <c r="AJ59" s="180">
        <v>58001910</v>
      </c>
      <c r="AK59" s="180">
        <v>46854480</v>
      </c>
      <c r="AL59" s="180">
        <f t="shared" si="16"/>
        <v>243705.50420168068</v>
      </c>
      <c r="AM59" s="180">
        <f t="shared" si="17"/>
        <v>337082.58992805757</v>
      </c>
      <c r="AN59" s="178">
        <v>1794</v>
      </c>
      <c r="AO59" s="178">
        <v>282</v>
      </c>
      <c r="AP59" s="178">
        <v>184</v>
      </c>
      <c r="AQ59" s="179">
        <f t="shared" si="18"/>
        <v>0.15719063545150502</v>
      </c>
      <c r="AR59" s="179">
        <f t="shared" si="19"/>
        <v>0.10256410256410256</v>
      </c>
      <c r="AS59" s="180">
        <v>79086490</v>
      </c>
      <c r="AT59" s="180">
        <v>65473720</v>
      </c>
      <c r="AU59" s="180">
        <f t="shared" si="20"/>
        <v>280448.54609929078</v>
      </c>
      <c r="AV59" s="180">
        <f t="shared" si="21"/>
        <v>355835.4347826087</v>
      </c>
      <c r="AW59" s="178">
        <v>831</v>
      </c>
      <c r="AX59" s="178">
        <v>204</v>
      </c>
      <c r="AY59" s="178">
        <v>141</v>
      </c>
      <c r="AZ59" s="179">
        <f t="shared" si="22"/>
        <v>0.24548736462093862</v>
      </c>
      <c r="BA59" s="179">
        <f t="shared" si="23"/>
        <v>0.16967509025270758</v>
      </c>
      <c r="BB59" s="180">
        <v>64274050</v>
      </c>
      <c r="BC59" s="180">
        <v>55196740</v>
      </c>
      <c r="BD59" s="180">
        <f t="shared" si="24"/>
        <v>315068.87254901958</v>
      </c>
      <c r="BE59" s="180">
        <f t="shared" si="25"/>
        <v>391466.24113475176</v>
      </c>
      <c r="BF59" s="178">
        <v>294</v>
      </c>
      <c r="BG59" s="178">
        <v>90</v>
      </c>
      <c r="BH59" s="178">
        <v>66</v>
      </c>
      <c r="BI59" s="179">
        <f t="shared" si="26"/>
        <v>0.30612244897959184</v>
      </c>
      <c r="BJ59" s="179">
        <f t="shared" si="27"/>
        <v>0.22448979591836735</v>
      </c>
      <c r="BK59" s="180">
        <v>29343440</v>
      </c>
      <c r="BL59" s="180">
        <v>26643150</v>
      </c>
      <c r="BM59" s="180">
        <f t="shared" si="28"/>
        <v>326038.22222222225</v>
      </c>
      <c r="BN59" s="180">
        <f t="shared" si="29"/>
        <v>403684.09090909088</v>
      </c>
      <c r="BO59" s="178">
        <f t="shared" si="41"/>
        <v>10570</v>
      </c>
      <c r="BP59" s="178">
        <f t="shared" si="41"/>
        <v>969</v>
      </c>
      <c r="BQ59" s="178">
        <f t="shared" si="41"/>
        <v>614</v>
      </c>
      <c r="BR59" s="179">
        <f t="shared" si="32"/>
        <v>9.1674550614947961E-2</v>
      </c>
      <c r="BS59" s="179">
        <f t="shared" si="33"/>
        <v>5.8088930936613055E-2</v>
      </c>
      <c r="BT59" s="178">
        <f t="shared" si="42"/>
        <v>271960340</v>
      </c>
      <c r="BU59" s="178">
        <f t="shared" si="42"/>
        <v>228298520</v>
      </c>
      <c r="BV59" s="180">
        <f t="shared" si="35"/>
        <v>280660.82559339528</v>
      </c>
      <c r="BW59" s="180">
        <f t="shared" si="36"/>
        <v>371821.69381107495</v>
      </c>
      <c r="BY59" s="133" t="str">
        <f t="shared" si="37"/>
        <v>寝屋川市</v>
      </c>
      <c r="BZ59" s="134">
        <f t="shared" si="38"/>
        <v>9.0138217586703984E-2</v>
      </c>
      <c r="CA59" s="133" t="str">
        <f t="shared" si="39"/>
        <v>堺市中区</v>
      </c>
      <c r="CB59" s="134">
        <f t="shared" si="40"/>
        <v>5.6256761630003607E-2</v>
      </c>
      <c r="CC59" s="135"/>
      <c r="CD59" s="134">
        <f t="shared" si="43"/>
        <v>0.10344567297120784</v>
      </c>
      <c r="CE59" s="134">
        <f t="shared" si="44"/>
        <v>6.7616286129681222E-2</v>
      </c>
      <c r="CF59" s="133">
        <v>0</v>
      </c>
    </row>
    <row r="60" spans="2:84" s="30" customFormat="1" ht="12">
      <c r="B60" s="177">
        <v>54</v>
      </c>
      <c r="C60" s="181" t="s">
        <v>30</v>
      </c>
      <c r="D60" s="178">
        <v>107</v>
      </c>
      <c r="E60" s="178">
        <v>18</v>
      </c>
      <c r="F60" s="178">
        <v>10</v>
      </c>
      <c r="G60" s="179">
        <f t="shared" si="2"/>
        <v>0.16822429906542055</v>
      </c>
      <c r="H60" s="179">
        <f t="shared" si="3"/>
        <v>9.3457943925233641E-2</v>
      </c>
      <c r="I60" s="180">
        <v>3488480</v>
      </c>
      <c r="J60" s="180">
        <v>2695890</v>
      </c>
      <c r="K60" s="180">
        <f t="shared" si="4"/>
        <v>193804.44444444444</v>
      </c>
      <c r="L60" s="180">
        <f t="shared" si="5"/>
        <v>269589</v>
      </c>
      <c r="M60" s="178">
        <v>167</v>
      </c>
      <c r="N60" s="178">
        <v>33</v>
      </c>
      <c r="O60" s="178">
        <v>20</v>
      </c>
      <c r="P60" s="179">
        <f t="shared" si="6"/>
        <v>0.19760479041916168</v>
      </c>
      <c r="Q60" s="179">
        <f t="shared" si="7"/>
        <v>0.11976047904191617</v>
      </c>
      <c r="R60" s="180">
        <v>10965990</v>
      </c>
      <c r="S60" s="180">
        <v>9258880</v>
      </c>
      <c r="T60" s="180">
        <f t="shared" si="8"/>
        <v>332302.72727272729</v>
      </c>
      <c r="U60" s="180">
        <f t="shared" si="9"/>
        <v>462944</v>
      </c>
      <c r="V60" s="178">
        <v>7439</v>
      </c>
      <c r="W60" s="178">
        <v>294</v>
      </c>
      <c r="X60" s="178">
        <v>166</v>
      </c>
      <c r="Y60" s="179">
        <f t="shared" si="10"/>
        <v>3.9521441053905093E-2</v>
      </c>
      <c r="Z60" s="179">
        <f t="shared" si="11"/>
        <v>2.2314827261728728E-2</v>
      </c>
      <c r="AA60" s="180">
        <v>63010420</v>
      </c>
      <c r="AB60" s="180">
        <v>46641380</v>
      </c>
      <c r="AC60" s="180">
        <f t="shared" si="12"/>
        <v>214321.15646258503</v>
      </c>
      <c r="AD60" s="180">
        <f t="shared" si="13"/>
        <v>280972.1686746988</v>
      </c>
      <c r="AE60" s="178">
        <v>5011</v>
      </c>
      <c r="AF60" s="178">
        <v>438</v>
      </c>
      <c r="AG60" s="178">
        <v>265</v>
      </c>
      <c r="AH60" s="179">
        <f t="shared" si="14"/>
        <v>8.7407703053282784E-2</v>
      </c>
      <c r="AI60" s="179">
        <f t="shared" si="15"/>
        <v>5.2883655956894829E-2</v>
      </c>
      <c r="AJ60" s="180">
        <v>124557660</v>
      </c>
      <c r="AK60" s="180">
        <v>97761070</v>
      </c>
      <c r="AL60" s="180">
        <f t="shared" si="16"/>
        <v>284378.21917808219</v>
      </c>
      <c r="AM60" s="180">
        <f t="shared" si="17"/>
        <v>368909.69811320753</v>
      </c>
      <c r="AN60" s="178">
        <v>3128</v>
      </c>
      <c r="AO60" s="178">
        <v>492</v>
      </c>
      <c r="AP60" s="178">
        <v>333</v>
      </c>
      <c r="AQ60" s="179">
        <f t="shared" si="18"/>
        <v>0.15728900255754474</v>
      </c>
      <c r="AR60" s="179">
        <f t="shared" si="19"/>
        <v>0.10645780051150895</v>
      </c>
      <c r="AS60" s="180">
        <v>126442780</v>
      </c>
      <c r="AT60" s="180">
        <v>111364170</v>
      </c>
      <c r="AU60" s="180">
        <f t="shared" si="20"/>
        <v>256997.52032520325</v>
      </c>
      <c r="AV60" s="180">
        <f t="shared" si="21"/>
        <v>334426.93693693692</v>
      </c>
      <c r="AW60" s="178">
        <v>1483</v>
      </c>
      <c r="AX60" s="178">
        <v>393</v>
      </c>
      <c r="AY60" s="178">
        <v>297</v>
      </c>
      <c r="AZ60" s="179">
        <f t="shared" si="22"/>
        <v>0.26500337154416725</v>
      </c>
      <c r="BA60" s="179">
        <f t="shared" si="23"/>
        <v>0.2002697235333783</v>
      </c>
      <c r="BB60" s="180">
        <v>104413050</v>
      </c>
      <c r="BC60" s="180">
        <v>90389440</v>
      </c>
      <c r="BD60" s="180">
        <f t="shared" si="24"/>
        <v>265682.06106870231</v>
      </c>
      <c r="BE60" s="180">
        <f t="shared" si="25"/>
        <v>304341.54882154881</v>
      </c>
      <c r="BF60" s="178">
        <v>519</v>
      </c>
      <c r="BG60" s="178">
        <v>169</v>
      </c>
      <c r="BH60" s="178">
        <v>134</v>
      </c>
      <c r="BI60" s="179">
        <f t="shared" si="26"/>
        <v>0.32562620423892102</v>
      </c>
      <c r="BJ60" s="179">
        <f t="shared" si="27"/>
        <v>0.25818882466281312</v>
      </c>
      <c r="BK60" s="180">
        <v>52053540</v>
      </c>
      <c r="BL60" s="180">
        <v>46907760</v>
      </c>
      <c r="BM60" s="180">
        <f t="shared" si="28"/>
        <v>308009.11242603551</v>
      </c>
      <c r="BN60" s="180">
        <f t="shared" si="29"/>
        <v>350057.91044776118</v>
      </c>
      <c r="BO60" s="178">
        <f t="shared" si="41"/>
        <v>17854</v>
      </c>
      <c r="BP60" s="178">
        <f t="shared" si="41"/>
        <v>1837</v>
      </c>
      <c r="BQ60" s="178">
        <f t="shared" si="41"/>
        <v>1225</v>
      </c>
      <c r="BR60" s="179">
        <f t="shared" si="32"/>
        <v>0.102890108659124</v>
      </c>
      <c r="BS60" s="179">
        <f t="shared" si="33"/>
        <v>6.8612075725327654E-2</v>
      </c>
      <c r="BT60" s="178">
        <f t="shared" si="42"/>
        <v>484931920</v>
      </c>
      <c r="BU60" s="178">
        <f t="shared" si="42"/>
        <v>405018590</v>
      </c>
      <c r="BV60" s="180">
        <f t="shared" si="35"/>
        <v>263980.35928143712</v>
      </c>
      <c r="BW60" s="180">
        <f t="shared" si="36"/>
        <v>330627.42040816328</v>
      </c>
      <c r="BY60" s="133" t="str">
        <f t="shared" si="37"/>
        <v>泉佐野市</v>
      </c>
      <c r="BZ60" s="134">
        <f t="shared" si="38"/>
        <v>8.9331255313119862E-2</v>
      </c>
      <c r="CA60" s="133" t="str">
        <f t="shared" si="39"/>
        <v>寝屋川市</v>
      </c>
      <c r="CB60" s="134">
        <f t="shared" si="40"/>
        <v>5.6078464625908021E-2</v>
      </c>
      <c r="CC60" s="135"/>
      <c r="CD60" s="134">
        <f t="shared" si="43"/>
        <v>0.10344567297120784</v>
      </c>
      <c r="CE60" s="134">
        <f t="shared" si="44"/>
        <v>6.7616286129681222E-2</v>
      </c>
      <c r="CF60" s="133">
        <v>0</v>
      </c>
    </row>
    <row r="61" spans="2:84" s="30" customFormat="1" ht="12">
      <c r="B61" s="177">
        <v>55</v>
      </c>
      <c r="C61" s="181" t="s">
        <v>19</v>
      </c>
      <c r="D61" s="178">
        <v>46</v>
      </c>
      <c r="E61" s="178">
        <v>3</v>
      </c>
      <c r="F61" s="178">
        <v>2</v>
      </c>
      <c r="G61" s="179">
        <f t="shared" si="2"/>
        <v>6.5217391304347824E-2</v>
      </c>
      <c r="H61" s="179">
        <f t="shared" si="3"/>
        <v>4.3478260869565216E-2</v>
      </c>
      <c r="I61" s="180">
        <v>767340</v>
      </c>
      <c r="J61" s="180">
        <v>379330</v>
      </c>
      <c r="K61" s="180">
        <f t="shared" si="4"/>
        <v>255780</v>
      </c>
      <c r="L61" s="180">
        <f t="shared" si="5"/>
        <v>189665</v>
      </c>
      <c r="M61" s="178">
        <v>132</v>
      </c>
      <c r="N61" s="178">
        <v>14</v>
      </c>
      <c r="O61" s="178">
        <v>4</v>
      </c>
      <c r="P61" s="179">
        <f t="shared" si="6"/>
        <v>0.10606060606060606</v>
      </c>
      <c r="Q61" s="179">
        <f t="shared" si="7"/>
        <v>3.0303030303030304E-2</v>
      </c>
      <c r="R61" s="180">
        <v>7934980</v>
      </c>
      <c r="S61" s="180">
        <v>2357510</v>
      </c>
      <c r="T61" s="180">
        <f t="shared" si="8"/>
        <v>566784.28571428568</v>
      </c>
      <c r="U61" s="180">
        <f t="shared" si="9"/>
        <v>589377.5</v>
      </c>
      <c r="V61" s="178">
        <v>8393</v>
      </c>
      <c r="W61" s="178">
        <v>245</v>
      </c>
      <c r="X61" s="178">
        <v>139</v>
      </c>
      <c r="Y61" s="179">
        <f t="shared" si="10"/>
        <v>2.9190992493744787E-2</v>
      </c>
      <c r="Z61" s="179">
        <f t="shared" si="11"/>
        <v>1.6561420231145003E-2</v>
      </c>
      <c r="AA61" s="180">
        <v>60738760</v>
      </c>
      <c r="AB61" s="180">
        <v>50348020</v>
      </c>
      <c r="AC61" s="180">
        <f t="shared" si="12"/>
        <v>247913.30612244899</v>
      </c>
      <c r="AD61" s="180">
        <f t="shared" si="13"/>
        <v>362215.97122302157</v>
      </c>
      <c r="AE61" s="178">
        <v>5680</v>
      </c>
      <c r="AF61" s="178">
        <v>374</v>
      </c>
      <c r="AG61" s="178">
        <v>217</v>
      </c>
      <c r="AH61" s="179">
        <f t="shared" si="14"/>
        <v>6.5845070422535207E-2</v>
      </c>
      <c r="AI61" s="179">
        <f t="shared" si="15"/>
        <v>3.8204225352112674E-2</v>
      </c>
      <c r="AJ61" s="180">
        <v>91072650</v>
      </c>
      <c r="AK61" s="180">
        <v>75368610</v>
      </c>
      <c r="AL61" s="180">
        <f t="shared" si="16"/>
        <v>243509.75935828878</v>
      </c>
      <c r="AM61" s="180">
        <f t="shared" si="17"/>
        <v>347320.78341013828</v>
      </c>
      <c r="AN61" s="178">
        <v>2917</v>
      </c>
      <c r="AO61" s="178">
        <v>415</v>
      </c>
      <c r="AP61" s="178">
        <v>273</v>
      </c>
      <c r="AQ61" s="179">
        <f t="shared" si="18"/>
        <v>0.14226945491943777</v>
      </c>
      <c r="AR61" s="179">
        <f t="shared" si="19"/>
        <v>9.3589304079533767E-2</v>
      </c>
      <c r="AS61" s="180">
        <v>108127050</v>
      </c>
      <c r="AT61" s="180">
        <v>85821290</v>
      </c>
      <c r="AU61" s="180">
        <f t="shared" si="20"/>
        <v>260547.10843373495</v>
      </c>
      <c r="AV61" s="180">
        <f t="shared" si="21"/>
        <v>314363.69963369961</v>
      </c>
      <c r="AW61" s="178">
        <v>1025</v>
      </c>
      <c r="AX61" s="178">
        <v>226</v>
      </c>
      <c r="AY61" s="178">
        <v>171</v>
      </c>
      <c r="AZ61" s="179">
        <f t="shared" si="22"/>
        <v>0.22048780487804878</v>
      </c>
      <c r="BA61" s="179">
        <f t="shared" si="23"/>
        <v>0.16682926829268294</v>
      </c>
      <c r="BB61" s="180">
        <v>62089380</v>
      </c>
      <c r="BC61" s="180">
        <v>55577000</v>
      </c>
      <c r="BD61" s="180">
        <f t="shared" si="24"/>
        <v>274731.76991150441</v>
      </c>
      <c r="BE61" s="180">
        <f t="shared" si="25"/>
        <v>325011.69590643275</v>
      </c>
      <c r="BF61" s="178">
        <v>351</v>
      </c>
      <c r="BG61" s="178">
        <v>91</v>
      </c>
      <c r="BH61" s="178">
        <v>74</v>
      </c>
      <c r="BI61" s="179">
        <f t="shared" si="26"/>
        <v>0.25925925925925924</v>
      </c>
      <c r="BJ61" s="179">
        <f t="shared" si="27"/>
        <v>0.21082621082621084</v>
      </c>
      <c r="BK61" s="180">
        <v>30215540</v>
      </c>
      <c r="BL61" s="180">
        <v>27922650</v>
      </c>
      <c r="BM61" s="180">
        <f t="shared" si="28"/>
        <v>332038.90109890111</v>
      </c>
      <c r="BN61" s="180">
        <f t="shared" si="29"/>
        <v>377333.10810810811</v>
      </c>
      <c r="BO61" s="178">
        <f t="shared" si="41"/>
        <v>18544</v>
      </c>
      <c r="BP61" s="178">
        <f t="shared" si="41"/>
        <v>1368</v>
      </c>
      <c r="BQ61" s="178">
        <f t="shared" si="41"/>
        <v>880</v>
      </c>
      <c r="BR61" s="179">
        <f t="shared" si="32"/>
        <v>7.3770491803278687E-2</v>
      </c>
      <c r="BS61" s="179">
        <f t="shared" si="33"/>
        <v>4.7454702329594478E-2</v>
      </c>
      <c r="BT61" s="178">
        <f t="shared" si="42"/>
        <v>360945700</v>
      </c>
      <c r="BU61" s="178">
        <f t="shared" si="42"/>
        <v>297774410</v>
      </c>
      <c r="BV61" s="180">
        <f t="shared" si="35"/>
        <v>263849.19590643275</v>
      </c>
      <c r="BW61" s="180">
        <f t="shared" si="36"/>
        <v>338380.01136363635</v>
      </c>
      <c r="BY61" s="133" t="str">
        <f t="shared" si="37"/>
        <v>河南町</v>
      </c>
      <c r="BZ61" s="134">
        <f t="shared" si="38"/>
        <v>8.8277340957827022E-2</v>
      </c>
      <c r="CA61" s="133" t="str">
        <f t="shared" si="39"/>
        <v>大東市</v>
      </c>
      <c r="CB61" s="134">
        <f t="shared" si="40"/>
        <v>5.5720351305763971E-2</v>
      </c>
      <c r="CC61" s="135"/>
      <c r="CD61" s="134">
        <f t="shared" si="43"/>
        <v>0.10344567297120784</v>
      </c>
      <c r="CE61" s="134">
        <f t="shared" si="44"/>
        <v>6.7616286129681222E-2</v>
      </c>
      <c r="CF61" s="133">
        <v>0</v>
      </c>
    </row>
    <row r="62" spans="2:84" s="30" customFormat="1" ht="12">
      <c r="B62" s="177">
        <v>56</v>
      </c>
      <c r="C62" s="181" t="s">
        <v>12</v>
      </c>
      <c r="D62" s="178">
        <v>37</v>
      </c>
      <c r="E62" s="178">
        <v>7</v>
      </c>
      <c r="F62" s="178">
        <v>4</v>
      </c>
      <c r="G62" s="179">
        <f t="shared" si="2"/>
        <v>0.1891891891891892</v>
      </c>
      <c r="H62" s="179">
        <f t="shared" si="3"/>
        <v>0.10810810810810811</v>
      </c>
      <c r="I62" s="180">
        <v>4927880</v>
      </c>
      <c r="J62" s="180">
        <v>4153940</v>
      </c>
      <c r="K62" s="180">
        <f t="shared" si="4"/>
        <v>703982.85714285716</v>
      </c>
      <c r="L62" s="180">
        <f t="shared" si="5"/>
        <v>1038485</v>
      </c>
      <c r="M62" s="178">
        <v>67</v>
      </c>
      <c r="N62" s="178">
        <v>12</v>
      </c>
      <c r="O62" s="178">
        <v>6</v>
      </c>
      <c r="P62" s="179">
        <f t="shared" si="6"/>
        <v>0.17910447761194029</v>
      </c>
      <c r="Q62" s="179">
        <f t="shared" si="7"/>
        <v>8.9552238805970144E-2</v>
      </c>
      <c r="R62" s="180">
        <v>2948050</v>
      </c>
      <c r="S62" s="180">
        <v>2688520</v>
      </c>
      <c r="T62" s="180">
        <f t="shared" si="8"/>
        <v>245670.83333333334</v>
      </c>
      <c r="U62" s="180">
        <f t="shared" si="9"/>
        <v>448086.66666666669</v>
      </c>
      <c r="V62" s="178">
        <v>5203</v>
      </c>
      <c r="W62" s="178">
        <v>175</v>
      </c>
      <c r="X62" s="178">
        <v>84</v>
      </c>
      <c r="Y62" s="179">
        <f t="shared" si="10"/>
        <v>3.363444166826831E-2</v>
      </c>
      <c r="Z62" s="179">
        <f t="shared" si="11"/>
        <v>1.6144532000768787E-2</v>
      </c>
      <c r="AA62" s="180">
        <v>38887010</v>
      </c>
      <c r="AB62" s="180">
        <v>26560970</v>
      </c>
      <c r="AC62" s="180">
        <f t="shared" si="12"/>
        <v>222211.48571428572</v>
      </c>
      <c r="AD62" s="180">
        <f t="shared" si="13"/>
        <v>316202.02380952379</v>
      </c>
      <c r="AE62" s="178">
        <v>3204</v>
      </c>
      <c r="AF62" s="178">
        <v>273</v>
      </c>
      <c r="AG62" s="178">
        <v>151</v>
      </c>
      <c r="AH62" s="179">
        <f t="shared" si="14"/>
        <v>8.5205992509363296E-2</v>
      </c>
      <c r="AI62" s="179">
        <f t="shared" si="15"/>
        <v>4.7128589263420721E-2</v>
      </c>
      <c r="AJ62" s="180">
        <v>75939720</v>
      </c>
      <c r="AK62" s="180">
        <v>57756060</v>
      </c>
      <c r="AL62" s="180">
        <f t="shared" si="16"/>
        <v>278167.47252747254</v>
      </c>
      <c r="AM62" s="180">
        <f t="shared" si="17"/>
        <v>382490.46357615892</v>
      </c>
      <c r="AN62" s="178">
        <v>1720</v>
      </c>
      <c r="AO62" s="178">
        <v>294</v>
      </c>
      <c r="AP62" s="178">
        <v>197</v>
      </c>
      <c r="AQ62" s="179">
        <f t="shared" si="18"/>
        <v>0.17093023255813952</v>
      </c>
      <c r="AR62" s="179">
        <f t="shared" si="19"/>
        <v>0.11453488372093024</v>
      </c>
      <c r="AS62" s="180">
        <v>67450090</v>
      </c>
      <c r="AT62" s="180">
        <v>61831010</v>
      </c>
      <c r="AU62" s="180">
        <f t="shared" si="20"/>
        <v>229422.07482993198</v>
      </c>
      <c r="AV62" s="180">
        <f t="shared" si="21"/>
        <v>313862.99492385786</v>
      </c>
      <c r="AW62" s="178">
        <v>778</v>
      </c>
      <c r="AX62" s="178">
        <v>201</v>
      </c>
      <c r="AY62" s="178">
        <v>143</v>
      </c>
      <c r="AZ62" s="179">
        <f t="shared" si="22"/>
        <v>0.2583547557840617</v>
      </c>
      <c r="BA62" s="179">
        <f t="shared" si="23"/>
        <v>0.18380462724935734</v>
      </c>
      <c r="BB62" s="180">
        <v>52904900</v>
      </c>
      <c r="BC62" s="180">
        <v>47556770</v>
      </c>
      <c r="BD62" s="180">
        <f t="shared" si="24"/>
        <v>263208.45771144278</v>
      </c>
      <c r="BE62" s="180">
        <f t="shared" si="25"/>
        <v>332564.82517482515</v>
      </c>
      <c r="BF62" s="178">
        <v>272</v>
      </c>
      <c r="BG62" s="178">
        <v>85</v>
      </c>
      <c r="BH62" s="178">
        <v>63</v>
      </c>
      <c r="BI62" s="179">
        <f t="shared" si="26"/>
        <v>0.3125</v>
      </c>
      <c r="BJ62" s="179">
        <f t="shared" si="27"/>
        <v>0.23161764705882354</v>
      </c>
      <c r="BK62" s="180">
        <v>26085840</v>
      </c>
      <c r="BL62" s="180">
        <v>24015180</v>
      </c>
      <c r="BM62" s="180">
        <f t="shared" si="28"/>
        <v>306892.23529411765</v>
      </c>
      <c r="BN62" s="180">
        <f t="shared" si="29"/>
        <v>381193.33333333331</v>
      </c>
      <c r="BO62" s="178">
        <f t="shared" si="41"/>
        <v>11281</v>
      </c>
      <c r="BP62" s="178">
        <f t="shared" si="41"/>
        <v>1047</v>
      </c>
      <c r="BQ62" s="178">
        <f t="shared" si="41"/>
        <v>648</v>
      </c>
      <c r="BR62" s="179">
        <f t="shared" si="32"/>
        <v>9.2810921017640283E-2</v>
      </c>
      <c r="BS62" s="179">
        <f t="shared" si="33"/>
        <v>5.7441716159914905E-2</v>
      </c>
      <c r="BT62" s="178">
        <f t="shared" si="42"/>
        <v>269143490</v>
      </c>
      <c r="BU62" s="178">
        <f t="shared" si="42"/>
        <v>224562450</v>
      </c>
      <c r="BV62" s="180">
        <f t="shared" si="35"/>
        <v>257061.59503342884</v>
      </c>
      <c r="BW62" s="180">
        <f t="shared" si="36"/>
        <v>346546.99074074073</v>
      </c>
      <c r="BY62" s="133" t="str">
        <f t="shared" si="37"/>
        <v>河内長野市</v>
      </c>
      <c r="BZ62" s="134">
        <f t="shared" si="38"/>
        <v>8.7935854829350638E-2</v>
      </c>
      <c r="CA62" s="133" t="str">
        <f t="shared" si="39"/>
        <v>千早赤阪村</v>
      </c>
      <c r="CB62" s="134">
        <f t="shared" si="40"/>
        <v>5.5288461538461536E-2</v>
      </c>
      <c r="CC62" s="135"/>
      <c r="CD62" s="134">
        <f t="shared" si="43"/>
        <v>0.10344567297120784</v>
      </c>
      <c r="CE62" s="134">
        <f t="shared" si="44"/>
        <v>6.7616286129681222E-2</v>
      </c>
      <c r="CF62" s="133">
        <v>0</v>
      </c>
    </row>
    <row r="63" spans="2:84" s="30" customFormat="1" ht="12">
      <c r="B63" s="177">
        <v>57</v>
      </c>
      <c r="C63" s="181" t="s">
        <v>51</v>
      </c>
      <c r="D63" s="178">
        <v>46</v>
      </c>
      <c r="E63" s="178">
        <v>7</v>
      </c>
      <c r="F63" s="178">
        <v>5</v>
      </c>
      <c r="G63" s="179">
        <f t="shared" si="2"/>
        <v>0.15217391304347827</v>
      </c>
      <c r="H63" s="179">
        <f t="shared" si="3"/>
        <v>0.10869565217391304</v>
      </c>
      <c r="I63" s="180">
        <v>3153640</v>
      </c>
      <c r="J63" s="180">
        <v>2247540</v>
      </c>
      <c r="K63" s="180">
        <f t="shared" si="4"/>
        <v>450520</v>
      </c>
      <c r="L63" s="180">
        <f t="shared" si="5"/>
        <v>449508</v>
      </c>
      <c r="M63" s="178">
        <v>85</v>
      </c>
      <c r="N63" s="178">
        <v>11</v>
      </c>
      <c r="O63" s="178">
        <v>5</v>
      </c>
      <c r="P63" s="179">
        <f t="shared" si="6"/>
        <v>0.12941176470588237</v>
      </c>
      <c r="Q63" s="179">
        <f t="shared" si="7"/>
        <v>5.8823529411764705E-2</v>
      </c>
      <c r="R63" s="180">
        <v>5415680</v>
      </c>
      <c r="S63" s="180">
        <v>3396440</v>
      </c>
      <c r="T63" s="180">
        <f t="shared" si="8"/>
        <v>492334.54545454547</v>
      </c>
      <c r="U63" s="180">
        <f t="shared" si="9"/>
        <v>679288</v>
      </c>
      <c r="V63" s="178">
        <v>3436</v>
      </c>
      <c r="W63" s="178">
        <v>135</v>
      </c>
      <c r="X63" s="178">
        <v>82</v>
      </c>
      <c r="Y63" s="179">
        <f t="shared" si="10"/>
        <v>3.928987194412107E-2</v>
      </c>
      <c r="Z63" s="179">
        <f t="shared" si="11"/>
        <v>2.3864959254947613E-2</v>
      </c>
      <c r="AA63" s="180">
        <v>45344200</v>
      </c>
      <c r="AB63" s="180">
        <v>34508140</v>
      </c>
      <c r="AC63" s="180">
        <f t="shared" si="12"/>
        <v>335882.96296296298</v>
      </c>
      <c r="AD63" s="180">
        <f t="shared" si="13"/>
        <v>420830.97560975607</v>
      </c>
      <c r="AE63" s="178">
        <v>2419</v>
      </c>
      <c r="AF63" s="178">
        <v>191</v>
      </c>
      <c r="AG63" s="178">
        <v>105</v>
      </c>
      <c r="AH63" s="179">
        <f t="shared" si="14"/>
        <v>7.8958247209590743E-2</v>
      </c>
      <c r="AI63" s="179">
        <f t="shared" si="15"/>
        <v>4.34063662670525E-2</v>
      </c>
      <c r="AJ63" s="180">
        <v>61810720</v>
      </c>
      <c r="AK63" s="180">
        <v>42881800</v>
      </c>
      <c r="AL63" s="180">
        <f t="shared" si="16"/>
        <v>323616.33507853403</v>
      </c>
      <c r="AM63" s="180">
        <f t="shared" si="17"/>
        <v>408398.09523809527</v>
      </c>
      <c r="AN63" s="178">
        <v>1640</v>
      </c>
      <c r="AO63" s="178">
        <v>291</v>
      </c>
      <c r="AP63" s="178">
        <v>194</v>
      </c>
      <c r="AQ63" s="179">
        <f t="shared" si="18"/>
        <v>0.17743902439024389</v>
      </c>
      <c r="AR63" s="179">
        <f t="shared" si="19"/>
        <v>0.11829268292682926</v>
      </c>
      <c r="AS63" s="180">
        <v>95602170</v>
      </c>
      <c r="AT63" s="180">
        <v>76636490</v>
      </c>
      <c r="AU63" s="180">
        <f t="shared" si="20"/>
        <v>328529.79381443298</v>
      </c>
      <c r="AV63" s="180">
        <f t="shared" si="21"/>
        <v>395033.45360824745</v>
      </c>
      <c r="AW63" s="178">
        <v>767</v>
      </c>
      <c r="AX63" s="178">
        <v>257</v>
      </c>
      <c r="AY63" s="178">
        <v>196</v>
      </c>
      <c r="AZ63" s="179">
        <f t="shared" si="22"/>
        <v>0.3350717079530639</v>
      </c>
      <c r="BA63" s="179">
        <f t="shared" si="23"/>
        <v>0.25554106910039115</v>
      </c>
      <c r="BB63" s="180">
        <v>81509620</v>
      </c>
      <c r="BC63" s="180">
        <v>73534030</v>
      </c>
      <c r="BD63" s="180">
        <f t="shared" si="24"/>
        <v>317158.05447470816</v>
      </c>
      <c r="BE63" s="180">
        <f t="shared" si="25"/>
        <v>375173.62244897959</v>
      </c>
      <c r="BF63" s="178">
        <v>261</v>
      </c>
      <c r="BG63" s="178">
        <v>104</v>
      </c>
      <c r="BH63" s="178">
        <v>87</v>
      </c>
      <c r="BI63" s="179">
        <f t="shared" si="26"/>
        <v>0.39846743295019155</v>
      </c>
      <c r="BJ63" s="179">
        <f t="shared" si="27"/>
        <v>0.33333333333333331</v>
      </c>
      <c r="BK63" s="180">
        <v>37230970</v>
      </c>
      <c r="BL63" s="180">
        <v>34856020</v>
      </c>
      <c r="BM63" s="180">
        <f t="shared" si="28"/>
        <v>357990.09615384613</v>
      </c>
      <c r="BN63" s="180">
        <f t="shared" si="29"/>
        <v>400643.908045977</v>
      </c>
      <c r="BO63" s="178">
        <f t="shared" si="41"/>
        <v>8654</v>
      </c>
      <c r="BP63" s="178">
        <f t="shared" si="41"/>
        <v>996</v>
      </c>
      <c r="BQ63" s="178">
        <f t="shared" si="41"/>
        <v>674</v>
      </c>
      <c r="BR63" s="179">
        <f t="shared" si="32"/>
        <v>0.11509128726600416</v>
      </c>
      <c r="BS63" s="179">
        <f t="shared" si="33"/>
        <v>7.7883059856713663E-2</v>
      </c>
      <c r="BT63" s="178">
        <f t="shared" si="42"/>
        <v>330067000</v>
      </c>
      <c r="BU63" s="178">
        <f t="shared" si="42"/>
        <v>268060460</v>
      </c>
      <c r="BV63" s="180">
        <f t="shared" si="35"/>
        <v>331392.5702811245</v>
      </c>
      <c r="BW63" s="180">
        <f t="shared" si="36"/>
        <v>397715.81602373888</v>
      </c>
      <c r="BY63" s="133" t="str">
        <f t="shared" si="37"/>
        <v>高槻市</v>
      </c>
      <c r="BZ63" s="134">
        <f t="shared" si="38"/>
        <v>8.7927311982727602E-2</v>
      </c>
      <c r="CA63" s="133" t="str">
        <f t="shared" si="39"/>
        <v>島本町</v>
      </c>
      <c r="CB63" s="134">
        <f t="shared" si="40"/>
        <v>5.5234573607580308E-2</v>
      </c>
      <c r="CC63" s="135"/>
      <c r="CD63" s="134">
        <f t="shared" si="43"/>
        <v>0.10344567297120784</v>
      </c>
      <c r="CE63" s="134">
        <f t="shared" si="44"/>
        <v>6.7616286129681222E-2</v>
      </c>
      <c r="CF63" s="133">
        <v>0</v>
      </c>
    </row>
    <row r="64" spans="2:84" s="30" customFormat="1" ht="12">
      <c r="B64" s="177">
        <v>58</v>
      </c>
      <c r="C64" s="181" t="s">
        <v>31</v>
      </c>
      <c r="D64" s="178">
        <v>37</v>
      </c>
      <c r="E64" s="178">
        <v>5</v>
      </c>
      <c r="F64" s="178">
        <v>2</v>
      </c>
      <c r="G64" s="179">
        <f t="shared" si="2"/>
        <v>0.13513513513513514</v>
      </c>
      <c r="H64" s="179">
        <f t="shared" si="3"/>
        <v>5.4054054054054057E-2</v>
      </c>
      <c r="I64" s="180">
        <v>2223400</v>
      </c>
      <c r="J64" s="180">
        <v>1793120</v>
      </c>
      <c r="K64" s="180">
        <f t="shared" si="4"/>
        <v>444680</v>
      </c>
      <c r="L64" s="180">
        <f t="shared" si="5"/>
        <v>896560</v>
      </c>
      <c r="M64" s="178">
        <v>41</v>
      </c>
      <c r="N64" s="178">
        <v>10</v>
      </c>
      <c r="O64" s="178">
        <v>3</v>
      </c>
      <c r="P64" s="179">
        <f t="shared" si="6"/>
        <v>0.24390243902439024</v>
      </c>
      <c r="Q64" s="179">
        <f t="shared" si="7"/>
        <v>7.3170731707317069E-2</v>
      </c>
      <c r="R64" s="180">
        <v>2042530</v>
      </c>
      <c r="S64" s="180">
        <v>807770</v>
      </c>
      <c r="T64" s="180">
        <f t="shared" si="8"/>
        <v>204253</v>
      </c>
      <c r="U64" s="180">
        <f t="shared" si="9"/>
        <v>269256.66666666669</v>
      </c>
      <c r="V64" s="178">
        <v>4013</v>
      </c>
      <c r="W64" s="178">
        <v>131</v>
      </c>
      <c r="X64" s="178">
        <v>74</v>
      </c>
      <c r="Y64" s="179">
        <f t="shared" si="10"/>
        <v>3.2643907301270869E-2</v>
      </c>
      <c r="Z64" s="179">
        <f t="shared" si="11"/>
        <v>1.8440069773236981E-2</v>
      </c>
      <c r="AA64" s="180">
        <v>30833220</v>
      </c>
      <c r="AB64" s="180">
        <v>22709910</v>
      </c>
      <c r="AC64" s="180">
        <f t="shared" si="12"/>
        <v>235368.09160305344</v>
      </c>
      <c r="AD64" s="180">
        <f t="shared" si="13"/>
        <v>306890.67567567568</v>
      </c>
      <c r="AE64" s="178">
        <v>2881</v>
      </c>
      <c r="AF64" s="178">
        <v>284</v>
      </c>
      <c r="AG64" s="178">
        <v>157</v>
      </c>
      <c r="AH64" s="179">
        <f t="shared" si="14"/>
        <v>9.8576883026726833E-2</v>
      </c>
      <c r="AI64" s="179">
        <f t="shared" si="15"/>
        <v>5.4494967025338424E-2</v>
      </c>
      <c r="AJ64" s="180">
        <v>71318170</v>
      </c>
      <c r="AK64" s="180">
        <v>54729260</v>
      </c>
      <c r="AL64" s="180">
        <f t="shared" si="16"/>
        <v>251120.31690140846</v>
      </c>
      <c r="AM64" s="180">
        <f t="shared" si="17"/>
        <v>348594.01273885352</v>
      </c>
      <c r="AN64" s="178">
        <v>1799</v>
      </c>
      <c r="AO64" s="178">
        <v>365</v>
      </c>
      <c r="AP64" s="178">
        <v>253</v>
      </c>
      <c r="AQ64" s="179">
        <f t="shared" si="18"/>
        <v>0.20289049471928849</v>
      </c>
      <c r="AR64" s="179">
        <f t="shared" si="19"/>
        <v>0.14063368538076709</v>
      </c>
      <c r="AS64" s="180">
        <v>115693400</v>
      </c>
      <c r="AT64" s="180">
        <v>97928560</v>
      </c>
      <c r="AU64" s="180">
        <f t="shared" si="20"/>
        <v>316968.21917808219</v>
      </c>
      <c r="AV64" s="180">
        <f t="shared" si="21"/>
        <v>387069.40711462451</v>
      </c>
      <c r="AW64" s="178">
        <v>864</v>
      </c>
      <c r="AX64" s="178">
        <v>265</v>
      </c>
      <c r="AY64" s="178">
        <v>199</v>
      </c>
      <c r="AZ64" s="179">
        <f t="shared" si="22"/>
        <v>0.30671296296296297</v>
      </c>
      <c r="BA64" s="179">
        <f t="shared" si="23"/>
        <v>0.23032407407407407</v>
      </c>
      <c r="BB64" s="180">
        <v>80738640</v>
      </c>
      <c r="BC64" s="180">
        <v>69254330</v>
      </c>
      <c r="BD64" s="180">
        <f t="shared" si="24"/>
        <v>304674.11320754717</v>
      </c>
      <c r="BE64" s="180">
        <f t="shared" si="25"/>
        <v>348011.70854271355</v>
      </c>
      <c r="BF64" s="178">
        <v>303</v>
      </c>
      <c r="BG64" s="178">
        <v>103</v>
      </c>
      <c r="BH64" s="178">
        <v>77</v>
      </c>
      <c r="BI64" s="179">
        <f t="shared" si="26"/>
        <v>0.33993399339933994</v>
      </c>
      <c r="BJ64" s="179">
        <f t="shared" si="27"/>
        <v>0.25412541254125415</v>
      </c>
      <c r="BK64" s="180">
        <v>34580170</v>
      </c>
      <c r="BL64" s="180">
        <v>30978470</v>
      </c>
      <c r="BM64" s="180">
        <f t="shared" si="28"/>
        <v>335729.80582524271</v>
      </c>
      <c r="BN64" s="180">
        <f t="shared" si="29"/>
        <v>402317.79220779223</v>
      </c>
      <c r="BO64" s="178">
        <f t="shared" si="41"/>
        <v>9938</v>
      </c>
      <c r="BP64" s="178">
        <f t="shared" si="41"/>
        <v>1163</v>
      </c>
      <c r="BQ64" s="178">
        <f t="shared" si="41"/>
        <v>765</v>
      </c>
      <c r="BR64" s="179">
        <f t="shared" si="32"/>
        <v>0.1170255584624673</v>
      </c>
      <c r="BS64" s="179">
        <f t="shared" si="33"/>
        <v>7.6977259005836185E-2</v>
      </c>
      <c r="BT64" s="178">
        <f t="shared" si="42"/>
        <v>337429530</v>
      </c>
      <c r="BU64" s="178">
        <f t="shared" si="42"/>
        <v>278201420</v>
      </c>
      <c r="BV64" s="180">
        <f t="shared" si="35"/>
        <v>290137.17110920034</v>
      </c>
      <c r="BW64" s="180">
        <f t="shared" si="36"/>
        <v>363661.9869281046</v>
      </c>
      <c r="BY64" s="133" t="str">
        <f t="shared" si="37"/>
        <v>堺市中区</v>
      </c>
      <c r="BZ64" s="134">
        <f t="shared" si="38"/>
        <v>8.7390311335497059E-2</v>
      </c>
      <c r="CA64" s="133" t="str">
        <f t="shared" si="39"/>
        <v>阪南市</v>
      </c>
      <c r="CB64" s="134">
        <f t="shared" si="40"/>
        <v>5.4551539491298526E-2</v>
      </c>
      <c r="CC64" s="135"/>
      <c r="CD64" s="134">
        <f t="shared" si="43"/>
        <v>0.10344567297120784</v>
      </c>
      <c r="CE64" s="134">
        <f t="shared" si="44"/>
        <v>6.7616286129681222E-2</v>
      </c>
      <c r="CF64" s="133">
        <v>0</v>
      </c>
    </row>
    <row r="65" spans="2:84" s="30" customFormat="1" ht="12">
      <c r="B65" s="177">
        <v>59</v>
      </c>
      <c r="C65" s="181" t="s">
        <v>25</v>
      </c>
      <c r="D65" s="178">
        <v>65</v>
      </c>
      <c r="E65" s="178">
        <v>7</v>
      </c>
      <c r="F65" s="178">
        <v>4</v>
      </c>
      <c r="G65" s="179">
        <f t="shared" si="2"/>
        <v>0.1076923076923077</v>
      </c>
      <c r="H65" s="179">
        <f t="shared" si="3"/>
        <v>6.1538461538461542E-2</v>
      </c>
      <c r="I65" s="180">
        <v>881740</v>
      </c>
      <c r="J65" s="180">
        <v>775370</v>
      </c>
      <c r="K65" s="180">
        <f t="shared" si="4"/>
        <v>125962.85714285714</v>
      </c>
      <c r="L65" s="180">
        <f t="shared" si="5"/>
        <v>193842.5</v>
      </c>
      <c r="M65" s="178">
        <v>144</v>
      </c>
      <c r="N65" s="178">
        <v>20</v>
      </c>
      <c r="O65" s="178">
        <v>14</v>
      </c>
      <c r="P65" s="179">
        <f t="shared" si="6"/>
        <v>0.1388888888888889</v>
      </c>
      <c r="Q65" s="179">
        <f t="shared" si="7"/>
        <v>9.7222222222222224E-2</v>
      </c>
      <c r="R65" s="180">
        <v>8627660</v>
      </c>
      <c r="S65" s="180">
        <v>8326320</v>
      </c>
      <c r="T65" s="180">
        <f t="shared" si="8"/>
        <v>431383</v>
      </c>
      <c r="U65" s="180">
        <f t="shared" si="9"/>
        <v>594737.14285714284</v>
      </c>
      <c r="V65" s="178">
        <v>30380</v>
      </c>
      <c r="W65" s="178">
        <v>1241</v>
      </c>
      <c r="X65" s="178">
        <v>694</v>
      </c>
      <c r="Y65" s="179">
        <f t="shared" si="10"/>
        <v>4.0849242922975641E-2</v>
      </c>
      <c r="Z65" s="179">
        <f t="shared" si="11"/>
        <v>2.2843976300197497E-2</v>
      </c>
      <c r="AA65" s="180">
        <v>342146820</v>
      </c>
      <c r="AB65" s="180">
        <v>251592210</v>
      </c>
      <c r="AC65" s="180">
        <f t="shared" si="12"/>
        <v>275702.51410153101</v>
      </c>
      <c r="AD65" s="180">
        <f t="shared" si="13"/>
        <v>362524.7982708934</v>
      </c>
      <c r="AE65" s="178">
        <v>21579</v>
      </c>
      <c r="AF65" s="178">
        <v>1944</v>
      </c>
      <c r="AG65" s="178">
        <v>1194</v>
      </c>
      <c r="AH65" s="179">
        <f t="shared" si="14"/>
        <v>9.0087585152231336E-2</v>
      </c>
      <c r="AI65" s="179">
        <f t="shared" si="15"/>
        <v>5.5331572362018626E-2</v>
      </c>
      <c r="AJ65" s="180">
        <v>543275640</v>
      </c>
      <c r="AK65" s="180">
        <v>433079450</v>
      </c>
      <c r="AL65" s="180">
        <f t="shared" si="16"/>
        <v>279462.77777777775</v>
      </c>
      <c r="AM65" s="180">
        <f t="shared" si="17"/>
        <v>362713.10720268008</v>
      </c>
      <c r="AN65" s="178">
        <v>12134</v>
      </c>
      <c r="AO65" s="178">
        <v>2111</v>
      </c>
      <c r="AP65" s="178">
        <v>1465</v>
      </c>
      <c r="AQ65" s="179">
        <f t="shared" si="18"/>
        <v>0.17397395747486402</v>
      </c>
      <c r="AR65" s="179">
        <f t="shared" si="19"/>
        <v>0.12073512444371189</v>
      </c>
      <c r="AS65" s="180">
        <v>612510470</v>
      </c>
      <c r="AT65" s="180">
        <v>519122030</v>
      </c>
      <c r="AU65" s="180">
        <f t="shared" si="20"/>
        <v>290151.80956892465</v>
      </c>
      <c r="AV65" s="180">
        <f t="shared" si="21"/>
        <v>354349.50853242324</v>
      </c>
      <c r="AW65" s="178">
        <v>5246</v>
      </c>
      <c r="AX65" s="178">
        <v>1472</v>
      </c>
      <c r="AY65" s="178">
        <v>1107</v>
      </c>
      <c r="AZ65" s="179">
        <f t="shared" si="22"/>
        <v>0.28059473884864661</v>
      </c>
      <c r="BA65" s="179">
        <f t="shared" si="23"/>
        <v>0.21101791841402973</v>
      </c>
      <c r="BB65" s="180">
        <v>474513430</v>
      </c>
      <c r="BC65" s="180">
        <v>417279610</v>
      </c>
      <c r="BD65" s="180">
        <f t="shared" si="24"/>
        <v>322359.66711956525</v>
      </c>
      <c r="BE65" s="180">
        <f t="shared" si="25"/>
        <v>376946.35049683828</v>
      </c>
      <c r="BF65" s="178">
        <v>1809</v>
      </c>
      <c r="BG65" s="178">
        <v>581</v>
      </c>
      <c r="BH65" s="178">
        <v>463</v>
      </c>
      <c r="BI65" s="179">
        <f t="shared" si="26"/>
        <v>0.32117191818684354</v>
      </c>
      <c r="BJ65" s="179">
        <f t="shared" si="27"/>
        <v>0.25594250967385296</v>
      </c>
      <c r="BK65" s="180">
        <v>207969060</v>
      </c>
      <c r="BL65" s="180">
        <v>189595380</v>
      </c>
      <c r="BM65" s="180">
        <f t="shared" si="28"/>
        <v>357950.18932874355</v>
      </c>
      <c r="BN65" s="180">
        <f t="shared" si="29"/>
        <v>409493.26133909286</v>
      </c>
      <c r="BO65" s="178">
        <f t="shared" si="41"/>
        <v>71357</v>
      </c>
      <c r="BP65" s="178">
        <f t="shared" si="41"/>
        <v>7376</v>
      </c>
      <c r="BQ65" s="178">
        <f t="shared" si="41"/>
        <v>4941</v>
      </c>
      <c r="BR65" s="179">
        <f t="shared" si="32"/>
        <v>0.10336757430945807</v>
      </c>
      <c r="BS65" s="179">
        <f t="shared" si="33"/>
        <v>6.9243381868632367E-2</v>
      </c>
      <c r="BT65" s="178">
        <f t="shared" si="42"/>
        <v>2189924820</v>
      </c>
      <c r="BU65" s="178">
        <f t="shared" si="42"/>
        <v>1819770370</v>
      </c>
      <c r="BV65" s="180">
        <f t="shared" si="35"/>
        <v>296898.70119305857</v>
      </c>
      <c r="BW65" s="180">
        <f t="shared" si="36"/>
        <v>368300.01416717266</v>
      </c>
      <c r="BY65" s="133" t="str">
        <f t="shared" si="37"/>
        <v>交野市</v>
      </c>
      <c r="BZ65" s="134">
        <f t="shared" si="38"/>
        <v>8.7178157940210818E-2</v>
      </c>
      <c r="CA65" s="133" t="str">
        <f t="shared" si="39"/>
        <v>岸和田市</v>
      </c>
      <c r="CB65" s="134">
        <f t="shared" si="40"/>
        <v>5.3252335784574938E-2</v>
      </c>
      <c r="CC65" s="135"/>
      <c r="CD65" s="134">
        <f t="shared" si="43"/>
        <v>0.10344567297120784</v>
      </c>
      <c r="CE65" s="134">
        <f t="shared" si="44"/>
        <v>6.7616286129681222E-2</v>
      </c>
      <c r="CF65" s="133">
        <v>0</v>
      </c>
    </row>
    <row r="66" spans="2:84" s="30" customFormat="1" ht="12">
      <c r="B66" s="177">
        <v>60</v>
      </c>
      <c r="C66" s="181" t="s">
        <v>52</v>
      </c>
      <c r="D66" s="178">
        <v>43</v>
      </c>
      <c r="E66" s="178">
        <v>4</v>
      </c>
      <c r="F66" s="178">
        <v>2</v>
      </c>
      <c r="G66" s="179">
        <f t="shared" si="2"/>
        <v>9.3023255813953487E-2</v>
      </c>
      <c r="H66" s="179">
        <f t="shared" si="3"/>
        <v>4.6511627906976744E-2</v>
      </c>
      <c r="I66" s="180">
        <v>874790</v>
      </c>
      <c r="J66" s="180">
        <v>766270</v>
      </c>
      <c r="K66" s="180">
        <f t="shared" si="4"/>
        <v>218697.5</v>
      </c>
      <c r="L66" s="180">
        <f t="shared" si="5"/>
        <v>383135</v>
      </c>
      <c r="M66" s="178">
        <v>78</v>
      </c>
      <c r="N66" s="178">
        <v>6</v>
      </c>
      <c r="O66" s="178">
        <v>0</v>
      </c>
      <c r="P66" s="179">
        <f t="shared" si="6"/>
        <v>7.6923076923076927E-2</v>
      </c>
      <c r="Q66" s="179">
        <f t="shared" si="7"/>
        <v>0</v>
      </c>
      <c r="R66" s="180">
        <v>182810</v>
      </c>
      <c r="S66" s="180">
        <v>0</v>
      </c>
      <c r="T66" s="180">
        <f t="shared" si="8"/>
        <v>30468.333333333332</v>
      </c>
      <c r="U66" s="180" t="str">
        <f t="shared" si="9"/>
        <v>-</v>
      </c>
      <c r="V66" s="178">
        <v>3905</v>
      </c>
      <c r="W66" s="178">
        <v>94</v>
      </c>
      <c r="X66" s="178">
        <v>39</v>
      </c>
      <c r="Y66" s="179">
        <f t="shared" si="10"/>
        <v>2.4071702944942382E-2</v>
      </c>
      <c r="Z66" s="179">
        <f t="shared" si="11"/>
        <v>9.9871959026888602E-3</v>
      </c>
      <c r="AA66" s="180">
        <v>18198190</v>
      </c>
      <c r="AB66" s="180">
        <v>11873550</v>
      </c>
      <c r="AC66" s="180">
        <f t="shared" si="12"/>
        <v>193597.7659574468</v>
      </c>
      <c r="AD66" s="180">
        <f t="shared" si="13"/>
        <v>304450</v>
      </c>
      <c r="AE66" s="178">
        <v>2611</v>
      </c>
      <c r="AF66" s="178">
        <v>137</v>
      </c>
      <c r="AG66" s="178">
        <v>60</v>
      </c>
      <c r="AH66" s="179">
        <f t="shared" si="14"/>
        <v>5.2470317885867486E-2</v>
      </c>
      <c r="AI66" s="179">
        <f t="shared" si="15"/>
        <v>2.2979701263883569E-2</v>
      </c>
      <c r="AJ66" s="180">
        <v>30840360</v>
      </c>
      <c r="AK66" s="180">
        <v>21930480</v>
      </c>
      <c r="AL66" s="180">
        <f t="shared" si="16"/>
        <v>225112.11678832117</v>
      </c>
      <c r="AM66" s="180">
        <f t="shared" si="17"/>
        <v>365508</v>
      </c>
      <c r="AN66" s="178">
        <v>1571</v>
      </c>
      <c r="AO66" s="178">
        <v>152</v>
      </c>
      <c r="AP66" s="178">
        <v>98</v>
      </c>
      <c r="AQ66" s="179">
        <f t="shared" si="18"/>
        <v>9.6753660089115207E-2</v>
      </c>
      <c r="AR66" s="179">
        <f t="shared" si="19"/>
        <v>6.2380649267982174E-2</v>
      </c>
      <c r="AS66" s="180">
        <v>44099060</v>
      </c>
      <c r="AT66" s="180">
        <v>34579740</v>
      </c>
      <c r="AU66" s="180">
        <f t="shared" si="20"/>
        <v>290125.39473684208</v>
      </c>
      <c r="AV66" s="180">
        <f t="shared" si="21"/>
        <v>352854.48979591834</v>
      </c>
      <c r="AW66" s="178">
        <v>681</v>
      </c>
      <c r="AX66" s="178">
        <v>117</v>
      </c>
      <c r="AY66" s="178">
        <v>66</v>
      </c>
      <c r="AZ66" s="179">
        <f t="shared" si="22"/>
        <v>0.17180616740088106</v>
      </c>
      <c r="BA66" s="179">
        <f t="shared" si="23"/>
        <v>9.6916299559471369E-2</v>
      </c>
      <c r="BB66" s="180">
        <v>31046600</v>
      </c>
      <c r="BC66" s="180">
        <v>26971250</v>
      </c>
      <c r="BD66" s="180">
        <f t="shared" si="24"/>
        <v>265355.55555555556</v>
      </c>
      <c r="BE66" s="180">
        <f t="shared" si="25"/>
        <v>408655.30303030304</v>
      </c>
      <c r="BF66" s="178">
        <v>234</v>
      </c>
      <c r="BG66" s="178">
        <v>40</v>
      </c>
      <c r="BH66" s="178">
        <v>29</v>
      </c>
      <c r="BI66" s="179">
        <f t="shared" si="26"/>
        <v>0.17094017094017094</v>
      </c>
      <c r="BJ66" s="179">
        <f t="shared" si="27"/>
        <v>0.12393162393162394</v>
      </c>
      <c r="BK66" s="180">
        <v>15693810</v>
      </c>
      <c r="BL66" s="180">
        <v>14802970</v>
      </c>
      <c r="BM66" s="180">
        <f t="shared" si="28"/>
        <v>392345.25</v>
      </c>
      <c r="BN66" s="180">
        <f t="shared" si="29"/>
        <v>510447.24137931032</v>
      </c>
      <c r="BO66" s="178">
        <f t="shared" si="41"/>
        <v>9123</v>
      </c>
      <c r="BP66" s="178">
        <f t="shared" si="41"/>
        <v>550</v>
      </c>
      <c r="BQ66" s="178">
        <f t="shared" si="41"/>
        <v>294</v>
      </c>
      <c r="BR66" s="179">
        <f t="shared" si="32"/>
        <v>6.0287186232598926E-2</v>
      </c>
      <c r="BS66" s="179">
        <f t="shared" si="33"/>
        <v>3.2226241367971059E-2</v>
      </c>
      <c r="BT66" s="178">
        <f t="shared" si="42"/>
        <v>140935620</v>
      </c>
      <c r="BU66" s="178">
        <f t="shared" si="42"/>
        <v>110924260</v>
      </c>
      <c r="BV66" s="180">
        <f t="shared" si="35"/>
        <v>256246.58181818182</v>
      </c>
      <c r="BW66" s="180">
        <f t="shared" si="36"/>
        <v>377293.4013605442</v>
      </c>
      <c r="BY66" s="133" t="str">
        <f t="shared" si="37"/>
        <v>和泉市</v>
      </c>
      <c r="BZ66" s="134">
        <f t="shared" si="38"/>
        <v>8.7045434338045707E-2</v>
      </c>
      <c r="CA66" s="133" t="str">
        <f t="shared" si="39"/>
        <v>豊能町</v>
      </c>
      <c r="CB66" s="134">
        <f t="shared" si="40"/>
        <v>5.2583025830258305E-2</v>
      </c>
      <c r="CC66" s="135"/>
      <c r="CD66" s="134">
        <f t="shared" si="43"/>
        <v>0.10344567297120784</v>
      </c>
      <c r="CE66" s="134">
        <f t="shared" si="44"/>
        <v>6.7616286129681222E-2</v>
      </c>
      <c r="CF66" s="133">
        <v>0</v>
      </c>
    </row>
    <row r="67" spans="2:84" s="30" customFormat="1" ht="12">
      <c r="B67" s="177">
        <v>61</v>
      </c>
      <c r="C67" s="181" t="s">
        <v>20</v>
      </c>
      <c r="D67" s="178">
        <v>8</v>
      </c>
      <c r="E67" s="178">
        <v>0</v>
      </c>
      <c r="F67" s="178">
        <v>0</v>
      </c>
      <c r="G67" s="179">
        <f t="shared" si="2"/>
        <v>0</v>
      </c>
      <c r="H67" s="179">
        <f t="shared" si="3"/>
        <v>0</v>
      </c>
      <c r="I67" s="180">
        <v>0</v>
      </c>
      <c r="J67" s="180">
        <v>0</v>
      </c>
      <c r="K67" s="180" t="str">
        <f t="shared" si="4"/>
        <v>-</v>
      </c>
      <c r="L67" s="180" t="str">
        <f t="shared" si="5"/>
        <v>-</v>
      </c>
      <c r="M67" s="178">
        <v>32</v>
      </c>
      <c r="N67" s="178">
        <v>3</v>
      </c>
      <c r="O67" s="178">
        <v>2</v>
      </c>
      <c r="P67" s="179">
        <f t="shared" si="6"/>
        <v>9.375E-2</v>
      </c>
      <c r="Q67" s="179">
        <f t="shared" si="7"/>
        <v>6.25E-2</v>
      </c>
      <c r="R67" s="180">
        <v>548910</v>
      </c>
      <c r="S67" s="180">
        <v>535800</v>
      </c>
      <c r="T67" s="180">
        <f t="shared" si="8"/>
        <v>182970</v>
      </c>
      <c r="U67" s="180">
        <f t="shared" si="9"/>
        <v>267900</v>
      </c>
      <c r="V67" s="178">
        <v>3585</v>
      </c>
      <c r="W67" s="178">
        <v>120</v>
      </c>
      <c r="X67" s="178">
        <v>49</v>
      </c>
      <c r="Y67" s="179">
        <f t="shared" si="10"/>
        <v>3.3472803347280332E-2</v>
      </c>
      <c r="Z67" s="179">
        <f t="shared" si="11"/>
        <v>1.3668061366806136E-2</v>
      </c>
      <c r="AA67" s="180">
        <v>31863840</v>
      </c>
      <c r="AB67" s="180">
        <v>16736230</v>
      </c>
      <c r="AC67" s="180">
        <f t="shared" si="12"/>
        <v>265532</v>
      </c>
      <c r="AD67" s="180">
        <f t="shared" si="13"/>
        <v>341555.71428571426</v>
      </c>
      <c r="AE67" s="178">
        <v>2242</v>
      </c>
      <c r="AF67" s="178">
        <v>178</v>
      </c>
      <c r="AG67" s="178">
        <v>97</v>
      </c>
      <c r="AH67" s="179">
        <f t="shared" si="14"/>
        <v>7.9393398751115077E-2</v>
      </c>
      <c r="AI67" s="179">
        <f t="shared" si="15"/>
        <v>4.3264942016057094E-2</v>
      </c>
      <c r="AJ67" s="180">
        <v>48363790</v>
      </c>
      <c r="AK67" s="180">
        <v>33656760</v>
      </c>
      <c r="AL67" s="180">
        <f t="shared" si="16"/>
        <v>271706.68539325841</v>
      </c>
      <c r="AM67" s="180">
        <f t="shared" si="17"/>
        <v>346976.90721649484</v>
      </c>
      <c r="AN67" s="178">
        <v>1184</v>
      </c>
      <c r="AO67" s="178">
        <v>190</v>
      </c>
      <c r="AP67" s="178">
        <v>119</v>
      </c>
      <c r="AQ67" s="179">
        <f t="shared" si="18"/>
        <v>0.16047297297297297</v>
      </c>
      <c r="AR67" s="179">
        <f t="shared" si="19"/>
        <v>0.10050675675675676</v>
      </c>
      <c r="AS67" s="180">
        <v>47080650</v>
      </c>
      <c r="AT67" s="180">
        <v>38176860</v>
      </c>
      <c r="AU67" s="180">
        <f t="shared" si="20"/>
        <v>247792.89473684211</v>
      </c>
      <c r="AV67" s="180">
        <f t="shared" si="21"/>
        <v>320813.94957983191</v>
      </c>
      <c r="AW67" s="178">
        <v>505</v>
      </c>
      <c r="AX67" s="178">
        <v>126</v>
      </c>
      <c r="AY67" s="178">
        <v>79</v>
      </c>
      <c r="AZ67" s="179">
        <f t="shared" si="22"/>
        <v>0.2495049504950495</v>
      </c>
      <c r="BA67" s="179">
        <f t="shared" si="23"/>
        <v>0.15643564356435644</v>
      </c>
      <c r="BB67" s="180">
        <v>35621530</v>
      </c>
      <c r="BC67" s="180">
        <v>24404690</v>
      </c>
      <c r="BD67" s="180">
        <f t="shared" si="24"/>
        <v>282710.55555555556</v>
      </c>
      <c r="BE67" s="180">
        <f t="shared" si="25"/>
        <v>308920.12658227846</v>
      </c>
      <c r="BF67" s="178">
        <v>204</v>
      </c>
      <c r="BG67" s="178">
        <v>53</v>
      </c>
      <c r="BH67" s="178">
        <v>40</v>
      </c>
      <c r="BI67" s="179">
        <f t="shared" si="26"/>
        <v>0.25980392156862747</v>
      </c>
      <c r="BJ67" s="179">
        <f t="shared" si="27"/>
        <v>0.19607843137254902</v>
      </c>
      <c r="BK67" s="180">
        <v>15467080</v>
      </c>
      <c r="BL67" s="180">
        <v>14438140</v>
      </c>
      <c r="BM67" s="180">
        <f t="shared" si="28"/>
        <v>291831.69811320753</v>
      </c>
      <c r="BN67" s="180">
        <f t="shared" si="29"/>
        <v>360953.5</v>
      </c>
      <c r="BO67" s="178">
        <f t="shared" si="41"/>
        <v>7760</v>
      </c>
      <c r="BP67" s="178">
        <f t="shared" si="41"/>
        <v>670</v>
      </c>
      <c r="BQ67" s="178">
        <f t="shared" si="41"/>
        <v>386</v>
      </c>
      <c r="BR67" s="179">
        <f t="shared" si="32"/>
        <v>8.6340206185567009E-2</v>
      </c>
      <c r="BS67" s="179">
        <f t="shared" si="33"/>
        <v>4.974226804123711E-2</v>
      </c>
      <c r="BT67" s="178">
        <f t="shared" si="42"/>
        <v>178945800</v>
      </c>
      <c r="BU67" s="178">
        <f t="shared" si="42"/>
        <v>127948480</v>
      </c>
      <c r="BV67" s="180">
        <f t="shared" si="35"/>
        <v>267083.28358208953</v>
      </c>
      <c r="BW67" s="180">
        <f t="shared" si="36"/>
        <v>331472.74611398962</v>
      </c>
      <c r="BY67" s="133" t="str">
        <f t="shared" si="37"/>
        <v>四條畷市</v>
      </c>
      <c r="BZ67" s="134">
        <f t="shared" si="38"/>
        <v>8.6340206185567009E-2</v>
      </c>
      <c r="CA67" s="133" t="str">
        <f t="shared" si="39"/>
        <v>河内長野市</v>
      </c>
      <c r="CB67" s="134">
        <f t="shared" si="40"/>
        <v>5.2276204040723744E-2</v>
      </c>
      <c r="CC67" s="135"/>
      <c r="CD67" s="134">
        <f t="shared" si="43"/>
        <v>0.10344567297120784</v>
      </c>
      <c r="CE67" s="134">
        <f t="shared" si="44"/>
        <v>6.7616286129681222E-2</v>
      </c>
      <c r="CF67" s="133">
        <v>0</v>
      </c>
    </row>
    <row r="68" spans="2:84" s="30" customFormat="1" ht="12">
      <c r="B68" s="177">
        <v>62</v>
      </c>
      <c r="C68" s="181" t="s">
        <v>21</v>
      </c>
      <c r="D68" s="178">
        <v>31</v>
      </c>
      <c r="E68" s="178">
        <v>5</v>
      </c>
      <c r="F68" s="178">
        <v>3</v>
      </c>
      <c r="G68" s="179">
        <f t="shared" si="2"/>
        <v>0.16129032258064516</v>
      </c>
      <c r="H68" s="179">
        <f t="shared" si="3"/>
        <v>9.6774193548387094E-2</v>
      </c>
      <c r="I68" s="180">
        <v>818330</v>
      </c>
      <c r="J68" s="180">
        <v>746120</v>
      </c>
      <c r="K68" s="180">
        <f t="shared" si="4"/>
        <v>163666</v>
      </c>
      <c r="L68" s="180">
        <f t="shared" si="5"/>
        <v>248706.66666666666</v>
      </c>
      <c r="M68" s="178">
        <v>74</v>
      </c>
      <c r="N68" s="178">
        <v>7</v>
      </c>
      <c r="O68" s="178">
        <v>4</v>
      </c>
      <c r="P68" s="179">
        <f t="shared" si="6"/>
        <v>9.45945945945946E-2</v>
      </c>
      <c r="Q68" s="179">
        <f t="shared" si="7"/>
        <v>5.4054054054054057E-2</v>
      </c>
      <c r="R68" s="180">
        <v>637080</v>
      </c>
      <c r="S68" s="180">
        <v>565660</v>
      </c>
      <c r="T68" s="180">
        <f t="shared" si="8"/>
        <v>91011.428571428565</v>
      </c>
      <c r="U68" s="180">
        <f t="shared" si="9"/>
        <v>141415</v>
      </c>
      <c r="V68" s="178">
        <v>5201</v>
      </c>
      <c r="W68" s="178">
        <v>161</v>
      </c>
      <c r="X68" s="178">
        <v>61</v>
      </c>
      <c r="Y68" s="179">
        <f t="shared" si="10"/>
        <v>3.095558546433378E-2</v>
      </c>
      <c r="Z68" s="179">
        <f t="shared" si="11"/>
        <v>1.1728513747356277E-2</v>
      </c>
      <c r="AA68" s="180">
        <v>28732370</v>
      </c>
      <c r="AB68" s="180">
        <v>19789770</v>
      </c>
      <c r="AC68" s="180">
        <f t="shared" si="12"/>
        <v>178461.92546583852</v>
      </c>
      <c r="AD68" s="180">
        <f t="shared" si="13"/>
        <v>324422.45901639346</v>
      </c>
      <c r="AE68" s="178">
        <v>3410</v>
      </c>
      <c r="AF68" s="178">
        <v>248</v>
      </c>
      <c r="AG68" s="178">
        <v>134</v>
      </c>
      <c r="AH68" s="179">
        <f t="shared" si="14"/>
        <v>7.2727272727272724E-2</v>
      </c>
      <c r="AI68" s="179">
        <f t="shared" si="15"/>
        <v>3.929618768328446E-2</v>
      </c>
      <c r="AJ68" s="180">
        <v>60796250</v>
      </c>
      <c r="AK68" s="180">
        <v>43176270</v>
      </c>
      <c r="AL68" s="180">
        <f t="shared" si="16"/>
        <v>245146.1693548387</v>
      </c>
      <c r="AM68" s="180">
        <f t="shared" si="17"/>
        <v>322210.97014925373</v>
      </c>
      <c r="AN68" s="178">
        <v>1729</v>
      </c>
      <c r="AO68" s="178">
        <v>268</v>
      </c>
      <c r="AP68" s="178">
        <v>157</v>
      </c>
      <c r="AQ68" s="179">
        <f t="shared" si="18"/>
        <v>0.1550028918449971</v>
      </c>
      <c r="AR68" s="179">
        <f t="shared" si="19"/>
        <v>9.080393290919607E-2</v>
      </c>
      <c r="AS68" s="180">
        <v>67583910</v>
      </c>
      <c r="AT68" s="180">
        <v>47818560</v>
      </c>
      <c r="AU68" s="180">
        <f t="shared" si="20"/>
        <v>252178.76865671642</v>
      </c>
      <c r="AV68" s="180">
        <f t="shared" si="21"/>
        <v>304576.81528662419</v>
      </c>
      <c r="AW68" s="178">
        <v>813</v>
      </c>
      <c r="AX68" s="178">
        <v>218</v>
      </c>
      <c r="AY68" s="178">
        <v>154</v>
      </c>
      <c r="AZ68" s="179">
        <f t="shared" si="22"/>
        <v>0.26814268142681424</v>
      </c>
      <c r="BA68" s="179">
        <f t="shared" si="23"/>
        <v>0.18942189421894218</v>
      </c>
      <c r="BB68" s="180">
        <v>60045790</v>
      </c>
      <c r="BC68" s="180">
        <v>54346100</v>
      </c>
      <c r="BD68" s="180">
        <f t="shared" si="24"/>
        <v>275439.40366972476</v>
      </c>
      <c r="BE68" s="180">
        <f t="shared" si="25"/>
        <v>352896.75324675324</v>
      </c>
      <c r="BF68" s="178">
        <v>316</v>
      </c>
      <c r="BG68" s="178">
        <v>102</v>
      </c>
      <c r="BH68" s="178">
        <v>75</v>
      </c>
      <c r="BI68" s="179">
        <f t="shared" si="26"/>
        <v>0.32278481012658228</v>
      </c>
      <c r="BJ68" s="179">
        <f t="shared" si="27"/>
        <v>0.23734177215189872</v>
      </c>
      <c r="BK68" s="180">
        <v>30955520</v>
      </c>
      <c r="BL68" s="180">
        <v>28306720</v>
      </c>
      <c r="BM68" s="180">
        <f t="shared" si="28"/>
        <v>303485.49019607843</v>
      </c>
      <c r="BN68" s="180">
        <f t="shared" si="29"/>
        <v>377422.93333333335</v>
      </c>
      <c r="BO68" s="178">
        <f t="shared" si="41"/>
        <v>11574</v>
      </c>
      <c r="BP68" s="178">
        <f t="shared" si="41"/>
        <v>1009</v>
      </c>
      <c r="BQ68" s="178">
        <f t="shared" si="41"/>
        <v>588</v>
      </c>
      <c r="BR68" s="179">
        <f t="shared" si="32"/>
        <v>8.7178157940210818E-2</v>
      </c>
      <c r="BS68" s="179">
        <f t="shared" si="33"/>
        <v>5.080352514256091E-2</v>
      </c>
      <c r="BT68" s="178">
        <f t="shared" si="42"/>
        <v>249569250</v>
      </c>
      <c r="BU68" s="178">
        <f t="shared" si="42"/>
        <v>194749200</v>
      </c>
      <c r="BV68" s="180">
        <f t="shared" si="35"/>
        <v>247343.16154608523</v>
      </c>
      <c r="BW68" s="180">
        <f t="shared" si="36"/>
        <v>331206.12244897959</v>
      </c>
      <c r="BY68" s="133" t="str">
        <f t="shared" si="37"/>
        <v>阪南市</v>
      </c>
      <c r="BZ68" s="134">
        <f t="shared" si="38"/>
        <v>8.5229808121374387E-2</v>
      </c>
      <c r="CA68" s="133" t="str">
        <f t="shared" si="39"/>
        <v>忠岡町</v>
      </c>
      <c r="CB68" s="134">
        <f t="shared" si="40"/>
        <v>5.2268602540834846E-2</v>
      </c>
      <c r="CC68" s="135"/>
      <c r="CD68" s="134">
        <f t="shared" si="43"/>
        <v>0.10344567297120784</v>
      </c>
      <c r="CE68" s="134">
        <f t="shared" si="44"/>
        <v>6.7616286129681222E-2</v>
      </c>
      <c r="CF68" s="133">
        <v>0</v>
      </c>
    </row>
    <row r="69" spans="2:84" s="30" customFormat="1" ht="12">
      <c r="B69" s="177">
        <v>63</v>
      </c>
      <c r="C69" s="181" t="s">
        <v>32</v>
      </c>
      <c r="D69" s="178">
        <v>11</v>
      </c>
      <c r="E69" s="178">
        <v>0</v>
      </c>
      <c r="F69" s="178">
        <v>0</v>
      </c>
      <c r="G69" s="179">
        <f t="shared" si="2"/>
        <v>0</v>
      </c>
      <c r="H69" s="179">
        <f t="shared" si="3"/>
        <v>0</v>
      </c>
      <c r="I69" s="180">
        <v>0</v>
      </c>
      <c r="J69" s="180">
        <v>0</v>
      </c>
      <c r="K69" s="180" t="str">
        <f t="shared" si="4"/>
        <v>-</v>
      </c>
      <c r="L69" s="180" t="str">
        <f t="shared" si="5"/>
        <v>-</v>
      </c>
      <c r="M69" s="178">
        <v>17</v>
      </c>
      <c r="N69" s="178">
        <v>1</v>
      </c>
      <c r="O69" s="178">
        <v>1</v>
      </c>
      <c r="P69" s="179">
        <f t="shared" si="6"/>
        <v>5.8823529411764705E-2</v>
      </c>
      <c r="Q69" s="179">
        <f t="shared" si="7"/>
        <v>5.8823529411764705E-2</v>
      </c>
      <c r="R69" s="180">
        <v>345510</v>
      </c>
      <c r="S69" s="180">
        <v>336120</v>
      </c>
      <c r="T69" s="180">
        <f t="shared" si="8"/>
        <v>345510</v>
      </c>
      <c r="U69" s="180">
        <f t="shared" si="9"/>
        <v>336120</v>
      </c>
      <c r="V69" s="178">
        <v>3534</v>
      </c>
      <c r="W69" s="178">
        <v>145</v>
      </c>
      <c r="X69" s="178">
        <v>43</v>
      </c>
      <c r="Y69" s="179">
        <f t="shared" si="10"/>
        <v>4.1029994340690434E-2</v>
      </c>
      <c r="Z69" s="179">
        <f t="shared" si="11"/>
        <v>1.2167515563101302E-2</v>
      </c>
      <c r="AA69" s="180">
        <v>25116140</v>
      </c>
      <c r="AB69" s="180">
        <v>13255620</v>
      </c>
      <c r="AC69" s="180">
        <f t="shared" si="12"/>
        <v>173214.75862068965</v>
      </c>
      <c r="AD69" s="180">
        <f t="shared" si="13"/>
        <v>308270.23255813954</v>
      </c>
      <c r="AE69" s="178">
        <v>2453</v>
      </c>
      <c r="AF69" s="178">
        <v>237</v>
      </c>
      <c r="AG69" s="178">
        <v>102</v>
      </c>
      <c r="AH69" s="179">
        <f t="shared" si="14"/>
        <v>9.6616388096208719E-2</v>
      </c>
      <c r="AI69" s="179">
        <f t="shared" si="15"/>
        <v>4.1581736649001222E-2</v>
      </c>
      <c r="AJ69" s="180">
        <v>58225660</v>
      </c>
      <c r="AK69" s="180">
        <v>40153660</v>
      </c>
      <c r="AL69" s="180">
        <f t="shared" si="16"/>
        <v>245677.89029535864</v>
      </c>
      <c r="AM69" s="180">
        <f t="shared" si="17"/>
        <v>393663.33333333331</v>
      </c>
      <c r="AN69" s="178">
        <v>1500</v>
      </c>
      <c r="AO69" s="178">
        <v>257</v>
      </c>
      <c r="AP69" s="178">
        <v>133</v>
      </c>
      <c r="AQ69" s="179">
        <f t="shared" si="18"/>
        <v>0.17133333333333334</v>
      </c>
      <c r="AR69" s="179">
        <f t="shared" si="19"/>
        <v>8.8666666666666671E-2</v>
      </c>
      <c r="AS69" s="180">
        <v>58418610</v>
      </c>
      <c r="AT69" s="180">
        <v>46368290</v>
      </c>
      <c r="AU69" s="180">
        <f t="shared" si="20"/>
        <v>227309.76653696498</v>
      </c>
      <c r="AV69" s="180">
        <f t="shared" si="21"/>
        <v>348633.75939849624</v>
      </c>
      <c r="AW69" s="178">
        <v>746</v>
      </c>
      <c r="AX69" s="178">
        <v>200</v>
      </c>
      <c r="AY69" s="178">
        <v>118</v>
      </c>
      <c r="AZ69" s="179">
        <f t="shared" si="22"/>
        <v>0.26809651474530832</v>
      </c>
      <c r="BA69" s="179">
        <f t="shared" si="23"/>
        <v>0.1581769436997319</v>
      </c>
      <c r="BB69" s="180">
        <v>50595760</v>
      </c>
      <c r="BC69" s="180">
        <v>42459290</v>
      </c>
      <c r="BD69" s="180">
        <f t="shared" si="24"/>
        <v>252978.8</v>
      </c>
      <c r="BE69" s="180">
        <f t="shared" si="25"/>
        <v>359824.49152542371</v>
      </c>
      <c r="BF69" s="178">
        <v>250</v>
      </c>
      <c r="BG69" s="178">
        <v>68</v>
      </c>
      <c r="BH69" s="178">
        <v>38</v>
      </c>
      <c r="BI69" s="179">
        <f t="shared" si="26"/>
        <v>0.27200000000000002</v>
      </c>
      <c r="BJ69" s="179">
        <f t="shared" si="27"/>
        <v>0.152</v>
      </c>
      <c r="BK69" s="180">
        <v>17140630</v>
      </c>
      <c r="BL69" s="180">
        <v>15108820</v>
      </c>
      <c r="BM69" s="180">
        <f t="shared" si="28"/>
        <v>252068.08823529413</v>
      </c>
      <c r="BN69" s="180">
        <f t="shared" si="29"/>
        <v>397600.5263157895</v>
      </c>
      <c r="BO69" s="178">
        <f t="shared" si="41"/>
        <v>8511</v>
      </c>
      <c r="BP69" s="178">
        <f t="shared" si="41"/>
        <v>908</v>
      </c>
      <c r="BQ69" s="178">
        <f t="shared" si="41"/>
        <v>435</v>
      </c>
      <c r="BR69" s="179">
        <f t="shared" si="32"/>
        <v>0.10668546586770063</v>
      </c>
      <c r="BS69" s="179">
        <f t="shared" si="33"/>
        <v>5.1110327811068029E-2</v>
      </c>
      <c r="BT69" s="178">
        <f t="shared" si="42"/>
        <v>209842310</v>
      </c>
      <c r="BU69" s="178">
        <f t="shared" si="42"/>
        <v>157681800</v>
      </c>
      <c r="BV69" s="180">
        <f t="shared" si="35"/>
        <v>231103.86563876653</v>
      </c>
      <c r="BW69" s="180">
        <f t="shared" si="36"/>
        <v>362486.89655172412</v>
      </c>
      <c r="BY69" s="133" t="str">
        <f t="shared" si="37"/>
        <v>貝塚市</v>
      </c>
      <c r="BZ69" s="134">
        <f t="shared" si="38"/>
        <v>8.3920615633859857E-2</v>
      </c>
      <c r="CA69" s="133" t="str">
        <f t="shared" si="39"/>
        <v>富田林市</v>
      </c>
      <c r="CB69" s="134">
        <f t="shared" si="40"/>
        <v>5.1370443628143546E-2</v>
      </c>
      <c r="CC69" s="135"/>
      <c r="CD69" s="134">
        <f t="shared" si="43"/>
        <v>0.10344567297120784</v>
      </c>
      <c r="CE69" s="134">
        <f t="shared" si="44"/>
        <v>6.7616286129681222E-2</v>
      </c>
      <c r="CF69" s="133">
        <v>0</v>
      </c>
    </row>
    <row r="70" spans="2:84" s="30" customFormat="1" ht="12">
      <c r="B70" s="177">
        <v>64</v>
      </c>
      <c r="C70" s="181" t="s">
        <v>53</v>
      </c>
      <c r="D70" s="178">
        <v>108</v>
      </c>
      <c r="E70" s="178">
        <v>14</v>
      </c>
      <c r="F70" s="178">
        <v>8</v>
      </c>
      <c r="G70" s="179">
        <f t="shared" si="2"/>
        <v>0.12962962962962962</v>
      </c>
      <c r="H70" s="179">
        <f t="shared" si="3"/>
        <v>7.407407407407407E-2</v>
      </c>
      <c r="I70" s="180">
        <v>5032650</v>
      </c>
      <c r="J70" s="180">
        <v>3883240</v>
      </c>
      <c r="K70" s="180">
        <f t="shared" si="4"/>
        <v>359475</v>
      </c>
      <c r="L70" s="180">
        <f t="shared" si="5"/>
        <v>485405</v>
      </c>
      <c r="M70" s="178">
        <v>133</v>
      </c>
      <c r="N70" s="178">
        <v>8</v>
      </c>
      <c r="O70" s="178">
        <v>6</v>
      </c>
      <c r="P70" s="179">
        <f t="shared" si="6"/>
        <v>6.0150375939849621E-2</v>
      </c>
      <c r="Q70" s="179">
        <f t="shared" si="7"/>
        <v>4.5112781954887216E-2</v>
      </c>
      <c r="R70" s="180">
        <v>10111320</v>
      </c>
      <c r="S70" s="180">
        <v>9750590</v>
      </c>
      <c r="T70" s="180">
        <f t="shared" si="8"/>
        <v>1263915</v>
      </c>
      <c r="U70" s="180">
        <f t="shared" si="9"/>
        <v>1625098.3333333333</v>
      </c>
      <c r="V70" s="178">
        <v>3885</v>
      </c>
      <c r="W70" s="178">
        <v>126</v>
      </c>
      <c r="X70" s="178">
        <v>64</v>
      </c>
      <c r="Y70" s="179">
        <f t="shared" si="10"/>
        <v>3.2432432432432434E-2</v>
      </c>
      <c r="Z70" s="179">
        <f t="shared" si="11"/>
        <v>1.6473616473616472E-2</v>
      </c>
      <c r="AA70" s="180">
        <v>35561030</v>
      </c>
      <c r="AB70" s="180">
        <v>23231180</v>
      </c>
      <c r="AC70" s="180">
        <f t="shared" si="12"/>
        <v>282230.39682539681</v>
      </c>
      <c r="AD70" s="180">
        <f t="shared" si="13"/>
        <v>362987.1875</v>
      </c>
      <c r="AE70" s="178">
        <v>2381</v>
      </c>
      <c r="AF70" s="178">
        <v>162</v>
      </c>
      <c r="AG70" s="178">
        <v>90</v>
      </c>
      <c r="AH70" s="179">
        <f t="shared" si="14"/>
        <v>6.8038639227215453E-2</v>
      </c>
      <c r="AI70" s="179">
        <f t="shared" si="15"/>
        <v>3.77992440151197E-2</v>
      </c>
      <c r="AJ70" s="180">
        <v>41895910</v>
      </c>
      <c r="AK70" s="180">
        <v>29769380</v>
      </c>
      <c r="AL70" s="180">
        <f t="shared" si="16"/>
        <v>258616.72839506174</v>
      </c>
      <c r="AM70" s="180">
        <f t="shared" si="17"/>
        <v>330770.88888888888</v>
      </c>
      <c r="AN70" s="178">
        <v>1485</v>
      </c>
      <c r="AO70" s="178">
        <v>232</v>
      </c>
      <c r="AP70" s="178">
        <v>163</v>
      </c>
      <c r="AQ70" s="179">
        <f t="shared" si="18"/>
        <v>0.15622895622895622</v>
      </c>
      <c r="AR70" s="179">
        <f t="shared" si="19"/>
        <v>0.10976430976430976</v>
      </c>
      <c r="AS70" s="180">
        <v>67263770</v>
      </c>
      <c r="AT70" s="180">
        <v>57723940</v>
      </c>
      <c r="AU70" s="180">
        <f t="shared" si="20"/>
        <v>289930.04310344829</v>
      </c>
      <c r="AV70" s="180">
        <f t="shared" si="21"/>
        <v>354134.60122699384</v>
      </c>
      <c r="AW70" s="178">
        <v>709</v>
      </c>
      <c r="AX70" s="178">
        <v>151</v>
      </c>
      <c r="AY70" s="178">
        <v>108</v>
      </c>
      <c r="AZ70" s="179">
        <f t="shared" si="22"/>
        <v>0.21297602256699577</v>
      </c>
      <c r="BA70" s="179">
        <f t="shared" si="23"/>
        <v>0.15232722143864599</v>
      </c>
      <c r="BB70" s="180">
        <v>46958220</v>
      </c>
      <c r="BC70" s="180">
        <v>41046230</v>
      </c>
      <c r="BD70" s="180">
        <f t="shared" si="24"/>
        <v>310981.58940397348</v>
      </c>
      <c r="BE70" s="180">
        <f t="shared" si="25"/>
        <v>380057.68518518517</v>
      </c>
      <c r="BF70" s="178">
        <v>263</v>
      </c>
      <c r="BG70" s="178">
        <v>71</v>
      </c>
      <c r="BH70" s="178">
        <v>50</v>
      </c>
      <c r="BI70" s="179">
        <f t="shared" si="26"/>
        <v>0.26996197718631176</v>
      </c>
      <c r="BJ70" s="179">
        <f t="shared" si="27"/>
        <v>0.19011406844106463</v>
      </c>
      <c r="BK70" s="180">
        <v>25873630</v>
      </c>
      <c r="BL70" s="180">
        <v>22248140</v>
      </c>
      <c r="BM70" s="180">
        <f t="shared" si="28"/>
        <v>364417.32394366199</v>
      </c>
      <c r="BN70" s="180">
        <f t="shared" si="29"/>
        <v>444962.8</v>
      </c>
      <c r="BO70" s="178">
        <f t="shared" si="41"/>
        <v>8964</v>
      </c>
      <c r="BP70" s="178">
        <f t="shared" si="41"/>
        <v>764</v>
      </c>
      <c r="BQ70" s="178">
        <f t="shared" si="41"/>
        <v>489</v>
      </c>
      <c r="BR70" s="179">
        <f t="shared" si="32"/>
        <v>8.5229808121374387E-2</v>
      </c>
      <c r="BS70" s="179">
        <f t="shared" si="33"/>
        <v>5.4551539491298526E-2</v>
      </c>
      <c r="BT70" s="178">
        <f t="shared" si="42"/>
        <v>232696530</v>
      </c>
      <c r="BU70" s="178">
        <f t="shared" si="42"/>
        <v>187652700</v>
      </c>
      <c r="BV70" s="180">
        <f t="shared" si="35"/>
        <v>304576.609947644</v>
      </c>
      <c r="BW70" s="180">
        <f t="shared" si="36"/>
        <v>383747.85276073619</v>
      </c>
      <c r="BY70" s="133" t="str">
        <f t="shared" si="37"/>
        <v>泉大津市</v>
      </c>
      <c r="BZ70" s="134">
        <f t="shared" si="38"/>
        <v>8.3838886126305315E-2</v>
      </c>
      <c r="CA70" s="133" t="str">
        <f t="shared" si="39"/>
        <v>貝塚市</v>
      </c>
      <c r="CB70" s="134">
        <f t="shared" si="40"/>
        <v>5.1356824625354396E-2</v>
      </c>
      <c r="CC70" s="135"/>
      <c r="CD70" s="134">
        <f t="shared" si="43"/>
        <v>0.10344567297120784</v>
      </c>
      <c r="CE70" s="134">
        <f t="shared" si="44"/>
        <v>6.7616286129681222E-2</v>
      </c>
      <c r="CF70" s="133">
        <v>0</v>
      </c>
    </row>
    <row r="71" spans="2:84" s="30" customFormat="1" ht="12">
      <c r="B71" s="177">
        <v>65</v>
      </c>
      <c r="C71" s="181" t="s">
        <v>13</v>
      </c>
      <c r="D71" s="178">
        <v>11</v>
      </c>
      <c r="E71" s="178">
        <v>0</v>
      </c>
      <c r="F71" s="178">
        <v>0</v>
      </c>
      <c r="G71" s="179">
        <f t="shared" si="2"/>
        <v>0</v>
      </c>
      <c r="H71" s="179">
        <f t="shared" si="3"/>
        <v>0</v>
      </c>
      <c r="I71" s="180">
        <v>0</v>
      </c>
      <c r="J71" s="180">
        <v>0</v>
      </c>
      <c r="K71" s="180" t="str">
        <f t="shared" si="4"/>
        <v>-</v>
      </c>
      <c r="L71" s="180" t="str">
        <f t="shared" si="5"/>
        <v>-</v>
      </c>
      <c r="M71" s="178">
        <v>21</v>
      </c>
      <c r="N71" s="178">
        <v>2</v>
      </c>
      <c r="O71" s="178">
        <v>1</v>
      </c>
      <c r="P71" s="179">
        <f t="shared" si="6"/>
        <v>9.5238095238095233E-2</v>
      </c>
      <c r="Q71" s="179">
        <f t="shared" si="7"/>
        <v>4.7619047619047616E-2</v>
      </c>
      <c r="R71" s="180">
        <v>2265670</v>
      </c>
      <c r="S71" s="180">
        <v>2236210</v>
      </c>
      <c r="T71" s="180">
        <f t="shared" si="8"/>
        <v>1132835</v>
      </c>
      <c r="U71" s="180">
        <f t="shared" si="9"/>
        <v>2236210</v>
      </c>
      <c r="V71" s="178">
        <v>1793</v>
      </c>
      <c r="W71" s="178">
        <v>53</v>
      </c>
      <c r="X71" s="178">
        <v>26</v>
      </c>
      <c r="Y71" s="179">
        <f t="shared" si="10"/>
        <v>2.9559397657557166E-2</v>
      </c>
      <c r="Z71" s="179">
        <f t="shared" si="11"/>
        <v>1.4500836586726157E-2</v>
      </c>
      <c r="AA71" s="180">
        <v>13845980</v>
      </c>
      <c r="AB71" s="180">
        <v>10557660</v>
      </c>
      <c r="AC71" s="180">
        <f t="shared" si="12"/>
        <v>261244.90566037735</v>
      </c>
      <c r="AD71" s="180">
        <f t="shared" si="13"/>
        <v>406063.84615384613</v>
      </c>
      <c r="AE71" s="178">
        <v>1200</v>
      </c>
      <c r="AF71" s="178">
        <v>74</v>
      </c>
      <c r="AG71" s="178">
        <v>45</v>
      </c>
      <c r="AH71" s="179">
        <f t="shared" si="14"/>
        <v>6.1666666666666668E-2</v>
      </c>
      <c r="AI71" s="179">
        <f t="shared" si="15"/>
        <v>3.7499999999999999E-2</v>
      </c>
      <c r="AJ71" s="180">
        <v>20310120</v>
      </c>
      <c r="AK71" s="180">
        <v>17073580</v>
      </c>
      <c r="AL71" s="180">
        <f t="shared" si="16"/>
        <v>274461.08108108107</v>
      </c>
      <c r="AM71" s="180">
        <f t="shared" si="17"/>
        <v>379412.88888888888</v>
      </c>
      <c r="AN71" s="178">
        <v>783</v>
      </c>
      <c r="AO71" s="178">
        <v>98</v>
      </c>
      <c r="AP71" s="178">
        <v>73</v>
      </c>
      <c r="AQ71" s="179">
        <f t="shared" si="18"/>
        <v>0.1251596424010217</v>
      </c>
      <c r="AR71" s="179">
        <f t="shared" si="19"/>
        <v>9.3231162196679443E-2</v>
      </c>
      <c r="AS71" s="180">
        <v>35608760</v>
      </c>
      <c r="AT71" s="180">
        <v>30190410</v>
      </c>
      <c r="AU71" s="180">
        <f t="shared" si="20"/>
        <v>363354.69387755101</v>
      </c>
      <c r="AV71" s="180">
        <f t="shared" si="21"/>
        <v>413567.26027397258</v>
      </c>
      <c r="AW71" s="178">
        <v>379</v>
      </c>
      <c r="AX71" s="178">
        <v>89</v>
      </c>
      <c r="AY71" s="178">
        <v>64</v>
      </c>
      <c r="AZ71" s="179">
        <f t="shared" si="22"/>
        <v>0.23482849604221637</v>
      </c>
      <c r="BA71" s="179">
        <f t="shared" si="23"/>
        <v>0.16886543535620052</v>
      </c>
      <c r="BB71" s="180">
        <v>22106870</v>
      </c>
      <c r="BC71" s="180">
        <v>19581980</v>
      </c>
      <c r="BD71" s="180">
        <f t="shared" si="24"/>
        <v>248391.79775280898</v>
      </c>
      <c r="BE71" s="180">
        <f t="shared" si="25"/>
        <v>305968.4375</v>
      </c>
      <c r="BF71" s="178">
        <v>140</v>
      </c>
      <c r="BG71" s="178">
        <v>44</v>
      </c>
      <c r="BH71" s="178">
        <v>30</v>
      </c>
      <c r="BI71" s="179">
        <f t="shared" si="26"/>
        <v>0.31428571428571428</v>
      </c>
      <c r="BJ71" s="179">
        <f t="shared" si="27"/>
        <v>0.21428571428571427</v>
      </c>
      <c r="BK71" s="180">
        <v>10738350</v>
      </c>
      <c r="BL71" s="180">
        <v>9731050</v>
      </c>
      <c r="BM71" s="180">
        <f t="shared" si="28"/>
        <v>244053.40909090909</v>
      </c>
      <c r="BN71" s="180">
        <f t="shared" si="29"/>
        <v>324368.33333333331</v>
      </c>
      <c r="BO71" s="178">
        <f t="shared" si="41"/>
        <v>4327</v>
      </c>
      <c r="BP71" s="178">
        <f t="shared" si="41"/>
        <v>360</v>
      </c>
      <c r="BQ71" s="178">
        <f t="shared" si="41"/>
        <v>239</v>
      </c>
      <c r="BR71" s="179">
        <f t="shared" si="32"/>
        <v>8.3198520915183732E-2</v>
      </c>
      <c r="BS71" s="179">
        <f t="shared" si="33"/>
        <v>5.5234573607580308E-2</v>
      </c>
      <c r="BT71" s="178">
        <f t="shared" si="42"/>
        <v>104875750</v>
      </c>
      <c r="BU71" s="178">
        <f t="shared" si="42"/>
        <v>89370890</v>
      </c>
      <c r="BV71" s="180">
        <f t="shared" si="35"/>
        <v>291321.52777777775</v>
      </c>
      <c r="BW71" s="180">
        <f t="shared" si="36"/>
        <v>373936.7782426778</v>
      </c>
      <c r="BY71" s="133" t="str">
        <f t="shared" si="37"/>
        <v>島本町</v>
      </c>
      <c r="BZ71" s="134">
        <f t="shared" si="38"/>
        <v>8.3198520915183732E-2</v>
      </c>
      <c r="CA71" s="133" t="str">
        <f t="shared" si="39"/>
        <v>大阪狭山市</v>
      </c>
      <c r="CB71" s="134">
        <f t="shared" si="40"/>
        <v>5.1110327811068029E-2</v>
      </c>
      <c r="CC71" s="135"/>
      <c r="CD71" s="134">
        <f t="shared" si="43"/>
        <v>0.10344567297120784</v>
      </c>
      <c r="CE71" s="134">
        <f t="shared" si="44"/>
        <v>6.7616286129681222E-2</v>
      </c>
      <c r="CF71" s="133">
        <v>0</v>
      </c>
    </row>
    <row r="72" spans="2:84" s="30" customFormat="1" ht="12">
      <c r="B72" s="177">
        <v>66</v>
      </c>
      <c r="C72" s="181" t="s">
        <v>7</v>
      </c>
      <c r="D72" s="178">
        <v>9</v>
      </c>
      <c r="E72" s="178">
        <v>1</v>
      </c>
      <c r="F72" s="178">
        <v>0</v>
      </c>
      <c r="G72" s="179">
        <f t="shared" ref="G72:G80" si="45">IFERROR(E72/D72,"-")</f>
        <v>0.1111111111111111</v>
      </c>
      <c r="H72" s="179">
        <f t="shared" ref="H72:H80" si="46">IFERROR(F72/D72,"-")</f>
        <v>0</v>
      </c>
      <c r="I72" s="180">
        <v>11500</v>
      </c>
      <c r="J72" s="180">
        <v>0</v>
      </c>
      <c r="K72" s="180">
        <f t="shared" ref="K72:K80" si="47">IFERROR(I72/E72,"-")</f>
        <v>11500</v>
      </c>
      <c r="L72" s="180" t="str">
        <f t="shared" ref="L72:L80" si="48">IFERROR(J72/F72,"-")</f>
        <v>-</v>
      </c>
      <c r="M72" s="178">
        <v>8</v>
      </c>
      <c r="N72" s="178">
        <v>1</v>
      </c>
      <c r="O72" s="178">
        <v>0</v>
      </c>
      <c r="P72" s="179">
        <f t="shared" ref="P72:P80" si="49">IFERROR(N72/M72,"-")</f>
        <v>0.125</v>
      </c>
      <c r="Q72" s="179">
        <f t="shared" ref="Q72:Q80" si="50">IFERROR(O72/M72,"-")</f>
        <v>0</v>
      </c>
      <c r="R72" s="180">
        <v>11540</v>
      </c>
      <c r="S72" s="180">
        <v>0</v>
      </c>
      <c r="T72" s="180">
        <f t="shared" ref="T72:T80" si="51">IFERROR(R72/N72,"-")</f>
        <v>11540</v>
      </c>
      <c r="U72" s="180" t="str">
        <f t="shared" ref="U72:U80" si="52">IFERROR(S72/O72,"-")</f>
        <v>-</v>
      </c>
      <c r="V72" s="178">
        <v>1879</v>
      </c>
      <c r="W72" s="178">
        <v>41</v>
      </c>
      <c r="X72" s="178">
        <v>23</v>
      </c>
      <c r="Y72" s="179">
        <f t="shared" ref="Y72:Y80" si="53">IFERROR(W72/V72,"-")</f>
        <v>2.1820117083555083E-2</v>
      </c>
      <c r="Z72" s="179">
        <f t="shared" ref="Z72:Z80" si="54">IFERROR(X72/V72,"-")</f>
        <v>1.2240553485896753E-2</v>
      </c>
      <c r="AA72" s="180">
        <v>6704430</v>
      </c>
      <c r="AB72" s="180">
        <v>5706690</v>
      </c>
      <c r="AC72" s="180">
        <f t="shared" ref="AC72:AC80" si="55">IFERROR(AA72/W72,"-")</f>
        <v>163522.68292682926</v>
      </c>
      <c r="AD72" s="180">
        <f t="shared" ref="AD72:AD80" si="56">IFERROR(AB72/X72,"-")</f>
        <v>248116.95652173914</v>
      </c>
      <c r="AE72" s="178">
        <v>1191</v>
      </c>
      <c r="AF72" s="178">
        <v>71</v>
      </c>
      <c r="AG72" s="178">
        <v>33</v>
      </c>
      <c r="AH72" s="179">
        <f t="shared" ref="AH72:AH80" si="57">IFERROR(AF72/AE72,"-")</f>
        <v>5.9613769941225858E-2</v>
      </c>
      <c r="AI72" s="179">
        <f t="shared" ref="AI72:AI80" si="58">IFERROR(AG72/AE72,"-")</f>
        <v>2.7707808564231738E-2</v>
      </c>
      <c r="AJ72" s="180">
        <v>12651240</v>
      </c>
      <c r="AK72" s="180">
        <v>9954930</v>
      </c>
      <c r="AL72" s="180">
        <f t="shared" ref="AL72:AL80" si="59">IFERROR(AJ72/AF72,"-")</f>
        <v>178186.47887323942</v>
      </c>
      <c r="AM72" s="180">
        <f t="shared" ref="AM72:AM80" si="60">IFERROR(AK72/AG72,"-")</f>
        <v>301664.54545454547</v>
      </c>
      <c r="AN72" s="178">
        <v>689</v>
      </c>
      <c r="AO72" s="178">
        <v>103</v>
      </c>
      <c r="AP72" s="178">
        <v>69</v>
      </c>
      <c r="AQ72" s="179">
        <f t="shared" ref="AQ72:AQ80" si="61">IFERROR(AO72/AN72,"-")</f>
        <v>0.14949201741654572</v>
      </c>
      <c r="AR72" s="179">
        <f t="shared" ref="AR72:AR80" si="62">IFERROR(AP72/AN72,"-")</f>
        <v>0.10014513788098693</v>
      </c>
      <c r="AS72" s="180">
        <v>25190780</v>
      </c>
      <c r="AT72" s="180">
        <v>21321320</v>
      </c>
      <c r="AU72" s="180">
        <f t="shared" ref="AU72:AU80" si="63">IFERROR(AS72/AO72,"-")</f>
        <v>244570.6796116505</v>
      </c>
      <c r="AV72" s="180">
        <f t="shared" ref="AV72:AV80" si="64">IFERROR(AT72/AP72,"-")</f>
        <v>309004.63768115942</v>
      </c>
      <c r="AW72" s="178">
        <v>395</v>
      </c>
      <c r="AX72" s="178">
        <v>76</v>
      </c>
      <c r="AY72" s="178">
        <v>57</v>
      </c>
      <c r="AZ72" s="179">
        <f t="shared" ref="AZ72:AZ80" si="65">IFERROR(AX72/AW72,"-")</f>
        <v>0.19240506329113924</v>
      </c>
      <c r="BA72" s="179">
        <f t="shared" ref="BA72:BA80" si="66">IFERROR(AY72/AW72,"-")</f>
        <v>0.14430379746835442</v>
      </c>
      <c r="BB72" s="180">
        <v>19623520</v>
      </c>
      <c r="BC72" s="180">
        <v>17074350</v>
      </c>
      <c r="BD72" s="180">
        <f t="shared" ref="BD72:BD80" si="67">IFERROR(BB72/AX72,"-")</f>
        <v>258204.21052631579</v>
      </c>
      <c r="BE72" s="180">
        <f t="shared" ref="BE72:BE80" si="68">IFERROR(BC72/AY72,"-")</f>
        <v>299550</v>
      </c>
      <c r="BF72" s="178">
        <v>165</v>
      </c>
      <c r="BG72" s="178">
        <v>59</v>
      </c>
      <c r="BH72" s="178">
        <v>46</v>
      </c>
      <c r="BI72" s="179">
        <f t="shared" ref="BI72:BI80" si="69">IFERROR(BG72/BF72,"-")</f>
        <v>0.3575757575757576</v>
      </c>
      <c r="BJ72" s="179">
        <f t="shared" ref="BJ72:BJ80" si="70">IFERROR(BH72/BF72,"-")</f>
        <v>0.27878787878787881</v>
      </c>
      <c r="BK72" s="180">
        <v>16010710</v>
      </c>
      <c r="BL72" s="180">
        <v>15152260</v>
      </c>
      <c r="BM72" s="180">
        <f t="shared" ref="BM72:BM80" si="71">IFERROR(BK72/BG72,"-")</f>
        <v>271367.96610169491</v>
      </c>
      <c r="BN72" s="180">
        <f t="shared" ref="BN72:BN80" si="72">IFERROR(BL72/BH72,"-")</f>
        <v>329396.95652173914</v>
      </c>
      <c r="BO72" s="178">
        <f t="shared" ref="BO72:BQ80" si="73">SUM(D72,M72,V72,AE72,AN72,AW72,BF72)</f>
        <v>4336</v>
      </c>
      <c r="BP72" s="178">
        <f t="shared" si="73"/>
        <v>352</v>
      </c>
      <c r="BQ72" s="178">
        <f t="shared" si="73"/>
        <v>228</v>
      </c>
      <c r="BR72" s="179">
        <f t="shared" ref="BR72:BR80" si="74">IFERROR(BP72/BO72,"-")</f>
        <v>8.1180811808118078E-2</v>
      </c>
      <c r="BS72" s="179">
        <f t="shared" ref="BS72:BS80" si="75">IFERROR(BQ72/BO72,"-")</f>
        <v>5.2583025830258305E-2</v>
      </c>
      <c r="BT72" s="178">
        <f t="shared" si="42"/>
        <v>80203720</v>
      </c>
      <c r="BU72" s="178">
        <f t="shared" si="42"/>
        <v>69209550</v>
      </c>
      <c r="BV72" s="180">
        <f t="shared" ref="BV72:BV80" si="76">IFERROR(BT72/BP72,"-")</f>
        <v>227851.47727272726</v>
      </c>
      <c r="BW72" s="180">
        <f t="shared" ref="BW72:BW80" si="77">IFERROR(BU72/BQ72,"-")</f>
        <v>303550.65789473685</v>
      </c>
      <c r="BY72" s="133" t="str">
        <f t="shared" ref="BY72:BY80" si="78">INDEX($C$7:$C$80,MATCH(BZ72,BR$7:BR$80,0))</f>
        <v>岸和田市</v>
      </c>
      <c r="BZ72" s="134">
        <f t="shared" ref="BZ72:BZ80" si="79">LARGE(BR$7:BR$80,ROW(BH66))</f>
        <v>8.2383033145049564E-2</v>
      </c>
      <c r="CA72" s="133" t="str">
        <f t="shared" ref="CA72:CA80" si="80">INDEX($C$7:$C$80,MATCH(CB72,BS$7:BS$80,0))</f>
        <v>交野市</v>
      </c>
      <c r="CB72" s="134">
        <f t="shared" ref="CB72:CB80" si="81">LARGE(BS$7:BS$80,ROW(BJ66))</f>
        <v>5.080352514256091E-2</v>
      </c>
      <c r="CC72" s="135"/>
      <c r="CD72" s="134">
        <f t="shared" ref="CD72:CD80" si="82">$BR$81</f>
        <v>0.10344567297120784</v>
      </c>
      <c r="CE72" s="134">
        <f t="shared" ref="CE72:CE80" si="83">$BS$81</f>
        <v>6.7616286129681222E-2</v>
      </c>
      <c r="CF72" s="133">
        <v>0</v>
      </c>
    </row>
    <row r="73" spans="2:84" s="30" customFormat="1" ht="12">
      <c r="B73" s="177">
        <v>67</v>
      </c>
      <c r="C73" s="181" t="s">
        <v>8</v>
      </c>
      <c r="D73" s="178">
        <v>29</v>
      </c>
      <c r="E73" s="178">
        <v>1</v>
      </c>
      <c r="F73" s="178">
        <v>0</v>
      </c>
      <c r="G73" s="179">
        <f t="shared" si="45"/>
        <v>3.4482758620689655E-2</v>
      </c>
      <c r="H73" s="179">
        <f t="shared" si="46"/>
        <v>0</v>
      </c>
      <c r="I73" s="180">
        <v>36690</v>
      </c>
      <c r="J73" s="180">
        <v>0</v>
      </c>
      <c r="K73" s="180">
        <f t="shared" si="47"/>
        <v>36690</v>
      </c>
      <c r="L73" s="180" t="str">
        <f t="shared" si="48"/>
        <v>-</v>
      </c>
      <c r="M73" s="178">
        <v>42</v>
      </c>
      <c r="N73" s="178">
        <v>4</v>
      </c>
      <c r="O73" s="178">
        <v>2</v>
      </c>
      <c r="P73" s="179">
        <f t="shared" si="49"/>
        <v>9.5238095238095233E-2</v>
      </c>
      <c r="Q73" s="179">
        <f t="shared" si="50"/>
        <v>4.7619047619047616E-2</v>
      </c>
      <c r="R73" s="180">
        <v>709370</v>
      </c>
      <c r="S73" s="180">
        <v>654110</v>
      </c>
      <c r="T73" s="180">
        <f t="shared" si="51"/>
        <v>177342.5</v>
      </c>
      <c r="U73" s="180">
        <f t="shared" si="52"/>
        <v>327055</v>
      </c>
      <c r="V73" s="178">
        <v>713</v>
      </c>
      <c r="W73" s="178">
        <v>20</v>
      </c>
      <c r="X73" s="178">
        <v>8</v>
      </c>
      <c r="Y73" s="179">
        <f t="shared" si="53"/>
        <v>2.8050490883590462E-2</v>
      </c>
      <c r="Z73" s="179">
        <f t="shared" si="54"/>
        <v>1.1220196353436185E-2</v>
      </c>
      <c r="AA73" s="180">
        <v>3107530</v>
      </c>
      <c r="AB73" s="180">
        <v>2219720</v>
      </c>
      <c r="AC73" s="180">
        <f t="shared" si="55"/>
        <v>155376.5</v>
      </c>
      <c r="AD73" s="180">
        <f t="shared" si="56"/>
        <v>277465</v>
      </c>
      <c r="AE73" s="178">
        <v>524</v>
      </c>
      <c r="AF73" s="178">
        <v>34</v>
      </c>
      <c r="AG73" s="178">
        <v>11</v>
      </c>
      <c r="AH73" s="179">
        <f t="shared" si="57"/>
        <v>6.4885496183206104E-2</v>
      </c>
      <c r="AI73" s="179">
        <f t="shared" si="58"/>
        <v>2.0992366412213741E-2</v>
      </c>
      <c r="AJ73" s="180">
        <v>9221970</v>
      </c>
      <c r="AK73" s="180">
        <v>3907380</v>
      </c>
      <c r="AL73" s="180">
        <f t="shared" si="59"/>
        <v>271234.4117647059</v>
      </c>
      <c r="AM73" s="180">
        <f t="shared" si="60"/>
        <v>355216.36363636365</v>
      </c>
      <c r="AN73" s="178">
        <v>401</v>
      </c>
      <c r="AO73" s="178">
        <v>36</v>
      </c>
      <c r="AP73" s="178">
        <v>23</v>
      </c>
      <c r="AQ73" s="179">
        <f t="shared" si="61"/>
        <v>8.9775561097256859E-2</v>
      </c>
      <c r="AR73" s="179">
        <f t="shared" si="62"/>
        <v>5.7356608478802994E-2</v>
      </c>
      <c r="AS73" s="180">
        <v>8185810</v>
      </c>
      <c r="AT73" s="180">
        <v>6481310</v>
      </c>
      <c r="AU73" s="180">
        <f t="shared" si="63"/>
        <v>227383.61111111112</v>
      </c>
      <c r="AV73" s="180">
        <f t="shared" si="64"/>
        <v>281796.08695652173</v>
      </c>
      <c r="AW73" s="178">
        <v>244</v>
      </c>
      <c r="AX73" s="178">
        <v>31</v>
      </c>
      <c r="AY73" s="178">
        <v>22</v>
      </c>
      <c r="AZ73" s="179">
        <f t="shared" si="65"/>
        <v>0.12704918032786885</v>
      </c>
      <c r="BA73" s="179">
        <f t="shared" si="66"/>
        <v>9.0163934426229511E-2</v>
      </c>
      <c r="BB73" s="180">
        <v>8059920</v>
      </c>
      <c r="BC73" s="180">
        <v>6661840</v>
      </c>
      <c r="BD73" s="180">
        <f t="shared" si="67"/>
        <v>259997.4193548387</v>
      </c>
      <c r="BE73" s="180">
        <f t="shared" si="68"/>
        <v>302810.90909090912</v>
      </c>
      <c r="BF73" s="178">
        <v>92</v>
      </c>
      <c r="BG73" s="178">
        <v>18</v>
      </c>
      <c r="BH73" s="178">
        <v>15</v>
      </c>
      <c r="BI73" s="179">
        <f t="shared" si="69"/>
        <v>0.19565217391304349</v>
      </c>
      <c r="BJ73" s="179">
        <f t="shared" si="70"/>
        <v>0.16304347826086957</v>
      </c>
      <c r="BK73" s="180">
        <v>6933010</v>
      </c>
      <c r="BL73" s="180">
        <v>6535870</v>
      </c>
      <c r="BM73" s="180">
        <f t="shared" si="71"/>
        <v>385167.22222222225</v>
      </c>
      <c r="BN73" s="180">
        <f t="shared" si="72"/>
        <v>435724.66666666669</v>
      </c>
      <c r="BO73" s="178">
        <f t="shared" si="73"/>
        <v>2045</v>
      </c>
      <c r="BP73" s="178">
        <f t="shared" si="73"/>
        <v>144</v>
      </c>
      <c r="BQ73" s="178">
        <f t="shared" si="73"/>
        <v>81</v>
      </c>
      <c r="BR73" s="179">
        <f t="shared" si="74"/>
        <v>7.0415647921760388E-2</v>
      </c>
      <c r="BS73" s="179">
        <f t="shared" si="75"/>
        <v>3.9608801955990217E-2</v>
      </c>
      <c r="BT73" s="178">
        <f t="shared" si="42"/>
        <v>36254300</v>
      </c>
      <c r="BU73" s="178">
        <f t="shared" si="42"/>
        <v>26460230</v>
      </c>
      <c r="BV73" s="180">
        <f t="shared" si="76"/>
        <v>251765.97222222222</v>
      </c>
      <c r="BW73" s="180">
        <f t="shared" si="77"/>
        <v>326669.50617283949</v>
      </c>
      <c r="BY73" s="133" t="str">
        <f t="shared" si="78"/>
        <v>豊能町</v>
      </c>
      <c r="BZ73" s="134">
        <f t="shared" si="79"/>
        <v>8.1180811808118078E-2</v>
      </c>
      <c r="CA73" s="133" t="str">
        <f t="shared" si="80"/>
        <v>大正区</v>
      </c>
      <c r="CB73" s="134">
        <f t="shared" si="81"/>
        <v>4.9985745509835595E-2</v>
      </c>
      <c r="CC73" s="135"/>
      <c r="CD73" s="134">
        <f t="shared" si="82"/>
        <v>0.10344567297120784</v>
      </c>
      <c r="CE73" s="134">
        <f t="shared" si="83"/>
        <v>6.7616286129681222E-2</v>
      </c>
      <c r="CF73" s="133">
        <v>0</v>
      </c>
    </row>
    <row r="74" spans="2:84" s="30" customFormat="1" ht="12">
      <c r="B74" s="177">
        <v>68</v>
      </c>
      <c r="C74" s="181" t="s">
        <v>54</v>
      </c>
      <c r="D74" s="178">
        <v>16</v>
      </c>
      <c r="E74" s="178">
        <v>1</v>
      </c>
      <c r="F74" s="178">
        <v>1</v>
      </c>
      <c r="G74" s="179">
        <f t="shared" si="45"/>
        <v>6.25E-2</v>
      </c>
      <c r="H74" s="179">
        <f t="shared" si="46"/>
        <v>6.25E-2</v>
      </c>
      <c r="I74" s="180">
        <v>123660</v>
      </c>
      <c r="J74" s="180">
        <v>123660</v>
      </c>
      <c r="K74" s="180">
        <f t="shared" si="47"/>
        <v>123660</v>
      </c>
      <c r="L74" s="180">
        <f t="shared" si="48"/>
        <v>123660</v>
      </c>
      <c r="M74" s="178">
        <v>37</v>
      </c>
      <c r="N74" s="178">
        <v>3</v>
      </c>
      <c r="O74" s="178">
        <v>1</v>
      </c>
      <c r="P74" s="179">
        <f t="shared" si="49"/>
        <v>8.1081081081081086E-2</v>
      </c>
      <c r="Q74" s="179">
        <f t="shared" si="50"/>
        <v>2.7027027027027029E-2</v>
      </c>
      <c r="R74" s="180">
        <v>4383470</v>
      </c>
      <c r="S74" s="180">
        <v>703380</v>
      </c>
      <c r="T74" s="180">
        <f t="shared" si="51"/>
        <v>1461156.6666666667</v>
      </c>
      <c r="U74" s="180">
        <f t="shared" si="52"/>
        <v>703380</v>
      </c>
      <c r="V74" s="178">
        <v>1009</v>
      </c>
      <c r="W74" s="178">
        <v>29</v>
      </c>
      <c r="X74" s="178">
        <v>17</v>
      </c>
      <c r="Y74" s="179">
        <f t="shared" si="53"/>
        <v>2.8741328047571853E-2</v>
      </c>
      <c r="Z74" s="179">
        <f t="shared" si="54"/>
        <v>1.6848364717542121E-2</v>
      </c>
      <c r="AA74" s="180">
        <v>13370600</v>
      </c>
      <c r="AB74" s="180">
        <v>6016210</v>
      </c>
      <c r="AC74" s="180">
        <f t="shared" si="55"/>
        <v>461055.1724137931</v>
      </c>
      <c r="AD74" s="180">
        <f t="shared" si="56"/>
        <v>353894.70588235295</v>
      </c>
      <c r="AE74" s="178">
        <v>832</v>
      </c>
      <c r="AF74" s="178">
        <v>61</v>
      </c>
      <c r="AG74" s="178">
        <v>34</v>
      </c>
      <c r="AH74" s="179">
        <f t="shared" si="57"/>
        <v>7.3317307692307696E-2</v>
      </c>
      <c r="AI74" s="179">
        <f t="shared" si="58"/>
        <v>4.0865384615384616E-2</v>
      </c>
      <c r="AJ74" s="180">
        <v>16066870</v>
      </c>
      <c r="AK74" s="180">
        <v>13613710</v>
      </c>
      <c r="AL74" s="180">
        <f t="shared" si="59"/>
        <v>263391.31147540984</v>
      </c>
      <c r="AM74" s="180">
        <f t="shared" si="60"/>
        <v>400403.23529411765</v>
      </c>
      <c r="AN74" s="178">
        <v>497</v>
      </c>
      <c r="AO74" s="178">
        <v>54</v>
      </c>
      <c r="AP74" s="178">
        <v>40</v>
      </c>
      <c r="AQ74" s="179">
        <f t="shared" si="61"/>
        <v>0.10865191146881288</v>
      </c>
      <c r="AR74" s="179">
        <f t="shared" si="62"/>
        <v>8.0482897384305835E-2</v>
      </c>
      <c r="AS74" s="180">
        <v>15004130</v>
      </c>
      <c r="AT74" s="180">
        <v>13191000</v>
      </c>
      <c r="AU74" s="180">
        <f t="shared" si="63"/>
        <v>277854.25925925927</v>
      </c>
      <c r="AV74" s="180">
        <f t="shared" si="64"/>
        <v>329775</v>
      </c>
      <c r="AW74" s="178">
        <v>271</v>
      </c>
      <c r="AX74" s="178">
        <v>52</v>
      </c>
      <c r="AY74" s="178">
        <v>35</v>
      </c>
      <c r="AZ74" s="179">
        <f t="shared" si="65"/>
        <v>0.1918819188191882</v>
      </c>
      <c r="BA74" s="179">
        <f t="shared" si="66"/>
        <v>0.12915129151291513</v>
      </c>
      <c r="BB74" s="180">
        <v>14026270</v>
      </c>
      <c r="BC74" s="180">
        <v>11286360</v>
      </c>
      <c r="BD74" s="180">
        <f t="shared" si="67"/>
        <v>269735.96153846156</v>
      </c>
      <c r="BE74" s="180">
        <f t="shared" si="68"/>
        <v>322467.42857142858</v>
      </c>
      <c r="BF74" s="178">
        <v>93</v>
      </c>
      <c r="BG74" s="178">
        <v>22</v>
      </c>
      <c r="BH74" s="178">
        <v>16</v>
      </c>
      <c r="BI74" s="179">
        <f t="shared" si="69"/>
        <v>0.23655913978494625</v>
      </c>
      <c r="BJ74" s="179">
        <f t="shared" si="70"/>
        <v>0.17204301075268819</v>
      </c>
      <c r="BK74" s="180">
        <v>7345520</v>
      </c>
      <c r="BL74" s="180">
        <v>7083860</v>
      </c>
      <c r="BM74" s="180">
        <f t="shared" si="71"/>
        <v>333887.27272727271</v>
      </c>
      <c r="BN74" s="180">
        <f t="shared" si="72"/>
        <v>442741.25</v>
      </c>
      <c r="BO74" s="178">
        <f t="shared" si="73"/>
        <v>2755</v>
      </c>
      <c r="BP74" s="178">
        <f t="shared" si="73"/>
        <v>222</v>
      </c>
      <c r="BQ74" s="178">
        <f t="shared" si="73"/>
        <v>144</v>
      </c>
      <c r="BR74" s="179">
        <f t="shared" si="74"/>
        <v>8.0580762250453727E-2</v>
      </c>
      <c r="BS74" s="179">
        <f t="shared" si="75"/>
        <v>5.2268602540834846E-2</v>
      </c>
      <c r="BT74" s="178">
        <f t="shared" si="42"/>
        <v>70320520</v>
      </c>
      <c r="BU74" s="178">
        <f t="shared" si="42"/>
        <v>52018180</v>
      </c>
      <c r="BV74" s="180">
        <f t="shared" si="76"/>
        <v>316759.09909909911</v>
      </c>
      <c r="BW74" s="180">
        <f t="shared" si="77"/>
        <v>361237.36111111112</v>
      </c>
      <c r="BY74" s="133" t="str">
        <f t="shared" si="78"/>
        <v>忠岡町</v>
      </c>
      <c r="BZ74" s="134">
        <f t="shared" si="79"/>
        <v>8.0580762250453727E-2</v>
      </c>
      <c r="CA74" s="133" t="str">
        <f t="shared" si="80"/>
        <v>四條畷市</v>
      </c>
      <c r="CB74" s="134">
        <f t="shared" si="81"/>
        <v>4.974226804123711E-2</v>
      </c>
      <c r="CC74" s="135"/>
      <c r="CD74" s="134">
        <f t="shared" si="82"/>
        <v>0.10344567297120784</v>
      </c>
      <c r="CE74" s="134">
        <f t="shared" si="83"/>
        <v>6.7616286129681222E-2</v>
      </c>
      <c r="CF74" s="133">
        <v>0</v>
      </c>
    </row>
    <row r="75" spans="2:84" s="30" customFormat="1" ht="12">
      <c r="B75" s="177">
        <v>69</v>
      </c>
      <c r="C75" s="181" t="s">
        <v>55</v>
      </c>
      <c r="D75" s="178">
        <v>35</v>
      </c>
      <c r="E75" s="178">
        <v>1</v>
      </c>
      <c r="F75" s="178">
        <v>1</v>
      </c>
      <c r="G75" s="179">
        <f t="shared" si="45"/>
        <v>2.8571428571428571E-2</v>
      </c>
      <c r="H75" s="179">
        <f t="shared" si="46"/>
        <v>2.8571428571428571E-2</v>
      </c>
      <c r="I75" s="180">
        <v>175360</v>
      </c>
      <c r="J75" s="180">
        <v>163010</v>
      </c>
      <c r="K75" s="180">
        <f t="shared" si="47"/>
        <v>175360</v>
      </c>
      <c r="L75" s="180">
        <f t="shared" si="48"/>
        <v>163010</v>
      </c>
      <c r="M75" s="178">
        <v>34</v>
      </c>
      <c r="N75" s="178">
        <v>3</v>
      </c>
      <c r="O75" s="178">
        <v>2</v>
      </c>
      <c r="P75" s="179">
        <f t="shared" si="49"/>
        <v>8.8235294117647065E-2</v>
      </c>
      <c r="Q75" s="179">
        <f t="shared" si="50"/>
        <v>5.8823529411764705E-2</v>
      </c>
      <c r="R75" s="180">
        <v>541580</v>
      </c>
      <c r="S75" s="180">
        <v>518930</v>
      </c>
      <c r="T75" s="180">
        <f t="shared" si="51"/>
        <v>180526.66666666666</v>
      </c>
      <c r="U75" s="180">
        <f t="shared" si="52"/>
        <v>259465</v>
      </c>
      <c r="V75" s="178">
        <v>2636</v>
      </c>
      <c r="W75" s="178">
        <v>81</v>
      </c>
      <c r="X75" s="178">
        <v>44</v>
      </c>
      <c r="Y75" s="179">
        <f t="shared" si="53"/>
        <v>3.0728376327769348E-2</v>
      </c>
      <c r="Z75" s="179">
        <f t="shared" si="54"/>
        <v>1.6691957511380879E-2</v>
      </c>
      <c r="AA75" s="180">
        <v>18947290</v>
      </c>
      <c r="AB75" s="180">
        <v>15832280</v>
      </c>
      <c r="AC75" s="180">
        <f t="shared" si="55"/>
        <v>233917.16049382716</v>
      </c>
      <c r="AD75" s="180">
        <f t="shared" si="56"/>
        <v>359824.54545454547</v>
      </c>
      <c r="AE75" s="178">
        <v>1567</v>
      </c>
      <c r="AF75" s="178">
        <v>128</v>
      </c>
      <c r="AG75" s="178">
        <v>90</v>
      </c>
      <c r="AH75" s="179">
        <f t="shared" si="57"/>
        <v>8.1684747925973203E-2</v>
      </c>
      <c r="AI75" s="179">
        <f t="shared" si="58"/>
        <v>5.7434588385449903E-2</v>
      </c>
      <c r="AJ75" s="180">
        <v>30233730</v>
      </c>
      <c r="AK75" s="180">
        <v>26159060</v>
      </c>
      <c r="AL75" s="180">
        <f t="shared" si="59"/>
        <v>236201.015625</v>
      </c>
      <c r="AM75" s="180">
        <f t="shared" si="60"/>
        <v>290656.22222222225</v>
      </c>
      <c r="AN75" s="178">
        <v>973</v>
      </c>
      <c r="AO75" s="178">
        <v>172</v>
      </c>
      <c r="AP75" s="178">
        <v>121</v>
      </c>
      <c r="AQ75" s="179">
        <f t="shared" si="61"/>
        <v>0.17677286742034942</v>
      </c>
      <c r="AR75" s="179">
        <f t="shared" si="62"/>
        <v>0.12435765673175746</v>
      </c>
      <c r="AS75" s="180">
        <v>48246810</v>
      </c>
      <c r="AT75" s="180">
        <v>43183850</v>
      </c>
      <c r="AU75" s="180">
        <f t="shared" si="63"/>
        <v>280504.70930232556</v>
      </c>
      <c r="AV75" s="180">
        <f t="shared" si="64"/>
        <v>356891.32231404958</v>
      </c>
      <c r="AW75" s="178">
        <v>517</v>
      </c>
      <c r="AX75" s="178">
        <v>133</v>
      </c>
      <c r="AY75" s="178">
        <v>94</v>
      </c>
      <c r="AZ75" s="179">
        <f t="shared" si="65"/>
        <v>0.2572533849129594</v>
      </c>
      <c r="BA75" s="179">
        <f t="shared" si="66"/>
        <v>0.18181818181818182</v>
      </c>
      <c r="BB75" s="180">
        <v>37640340</v>
      </c>
      <c r="BC75" s="180">
        <v>34668400</v>
      </c>
      <c r="BD75" s="180">
        <f t="shared" si="67"/>
        <v>283010.07518796995</v>
      </c>
      <c r="BE75" s="180">
        <f t="shared" si="68"/>
        <v>368812.76595744683</v>
      </c>
      <c r="BF75" s="178">
        <v>185</v>
      </c>
      <c r="BG75" s="178">
        <v>56</v>
      </c>
      <c r="BH75" s="178">
        <v>47</v>
      </c>
      <c r="BI75" s="179">
        <f t="shared" si="69"/>
        <v>0.30270270270270272</v>
      </c>
      <c r="BJ75" s="179">
        <f t="shared" si="70"/>
        <v>0.25405405405405407</v>
      </c>
      <c r="BK75" s="180">
        <v>18857760</v>
      </c>
      <c r="BL75" s="180">
        <v>17864100</v>
      </c>
      <c r="BM75" s="180">
        <f t="shared" si="71"/>
        <v>336745.71428571426</v>
      </c>
      <c r="BN75" s="180">
        <f t="shared" si="72"/>
        <v>380087.23404255317</v>
      </c>
      <c r="BO75" s="178">
        <f t="shared" si="73"/>
        <v>5947</v>
      </c>
      <c r="BP75" s="178">
        <f t="shared" si="73"/>
        <v>574</v>
      </c>
      <c r="BQ75" s="178">
        <f t="shared" si="73"/>
        <v>399</v>
      </c>
      <c r="BR75" s="179">
        <f t="shared" si="74"/>
        <v>9.6519253405078193E-2</v>
      </c>
      <c r="BS75" s="179">
        <f t="shared" si="75"/>
        <v>6.7092651757188496E-2</v>
      </c>
      <c r="BT75" s="178">
        <f t="shared" si="42"/>
        <v>154642870</v>
      </c>
      <c r="BU75" s="178">
        <f t="shared" si="42"/>
        <v>138389630</v>
      </c>
      <c r="BV75" s="180">
        <f t="shared" si="76"/>
        <v>269412.66550522647</v>
      </c>
      <c r="BW75" s="180">
        <f t="shared" si="77"/>
        <v>346841.17794486217</v>
      </c>
      <c r="BY75" s="133" t="str">
        <f t="shared" si="78"/>
        <v>大正区</v>
      </c>
      <c r="BZ75" s="134">
        <f t="shared" si="79"/>
        <v>7.6118977477905539E-2</v>
      </c>
      <c r="CA75" s="133" t="str">
        <f t="shared" si="80"/>
        <v>門真市</v>
      </c>
      <c r="CB75" s="134">
        <f t="shared" si="81"/>
        <v>4.7454702329594478E-2</v>
      </c>
      <c r="CC75" s="135"/>
      <c r="CD75" s="134">
        <f t="shared" si="82"/>
        <v>0.10344567297120784</v>
      </c>
      <c r="CE75" s="134">
        <f t="shared" si="83"/>
        <v>6.7616286129681222E-2</v>
      </c>
      <c r="CF75" s="133">
        <v>0</v>
      </c>
    </row>
    <row r="76" spans="2:84" s="30" customFormat="1" ht="12">
      <c r="B76" s="177">
        <v>70</v>
      </c>
      <c r="C76" s="181" t="s">
        <v>56</v>
      </c>
      <c r="D76" s="178">
        <v>5</v>
      </c>
      <c r="E76" s="178">
        <v>1</v>
      </c>
      <c r="F76" s="178">
        <v>1</v>
      </c>
      <c r="G76" s="179">
        <f t="shared" si="45"/>
        <v>0.2</v>
      </c>
      <c r="H76" s="179">
        <f t="shared" si="46"/>
        <v>0.2</v>
      </c>
      <c r="I76" s="180">
        <v>8330</v>
      </c>
      <c r="J76" s="180">
        <v>8330</v>
      </c>
      <c r="K76" s="180">
        <f t="shared" si="47"/>
        <v>8330</v>
      </c>
      <c r="L76" s="180">
        <f t="shared" si="48"/>
        <v>8330</v>
      </c>
      <c r="M76" s="178">
        <v>7</v>
      </c>
      <c r="N76" s="178">
        <v>1</v>
      </c>
      <c r="O76" s="178">
        <v>0</v>
      </c>
      <c r="P76" s="179">
        <f t="shared" si="49"/>
        <v>0.14285714285714285</v>
      </c>
      <c r="Q76" s="179">
        <f t="shared" si="50"/>
        <v>0</v>
      </c>
      <c r="R76" s="180">
        <v>315630</v>
      </c>
      <c r="S76" s="180">
        <v>0</v>
      </c>
      <c r="T76" s="180">
        <f t="shared" si="51"/>
        <v>315630</v>
      </c>
      <c r="U76" s="180" t="str">
        <f t="shared" si="52"/>
        <v>-</v>
      </c>
      <c r="V76" s="178">
        <v>451</v>
      </c>
      <c r="W76" s="178">
        <v>20</v>
      </c>
      <c r="X76" s="178">
        <v>6</v>
      </c>
      <c r="Y76" s="179">
        <f t="shared" si="53"/>
        <v>4.4345898004434593E-2</v>
      </c>
      <c r="Z76" s="179">
        <f t="shared" si="54"/>
        <v>1.3303769401330377E-2</v>
      </c>
      <c r="AA76" s="180">
        <v>5102500</v>
      </c>
      <c r="AB76" s="180">
        <v>2438750</v>
      </c>
      <c r="AC76" s="180">
        <f t="shared" si="55"/>
        <v>255125</v>
      </c>
      <c r="AD76" s="180">
        <f t="shared" si="56"/>
        <v>406458.33333333331</v>
      </c>
      <c r="AE76" s="178">
        <v>322</v>
      </c>
      <c r="AF76" s="178">
        <v>27</v>
      </c>
      <c r="AG76" s="178">
        <v>15</v>
      </c>
      <c r="AH76" s="179">
        <f t="shared" si="57"/>
        <v>8.3850931677018639E-2</v>
      </c>
      <c r="AI76" s="179">
        <f t="shared" si="58"/>
        <v>4.6583850931677016E-2</v>
      </c>
      <c r="AJ76" s="180">
        <v>6881030</v>
      </c>
      <c r="AK76" s="180">
        <v>6273710</v>
      </c>
      <c r="AL76" s="180">
        <f t="shared" si="59"/>
        <v>254852.96296296295</v>
      </c>
      <c r="AM76" s="180">
        <f t="shared" si="60"/>
        <v>418247.33333333331</v>
      </c>
      <c r="AN76" s="178">
        <v>235</v>
      </c>
      <c r="AO76" s="178">
        <v>55</v>
      </c>
      <c r="AP76" s="178">
        <v>42</v>
      </c>
      <c r="AQ76" s="179">
        <f t="shared" si="61"/>
        <v>0.23404255319148937</v>
      </c>
      <c r="AR76" s="179">
        <f t="shared" si="62"/>
        <v>0.17872340425531916</v>
      </c>
      <c r="AS76" s="180">
        <v>16201980</v>
      </c>
      <c r="AT76" s="180">
        <v>15222300</v>
      </c>
      <c r="AU76" s="180">
        <f t="shared" si="63"/>
        <v>294581.45454545453</v>
      </c>
      <c r="AV76" s="180">
        <f t="shared" si="64"/>
        <v>362435.71428571426</v>
      </c>
      <c r="AW76" s="178">
        <v>98</v>
      </c>
      <c r="AX76" s="178">
        <v>27</v>
      </c>
      <c r="AY76" s="178">
        <v>21</v>
      </c>
      <c r="AZ76" s="179">
        <f t="shared" si="65"/>
        <v>0.27551020408163263</v>
      </c>
      <c r="BA76" s="179">
        <f t="shared" si="66"/>
        <v>0.21428571428571427</v>
      </c>
      <c r="BB76" s="180">
        <v>7237320</v>
      </c>
      <c r="BC76" s="180">
        <v>5832830</v>
      </c>
      <c r="BD76" s="180">
        <f t="shared" si="67"/>
        <v>268048.88888888888</v>
      </c>
      <c r="BE76" s="180">
        <f t="shared" si="68"/>
        <v>277753.80952380953</v>
      </c>
      <c r="BF76" s="178">
        <v>30</v>
      </c>
      <c r="BG76" s="178">
        <v>8</v>
      </c>
      <c r="BH76" s="178">
        <v>6</v>
      </c>
      <c r="BI76" s="179">
        <f t="shared" si="69"/>
        <v>0.26666666666666666</v>
      </c>
      <c r="BJ76" s="179">
        <f t="shared" si="70"/>
        <v>0.2</v>
      </c>
      <c r="BK76" s="180">
        <v>1970020</v>
      </c>
      <c r="BL76" s="180">
        <v>1369000</v>
      </c>
      <c r="BM76" s="180">
        <f t="shared" si="71"/>
        <v>246252.5</v>
      </c>
      <c r="BN76" s="180">
        <f t="shared" si="72"/>
        <v>228166.66666666666</v>
      </c>
      <c r="BO76" s="178">
        <f t="shared" si="73"/>
        <v>1148</v>
      </c>
      <c r="BP76" s="178">
        <f t="shared" si="73"/>
        <v>139</v>
      </c>
      <c r="BQ76" s="178">
        <f t="shared" si="73"/>
        <v>91</v>
      </c>
      <c r="BR76" s="179">
        <f t="shared" si="74"/>
        <v>0.1210801393728223</v>
      </c>
      <c r="BS76" s="179">
        <f t="shared" si="75"/>
        <v>7.926829268292683E-2</v>
      </c>
      <c r="BT76" s="178">
        <f t="shared" si="42"/>
        <v>37716810</v>
      </c>
      <c r="BU76" s="178">
        <f t="shared" si="42"/>
        <v>31144920</v>
      </c>
      <c r="BV76" s="180">
        <f t="shared" si="76"/>
        <v>271343.95683453238</v>
      </c>
      <c r="BW76" s="180">
        <f t="shared" si="77"/>
        <v>342251.86813186813</v>
      </c>
      <c r="BY76" s="133" t="str">
        <f t="shared" si="78"/>
        <v>門真市</v>
      </c>
      <c r="BZ76" s="134">
        <f t="shared" si="79"/>
        <v>7.3770491803278687E-2</v>
      </c>
      <c r="CA76" s="133" t="str">
        <f t="shared" si="80"/>
        <v>河南町</v>
      </c>
      <c r="CB76" s="134">
        <f t="shared" si="81"/>
        <v>4.6819156540385987E-2</v>
      </c>
      <c r="CC76" s="135"/>
      <c r="CD76" s="134">
        <f t="shared" si="82"/>
        <v>0.10344567297120784</v>
      </c>
      <c r="CE76" s="134">
        <f t="shared" si="83"/>
        <v>6.7616286129681222E-2</v>
      </c>
      <c r="CF76" s="133">
        <v>0</v>
      </c>
    </row>
    <row r="77" spans="2:84" s="30" customFormat="1" ht="12">
      <c r="B77" s="177">
        <v>71</v>
      </c>
      <c r="C77" s="181" t="s">
        <v>57</v>
      </c>
      <c r="D77" s="178">
        <v>6</v>
      </c>
      <c r="E77" s="178">
        <v>1</v>
      </c>
      <c r="F77" s="178">
        <v>1</v>
      </c>
      <c r="G77" s="179">
        <f t="shared" si="45"/>
        <v>0.16666666666666666</v>
      </c>
      <c r="H77" s="179">
        <f t="shared" si="46"/>
        <v>0.16666666666666666</v>
      </c>
      <c r="I77" s="180">
        <v>364230</v>
      </c>
      <c r="J77" s="180">
        <v>364230</v>
      </c>
      <c r="K77" s="180">
        <f t="shared" si="47"/>
        <v>364230</v>
      </c>
      <c r="L77" s="180">
        <f t="shared" si="48"/>
        <v>364230</v>
      </c>
      <c r="M77" s="178">
        <v>27</v>
      </c>
      <c r="N77" s="178">
        <v>2</v>
      </c>
      <c r="O77" s="178">
        <v>1</v>
      </c>
      <c r="P77" s="179">
        <f t="shared" si="49"/>
        <v>7.407407407407407E-2</v>
      </c>
      <c r="Q77" s="179">
        <f t="shared" si="50"/>
        <v>3.7037037037037035E-2</v>
      </c>
      <c r="R77" s="180">
        <v>1341160</v>
      </c>
      <c r="S77" s="180">
        <v>45900</v>
      </c>
      <c r="T77" s="180">
        <f t="shared" si="51"/>
        <v>670580</v>
      </c>
      <c r="U77" s="180">
        <f t="shared" si="52"/>
        <v>45900</v>
      </c>
      <c r="V77" s="178">
        <v>1372</v>
      </c>
      <c r="W77" s="178">
        <v>52</v>
      </c>
      <c r="X77" s="178">
        <v>36</v>
      </c>
      <c r="Y77" s="179">
        <f t="shared" si="53"/>
        <v>3.7900874635568516E-2</v>
      </c>
      <c r="Z77" s="179">
        <f t="shared" si="54"/>
        <v>2.6239067055393587E-2</v>
      </c>
      <c r="AA77" s="180">
        <v>14620900</v>
      </c>
      <c r="AB77" s="180">
        <v>12931450</v>
      </c>
      <c r="AC77" s="180">
        <f t="shared" si="55"/>
        <v>281171.15384615387</v>
      </c>
      <c r="AD77" s="180">
        <f t="shared" si="56"/>
        <v>359206.94444444444</v>
      </c>
      <c r="AE77" s="178">
        <v>909</v>
      </c>
      <c r="AF77" s="178">
        <v>88</v>
      </c>
      <c r="AG77" s="178">
        <v>60</v>
      </c>
      <c r="AH77" s="179">
        <f t="shared" si="57"/>
        <v>9.6809680968096806E-2</v>
      </c>
      <c r="AI77" s="179">
        <f t="shared" si="58"/>
        <v>6.6006600660066E-2</v>
      </c>
      <c r="AJ77" s="180">
        <v>20628730</v>
      </c>
      <c r="AK77" s="180">
        <v>17419160</v>
      </c>
      <c r="AL77" s="180">
        <f t="shared" si="59"/>
        <v>234417.38636363635</v>
      </c>
      <c r="AM77" s="180">
        <f t="shared" si="60"/>
        <v>290319.33333333331</v>
      </c>
      <c r="AN77" s="178">
        <v>669</v>
      </c>
      <c r="AO77" s="178">
        <v>99</v>
      </c>
      <c r="AP77" s="178">
        <v>73</v>
      </c>
      <c r="AQ77" s="179">
        <f t="shared" si="61"/>
        <v>0.14798206278026907</v>
      </c>
      <c r="AR77" s="179">
        <f t="shared" si="62"/>
        <v>0.10911808669656203</v>
      </c>
      <c r="AS77" s="180">
        <v>27437320</v>
      </c>
      <c r="AT77" s="180">
        <v>24664180</v>
      </c>
      <c r="AU77" s="180">
        <f t="shared" si="63"/>
        <v>277144.64646464644</v>
      </c>
      <c r="AV77" s="180">
        <f t="shared" si="64"/>
        <v>337865.47945205477</v>
      </c>
      <c r="AW77" s="178">
        <v>320</v>
      </c>
      <c r="AX77" s="178">
        <v>82</v>
      </c>
      <c r="AY77" s="178">
        <v>59</v>
      </c>
      <c r="AZ77" s="179">
        <f t="shared" si="65"/>
        <v>0.25624999999999998</v>
      </c>
      <c r="BA77" s="179">
        <f t="shared" si="66"/>
        <v>0.18437500000000001</v>
      </c>
      <c r="BB77" s="180">
        <v>19877390</v>
      </c>
      <c r="BC77" s="180">
        <v>17470310</v>
      </c>
      <c r="BD77" s="180">
        <f t="shared" si="67"/>
        <v>242407.19512195123</v>
      </c>
      <c r="BE77" s="180">
        <f t="shared" si="68"/>
        <v>296106.94915254239</v>
      </c>
      <c r="BF77" s="178">
        <v>112</v>
      </c>
      <c r="BG77" s="178">
        <v>42</v>
      </c>
      <c r="BH77" s="178">
        <v>29</v>
      </c>
      <c r="BI77" s="179">
        <f t="shared" si="69"/>
        <v>0.375</v>
      </c>
      <c r="BJ77" s="179">
        <f t="shared" si="70"/>
        <v>0.25892857142857145</v>
      </c>
      <c r="BK77" s="180">
        <v>9927650</v>
      </c>
      <c r="BL77" s="180">
        <v>8766380</v>
      </c>
      <c r="BM77" s="180">
        <f t="shared" si="71"/>
        <v>236372.61904761905</v>
      </c>
      <c r="BN77" s="180">
        <f t="shared" si="72"/>
        <v>302288.96551724139</v>
      </c>
      <c r="BO77" s="178">
        <f t="shared" si="73"/>
        <v>3415</v>
      </c>
      <c r="BP77" s="178">
        <f t="shared" si="73"/>
        <v>366</v>
      </c>
      <c r="BQ77" s="178">
        <f t="shared" si="73"/>
        <v>259</v>
      </c>
      <c r="BR77" s="179">
        <f t="shared" si="74"/>
        <v>0.10717423133235725</v>
      </c>
      <c r="BS77" s="179">
        <f t="shared" si="75"/>
        <v>7.5841874084919478E-2</v>
      </c>
      <c r="BT77" s="178">
        <f t="shared" si="42"/>
        <v>94197380</v>
      </c>
      <c r="BU77" s="178">
        <f t="shared" si="42"/>
        <v>81661610</v>
      </c>
      <c r="BV77" s="180">
        <f t="shared" si="76"/>
        <v>257369.89071038252</v>
      </c>
      <c r="BW77" s="180">
        <f t="shared" si="77"/>
        <v>315295.79150579148</v>
      </c>
      <c r="BY77" s="133" t="str">
        <f t="shared" si="78"/>
        <v>太子町</v>
      </c>
      <c r="BZ77" s="134">
        <f t="shared" si="79"/>
        <v>7.3282442748091606E-2</v>
      </c>
      <c r="CA77" s="133" t="str">
        <f t="shared" si="80"/>
        <v>港区</v>
      </c>
      <c r="CB77" s="134">
        <f t="shared" si="81"/>
        <v>4.2156127634757977E-2</v>
      </c>
      <c r="CC77" s="135"/>
      <c r="CD77" s="134">
        <f t="shared" si="82"/>
        <v>0.10344567297120784</v>
      </c>
      <c r="CE77" s="134">
        <f t="shared" si="83"/>
        <v>6.7616286129681222E-2</v>
      </c>
      <c r="CF77" s="133">
        <v>0</v>
      </c>
    </row>
    <row r="78" spans="2:84" s="30" customFormat="1" ht="12">
      <c r="B78" s="177">
        <v>72</v>
      </c>
      <c r="C78" s="181" t="s">
        <v>33</v>
      </c>
      <c r="D78" s="178">
        <v>7</v>
      </c>
      <c r="E78" s="178">
        <v>0</v>
      </c>
      <c r="F78" s="178">
        <v>0</v>
      </c>
      <c r="G78" s="179">
        <f t="shared" si="45"/>
        <v>0</v>
      </c>
      <c r="H78" s="179">
        <f t="shared" si="46"/>
        <v>0</v>
      </c>
      <c r="I78" s="180">
        <v>0</v>
      </c>
      <c r="J78" s="180">
        <v>0</v>
      </c>
      <c r="K78" s="180" t="str">
        <f t="shared" si="47"/>
        <v>-</v>
      </c>
      <c r="L78" s="180" t="str">
        <f t="shared" si="48"/>
        <v>-</v>
      </c>
      <c r="M78" s="178">
        <v>11</v>
      </c>
      <c r="N78" s="178">
        <v>2</v>
      </c>
      <c r="O78" s="178">
        <v>1</v>
      </c>
      <c r="P78" s="179">
        <f t="shared" si="49"/>
        <v>0.18181818181818182</v>
      </c>
      <c r="Q78" s="179">
        <f t="shared" si="50"/>
        <v>9.0909090909090912E-2</v>
      </c>
      <c r="R78" s="180">
        <v>177460</v>
      </c>
      <c r="S78" s="180">
        <v>174460</v>
      </c>
      <c r="T78" s="180">
        <f t="shared" si="51"/>
        <v>88730</v>
      </c>
      <c r="U78" s="180">
        <f t="shared" si="52"/>
        <v>174460</v>
      </c>
      <c r="V78" s="178">
        <v>812</v>
      </c>
      <c r="W78" s="178">
        <v>14</v>
      </c>
      <c r="X78" s="178">
        <v>5</v>
      </c>
      <c r="Y78" s="179">
        <f t="shared" si="53"/>
        <v>1.7241379310344827E-2</v>
      </c>
      <c r="Z78" s="179">
        <f t="shared" si="54"/>
        <v>6.1576354679802959E-3</v>
      </c>
      <c r="AA78" s="180">
        <v>3261130</v>
      </c>
      <c r="AB78" s="180">
        <v>2835510</v>
      </c>
      <c r="AC78" s="180">
        <f t="shared" si="55"/>
        <v>232937.85714285713</v>
      </c>
      <c r="AD78" s="180">
        <f t="shared" si="56"/>
        <v>567102</v>
      </c>
      <c r="AE78" s="178">
        <v>494</v>
      </c>
      <c r="AF78" s="178">
        <v>32</v>
      </c>
      <c r="AG78" s="178">
        <v>15</v>
      </c>
      <c r="AH78" s="179">
        <f t="shared" si="57"/>
        <v>6.4777327935222673E-2</v>
      </c>
      <c r="AI78" s="179">
        <f t="shared" si="58"/>
        <v>3.0364372469635626E-2</v>
      </c>
      <c r="AJ78" s="180">
        <v>6572550</v>
      </c>
      <c r="AK78" s="180">
        <v>4748780</v>
      </c>
      <c r="AL78" s="180">
        <f t="shared" si="59"/>
        <v>205392.1875</v>
      </c>
      <c r="AM78" s="180">
        <f t="shared" si="60"/>
        <v>316585.33333333331</v>
      </c>
      <c r="AN78" s="178">
        <v>386</v>
      </c>
      <c r="AO78" s="178">
        <v>50</v>
      </c>
      <c r="AP78" s="178">
        <v>31</v>
      </c>
      <c r="AQ78" s="179">
        <f t="shared" si="61"/>
        <v>0.12953367875647667</v>
      </c>
      <c r="AR78" s="179">
        <f t="shared" si="62"/>
        <v>8.0310880829015538E-2</v>
      </c>
      <c r="AS78" s="180">
        <v>14209560</v>
      </c>
      <c r="AT78" s="180">
        <v>13304230</v>
      </c>
      <c r="AU78" s="180">
        <f t="shared" si="63"/>
        <v>284191.2</v>
      </c>
      <c r="AV78" s="180">
        <f t="shared" si="64"/>
        <v>429168.70967741933</v>
      </c>
      <c r="AW78" s="178">
        <v>194</v>
      </c>
      <c r="AX78" s="178">
        <v>38</v>
      </c>
      <c r="AY78" s="178">
        <v>21</v>
      </c>
      <c r="AZ78" s="179">
        <f t="shared" si="65"/>
        <v>0.19587628865979381</v>
      </c>
      <c r="BA78" s="179">
        <f t="shared" si="66"/>
        <v>0.10824742268041238</v>
      </c>
      <c r="BB78" s="180">
        <v>5983170</v>
      </c>
      <c r="BC78" s="180">
        <v>5223180</v>
      </c>
      <c r="BD78" s="180">
        <f t="shared" si="67"/>
        <v>157451.84210526315</v>
      </c>
      <c r="BE78" s="180">
        <f t="shared" si="68"/>
        <v>248722.85714285713</v>
      </c>
      <c r="BF78" s="178">
        <v>61</v>
      </c>
      <c r="BG78" s="178">
        <v>8</v>
      </c>
      <c r="BH78" s="178">
        <v>5</v>
      </c>
      <c r="BI78" s="179">
        <f t="shared" si="69"/>
        <v>0.13114754098360656</v>
      </c>
      <c r="BJ78" s="179">
        <f t="shared" si="70"/>
        <v>8.1967213114754092E-2</v>
      </c>
      <c r="BK78" s="180">
        <v>1234860</v>
      </c>
      <c r="BL78" s="180">
        <v>1168260</v>
      </c>
      <c r="BM78" s="180">
        <f t="shared" si="71"/>
        <v>154357.5</v>
      </c>
      <c r="BN78" s="180">
        <f t="shared" si="72"/>
        <v>233652</v>
      </c>
      <c r="BO78" s="178">
        <f t="shared" si="73"/>
        <v>1965</v>
      </c>
      <c r="BP78" s="178">
        <f t="shared" si="73"/>
        <v>144</v>
      </c>
      <c r="BQ78" s="178">
        <f t="shared" si="73"/>
        <v>78</v>
      </c>
      <c r="BR78" s="179">
        <f t="shared" si="74"/>
        <v>7.3282442748091606E-2</v>
      </c>
      <c r="BS78" s="179">
        <f t="shared" si="75"/>
        <v>3.9694656488549619E-2</v>
      </c>
      <c r="BT78" s="178">
        <f t="shared" si="42"/>
        <v>31438730</v>
      </c>
      <c r="BU78" s="178">
        <f t="shared" si="42"/>
        <v>27454420</v>
      </c>
      <c r="BV78" s="180">
        <f t="shared" si="76"/>
        <v>218324.51388888888</v>
      </c>
      <c r="BW78" s="180">
        <f t="shared" si="77"/>
        <v>351979.74358974356</v>
      </c>
      <c r="BY78" s="133" t="str">
        <f t="shared" si="78"/>
        <v>能勢町</v>
      </c>
      <c r="BZ78" s="134">
        <f t="shared" si="79"/>
        <v>7.0415647921760388E-2</v>
      </c>
      <c r="CA78" s="133" t="str">
        <f t="shared" si="80"/>
        <v>太子町</v>
      </c>
      <c r="CB78" s="134">
        <f t="shared" si="81"/>
        <v>3.9694656488549619E-2</v>
      </c>
      <c r="CC78" s="135"/>
      <c r="CD78" s="134">
        <f t="shared" si="82"/>
        <v>0.10344567297120784</v>
      </c>
      <c r="CE78" s="134">
        <f t="shared" si="83"/>
        <v>6.7616286129681222E-2</v>
      </c>
      <c r="CF78" s="133">
        <v>0</v>
      </c>
    </row>
    <row r="79" spans="2:84" s="30" customFormat="1" ht="12">
      <c r="B79" s="177">
        <v>73</v>
      </c>
      <c r="C79" s="181" t="s">
        <v>34</v>
      </c>
      <c r="D79" s="178">
        <v>2</v>
      </c>
      <c r="E79" s="178">
        <v>0</v>
      </c>
      <c r="F79" s="178">
        <v>0</v>
      </c>
      <c r="G79" s="179">
        <f t="shared" si="45"/>
        <v>0</v>
      </c>
      <c r="H79" s="179">
        <f t="shared" si="46"/>
        <v>0</v>
      </c>
      <c r="I79" s="180">
        <v>0</v>
      </c>
      <c r="J79" s="180">
        <v>0</v>
      </c>
      <c r="K79" s="180" t="str">
        <f t="shared" si="47"/>
        <v>-</v>
      </c>
      <c r="L79" s="180" t="str">
        <f t="shared" si="48"/>
        <v>-</v>
      </c>
      <c r="M79" s="178">
        <v>10</v>
      </c>
      <c r="N79" s="178">
        <v>1</v>
      </c>
      <c r="O79" s="178">
        <v>1</v>
      </c>
      <c r="P79" s="179">
        <f t="shared" si="49"/>
        <v>0.1</v>
      </c>
      <c r="Q79" s="179">
        <f t="shared" si="50"/>
        <v>0.1</v>
      </c>
      <c r="R79" s="180">
        <v>798420</v>
      </c>
      <c r="S79" s="180">
        <v>798420</v>
      </c>
      <c r="T79" s="180">
        <f t="shared" si="51"/>
        <v>798420</v>
      </c>
      <c r="U79" s="180">
        <f t="shared" si="52"/>
        <v>798420</v>
      </c>
      <c r="V79" s="178">
        <v>1096</v>
      </c>
      <c r="W79" s="178">
        <v>46</v>
      </c>
      <c r="X79" s="178">
        <v>20</v>
      </c>
      <c r="Y79" s="179">
        <f t="shared" si="53"/>
        <v>4.1970802919708027E-2</v>
      </c>
      <c r="Z79" s="179">
        <f t="shared" si="54"/>
        <v>1.824817518248175E-2</v>
      </c>
      <c r="AA79" s="180">
        <v>12552000</v>
      </c>
      <c r="AB79" s="180">
        <v>9405890</v>
      </c>
      <c r="AC79" s="180">
        <f t="shared" si="55"/>
        <v>272869.5652173913</v>
      </c>
      <c r="AD79" s="180">
        <f t="shared" si="56"/>
        <v>470294.5</v>
      </c>
      <c r="AE79" s="178">
        <v>799</v>
      </c>
      <c r="AF79" s="178">
        <v>72</v>
      </c>
      <c r="AG79" s="178">
        <v>37</v>
      </c>
      <c r="AH79" s="179">
        <f t="shared" si="57"/>
        <v>9.0112640801001245E-2</v>
      </c>
      <c r="AI79" s="179">
        <f t="shared" si="58"/>
        <v>4.630788485607009E-2</v>
      </c>
      <c r="AJ79" s="180">
        <v>25910050</v>
      </c>
      <c r="AK79" s="180">
        <v>13041520</v>
      </c>
      <c r="AL79" s="180">
        <f t="shared" si="59"/>
        <v>359861.80555555556</v>
      </c>
      <c r="AM79" s="180">
        <f t="shared" si="60"/>
        <v>352473.51351351349</v>
      </c>
      <c r="AN79" s="178">
        <v>525</v>
      </c>
      <c r="AO79" s="178">
        <v>56</v>
      </c>
      <c r="AP79" s="178">
        <v>33</v>
      </c>
      <c r="AQ79" s="179">
        <f t="shared" si="61"/>
        <v>0.10666666666666667</v>
      </c>
      <c r="AR79" s="179">
        <f t="shared" si="62"/>
        <v>6.2857142857142861E-2</v>
      </c>
      <c r="AS79" s="180">
        <v>12323390</v>
      </c>
      <c r="AT79" s="180">
        <v>10223590</v>
      </c>
      <c r="AU79" s="180">
        <f t="shared" si="63"/>
        <v>220060.53571428571</v>
      </c>
      <c r="AV79" s="180">
        <f t="shared" si="64"/>
        <v>309805.75757575757</v>
      </c>
      <c r="AW79" s="178">
        <v>265</v>
      </c>
      <c r="AX79" s="178">
        <v>48</v>
      </c>
      <c r="AY79" s="178">
        <v>24</v>
      </c>
      <c r="AZ79" s="179">
        <f t="shared" si="65"/>
        <v>0.1811320754716981</v>
      </c>
      <c r="BA79" s="179">
        <f t="shared" si="66"/>
        <v>9.056603773584905E-2</v>
      </c>
      <c r="BB79" s="180">
        <v>9476900</v>
      </c>
      <c r="BC79" s="180">
        <v>7122580</v>
      </c>
      <c r="BD79" s="180">
        <f t="shared" si="67"/>
        <v>197435.41666666666</v>
      </c>
      <c r="BE79" s="180">
        <f t="shared" si="68"/>
        <v>296774.16666666669</v>
      </c>
      <c r="BF79" s="178">
        <v>101</v>
      </c>
      <c r="BG79" s="178">
        <v>24</v>
      </c>
      <c r="BH79" s="178">
        <v>16</v>
      </c>
      <c r="BI79" s="179">
        <f t="shared" si="69"/>
        <v>0.23762376237623761</v>
      </c>
      <c r="BJ79" s="179">
        <f t="shared" si="70"/>
        <v>0.15841584158415842</v>
      </c>
      <c r="BK79" s="180">
        <v>6222310</v>
      </c>
      <c r="BL79" s="180">
        <v>5570390</v>
      </c>
      <c r="BM79" s="180">
        <f t="shared" si="71"/>
        <v>259262.91666666666</v>
      </c>
      <c r="BN79" s="180">
        <f t="shared" si="72"/>
        <v>348149.375</v>
      </c>
      <c r="BO79" s="178">
        <f t="shared" si="73"/>
        <v>2798</v>
      </c>
      <c r="BP79" s="178">
        <f t="shared" si="73"/>
        <v>247</v>
      </c>
      <c r="BQ79" s="178">
        <f t="shared" si="73"/>
        <v>131</v>
      </c>
      <c r="BR79" s="179">
        <f t="shared" si="74"/>
        <v>8.8277340957827022E-2</v>
      </c>
      <c r="BS79" s="179">
        <f t="shared" si="75"/>
        <v>4.6819156540385987E-2</v>
      </c>
      <c r="BT79" s="178">
        <f t="shared" si="42"/>
        <v>67283070</v>
      </c>
      <c r="BU79" s="178">
        <f t="shared" si="42"/>
        <v>46162390</v>
      </c>
      <c r="BV79" s="180">
        <f t="shared" si="76"/>
        <v>272401.09311740892</v>
      </c>
      <c r="BW79" s="180">
        <f t="shared" si="77"/>
        <v>352384.6564885496</v>
      </c>
      <c r="BY79" s="133" t="str">
        <f t="shared" si="78"/>
        <v>港区</v>
      </c>
      <c r="BZ79" s="134">
        <f t="shared" si="79"/>
        <v>6.4150629009414317E-2</v>
      </c>
      <c r="CA79" s="133" t="str">
        <f t="shared" si="80"/>
        <v>能勢町</v>
      </c>
      <c r="CB79" s="134">
        <f t="shared" si="81"/>
        <v>3.9608801955990217E-2</v>
      </c>
      <c r="CC79" s="135"/>
      <c r="CD79" s="134">
        <f t="shared" si="82"/>
        <v>0.10344567297120784</v>
      </c>
      <c r="CE79" s="134">
        <f t="shared" si="83"/>
        <v>6.7616286129681222E-2</v>
      </c>
      <c r="CF79" s="133">
        <v>0</v>
      </c>
    </row>
    <row r="80" spans="2:84" s="30" customFormat="1" ht="12.75" thickBot="1">
      <c r="B80" s="177">
        <v>74</v>
      </c>
      <c r="C80" s="182" t="s">
        <v>35</v>
      </c>
      <c r="D80" s="178">
        <v>1</v>
      </c>
      <c r="E80" s="178">
        <v>0</v>
      </c>
      <c r="F80" s="178">
        <v>0</v>
      </c>
      <c r="G80" s="179">
        <f t="shared" si="45"/>
        <v>0</v>
      </c>
      <c r="H80" s="179">
        <f t="shared" si="46"/>
        <v>0</v>
      </c>
      <c r="I80" s="180">
        <v>0</v>
      </c>
      <c r="J80" s="180">
        <v>0</v>
      </c>
      <c r="K80" s="180" t="str">
        <f t="shared" si="47"/>
        <v>-</v>
      </c>
      <c r="L80" s="180" t="str">
        <f t="shared" si="48"/>
        <v>-</v>
      </c>
      <c r="M80" s="178">
        <v>3</v>
      </c>
      <c r="N80" s="178">
        <v>0</v>
      </c>
      <c r="O80" s="178">
        <v>0</v>
      </c>
      <c r="P80" s="179">
        <f t="shared" si="49"/>
        <v>0</v>
      </c>
      <c r="Q80" s="179">
        <f t="shared" si="50"/>
        <v>0</v>
      </c>
      <c r="R80" s="180">
        <v>0</v>
      </c>
      <c r="S80" s="180">
        <v>0</v>
      </c>
      <c r="T80" s="180" t="str">
        <f t="shared" si="51"/>
        <v>-</v>
      </c>
      <c r="U80" s="180" t="str">
        <f t="shared" si="52"/>
        <v>-</v>
      </c>
      <c r="V80" s="178">
        <v>513</v>
      </c>
      <c r="W80" s="178">
        <v>17</v>
      </c>
      <c r="X80" s="178">
        <v>9</v>
      </c>
      <c r="Y80" s="179">
        <f t="shared" si="53"/>
        <v>3.3138401559454189E-2</v>
      </c>
      <c r="Z80" s="179">
        <f t="shared" si="54"/>
        <v>1.7543859649122806E-2</v>
      </c>
      <c r="AA80" s="180">
        <v>5639840</v>
      </c>
      <c r="AB80" s="180">
        <v>4225790</v>
      </c>
      <c r="AC80" s="180">
        <f t="shared" si="55"/>
        <v>331755.29411764705</v>
      </c>
      <c r="AD80" s="180">
        <f t="shared" si="56"/>
        <v>469532.22222222225</v>
      </c>
      <c r="AE80" s="178">
        <v>337</v>
      </c>
      <c r="AF80" s="178">
        <v>28</v>
      </c>
      <c r="AG80" s="178">
        <v>19</v>
      </c>
      <c r="AH80" s="179">
        <f t="shared" si="57"/>
        <v>8.3086053412462904E-2</v>
      </c>
      <c r="AI80" s="179">
        <f t="shared" si="58"/>
        <v>5.637982195845697E-2</v>
      </c>
      <c r="AJ80" s="180">
        <v>13114520</v>
      </c>
      <c r="AK80" s="180">
        <v>10796460</v>
      </c>
      <c r="AL80" s="180">
        <f t="shared" si="59"/>
        <v>468375.71428571426</v>
      </c>
      <c r="AM80" s="180">
        <f t="shared" si="60"/>
        <v>568234.73684210528</v>
      </c>
      <c r="AN80" s="178">
        <v>208</v>
      </c>
      <c r="AO80" s="178">
        <v>25</v>
      </c>
      <c r="AP80" s="178">
        <v>9</v>
      </c>
      <c r="AQ80" s="179">
        <f t="shared" si="61"/>
        <v>0.1201923076923077</v>
      </c>
      <c r="AR80" s="179">
        <f t="shared" si="62"/>
        <v>4.3269230769230768E-2</v>
      </c>
      <c r="AS80" s="180">
        <v>4452750</v>
      </c>
      <c r="AT80" s="180">
        <v>2461320</v>
      </c>
      <c r="AU80" s="180">
        <f t="shared" si="63"/>
        <v>178110</v>
      </c>
      <c r="AV80" s="180">
        <f t="shared" si="64"/>
        <v>273480</v>
      </c>
      <c r="AW80" s="178">
        <v>114</v>
      </c>
      <c r="AX80" s="178">
        <v>22</v>
      </c>
      <c r="AY80" s="178">
        <v>12</v>
      </c>
      <c r="AZ80" s="179">
        <f t="shared" si="65"/>
        <v>0.19298245614035087</v>
      </c>
      <c r="BA80" s="179">
        <f t="shared" si="66"/>
        <v>0.10526315789473684</v>
      </c>
      <c r="BB80" s="180">
        <v>6174900</v>
      </c>
      <c r="BC80" s="180">
        <v>4424490</v>
      </c>
      <c r="BD80" s="180">
        <f t="shared" si="67"/>
        <v>280677.27272727271</v>
      </c>
      <c r="BE80" s="180">
        <f t="shared" si="68"/>
        <v>368707.5</v>
      </c>
      <c r="BF80" s="178">
        <v>72</v>
      </c>
      <c r="BG80" s="178">
        <v>23</v>
      </c>
      <c r="BH80" s="178">
        <v>20</v>
      </c>
      <c r="BI80" s="179">
        <f t="shared" si="69"/>
        <v>0.31944444444444442</v>
      </c>
      <c r="BJ80" s="179">
        <f t="shared" si="70"/>
        <v>0.27777777777777779</v>
      </c>
      <c r="BK80" s="180">
        <v>9124230</v>
      </c>
      <c r="BL80" s="180">
        <v>9092960</v>
      </c>
      <c r="BM80" s="180">
        <f t="shared" si="71"/>
        <v>396705.65217391303</v>
      </c>
      <c r="BN80" s="180">
        <f t="shared" si="72"/>
        <v>454648</v>
      </c>
      <c r="BO80" s="178">
        <f t="shared" si="73"/>
        <v>1248</v>
      </c>
      <c r="BP80" s="178">
        <f t="shared" si="73"/>
        <v>115</v>
      </c>
      <c r="BQ80" s="178">
        <f t="shared" si="73"/>
        <v>69</v>
      </c>
      <c r="BR80" s="179">
        <f t="shared" si="74"/>
        <v>9.2147435897435903E-2</v>
      </c>
      <c r="BS80" s="179">
        <f t="shared" si="75"/>
        <v>5.5288461538461536E-2</v>
      </c>
      <c r="BT80" s="178">
        <f t="shared" si="42"/>
        <v>38506240</v>
      </c>
      <c r="BU80" s="178">
        <f t="shared" si="42"/>
        <v>31001020</v>
      </c>
      <c r="BV80" s="180">
        <f t="shared" si="76"/>
        <v>334836.86956521741</v>
      </c>
      <c r="BW80" s="180">
        <f t="shared" si="77"/>
        <v>449290.14492753625</v>
      </c>
      <c r="BY80" s="133" t="str">
        <f t="shared" si="78"/>
        <v>泉南市</v>
      </c>
      <c r="BZ80" s="134">
        <f t="shared" si="79"/>
        <v>6.0287186232598926E-2</v>
      </c>
      <c r="CA80" s="133" t="str">
        <f t="shared" si="80"/>
        <v>泉南市</v>
      </c>
      <c r="CB80" s="134">
        <f t="shared" si="81"/>
        <v>3.2226241367971059E-2</v>
      </c>
      <c r="CC80" s="135"/>
      <c r="CD80" s="134">
        <f t="shared" si="82"/>
        <v>0.10344567297120784</v>
      </c>
      <c r="CE80" s="134">
        <f t="shared" si="83"/>
        <v>6.7616286129681222E-2</v>
      </c>
      <c r="CF80" s="133">
        <v>999</v>
      </c>
    </row>
    <row r="81" spans="2:75" ht="14.25" thickTop="1">
      <c r="B81" s="277" t="s">
        <v>1</v>
      </c>
      <c r="C81" s="278"/>
      <c r="D81" s="27">
        <f>'在宅(医科)'!$C$6</f>
        <v>5031</v>
      </c>
      <c r="E81" s="27">
        <f>'在宅(医科)'!$D$6</f>
        <v>650</v>
      </c>
      <c r="F81" s="27">
        <f>'在宅(医科)'!$E$6</f>
        <v>377</v>
      </c>
      <c r="G81" s="28">
        <f>'在宅(医科)'!$F$6</f>
        <v>0.12919896640826872</v>
      </c>
      <c r="H81" s="28">
        <f>'在宅(医科)'!$G$6</f>
        <v>7.4935400516795869E-2</v>
      </c>
      <c r="I81" s="27">
        <f>'在宅(医科)'!$H$6</f>
        <v>273543160</v>
      </c>
      <c r="J81" s="27">
        <f>'在宅(医科)'!$I$6</f>
        <v>204474640</v>
      </c>
      <c r="K81" s="29">
        <f>'在宅(医科)'!$J$6</f>
        <v>420835.63076923077</v>
      </c>
      <c r="L81" s="29">
        <f>'在宅(医科)'!$K$6</f>
        <v>542373.05039787793</v>
      </c>
      <c r="M81" s="27">
        <f>'在宅(医科)'!$C$7</f>
        <v>8272</v>
      </c>
      <c r="N81" s="27">
        <f>'在宅(医科)'!$D$7</f>
        <v>1143</v>
      </c>
      <c r="O81" s="27">
        <f>'在宅(医科)'!$E$7</f>
        <v>624</v>
      </c>
      <c r="P81" s="28">
        <f>'在宅(医科)'!$F$7</f>
        <v>0.13817698259187622</v>
      </c>
      <c r="Q81" s="28">
        <f>'在宅(医科)'!$G$7</f>
        <v>7.5435203094777567E-2</v>
      </c>
      <c r="R81" s="27">
        <f>'在宅(医科)'!$H$7</f>
        <v>451712020</v>
      </c>
      <c r="S81" s="27">
        <f>'在宅(医科)'!$I$7</f>
        <v>351038340</v>
      </c>
      <c r="T81" s="29">
        <f>'在宅(医科)'!$J$7</f>
        <v>395198.61767279089</v>
      </c>
      <c r="U81" s="29">
        <f>'在宅(医科)'!$K$7</f>
        <v>562561.44230769225</v>
      </c>
      <c r="V81" s="27">
        <f>'在宅(医科)'!$C$8</f>
        <v>499640</v>
      </c>
      <c r="W81" s="27">
        <f>'在宅(医科)'!$D$8</f>
        <v>17873</v>
      </c>
      <c r="X81" s="27">
        <f>'在宅(医科)'!$E$8</f>
        <v>9505</v>
      </c>
      <c r="Y81" s="28">
        <f>'在宅(医科)'!$F$8</f>
        <v>3.5771755664078135E-2</v>
      </c>
      <c r="Z81" s="28">
        <f>'在宅(医科)'!$G$8</f>
        <v>1.9023697061884556E-2</v>
      </c>
      <c r="AA81" s="27">
        <f>'在宅(医科)'!$H$8</f>
        <v>4825682520</v>
      </c>
      <c r="AB81" s="27">
        <f>'在宅(医科)'!$I$8</f>
        <v>3637862390</v>
      </c>
      <c r="AC81" s="29">
        <f>'在宅(医科)'!$J$8</f>
        <v>269998.46248531307</v>
      </c>
      <c r="AD81" s="29">
        <f>'在宅(医科)'!$K$8</f>
        <v>382731.44555497105</v>
      </c>
      <c r="AE81" s="27">
        <f>'在宅(医科)'!$C$9</f>
        <v>354778</v>
      </c>
      <c r="AF81" s="27">
        <f>'在宅(医科)'!$D$9</f>
        <v>29685</v>
      </c>
      <c r="AG81" s="27">
        <f>'在宅(医科)'!$E$9</f>
        <v>17469</v>
      </c>
      <c r="AH81" s="28">
        <f>'在宅(医科)'!$F$9</f>
        <v>8.3672042798595178E-2</v>
      </c>
      <c r="AI81" s="28">
        <f>'在宅(医科)'!$G$9</f>
        <v>4.923924256859219E-2</v>
      </c>
      <c r="AJ81" s="27">
        <f>'在宅(医科)'!$H$9</f>
        <v>8243072660</v>
      </c>
      <c r="AK81" s="27">
        <f>'在宅(医科)'!$I$9</f>
        <v>6479218310</v>
      </c>
      <c r="AL81" s="29">
        <f>'在宅(医科)'!$J$9</f>
        <v>277684.7788445343</v>
      </c>
      <c r="AM81" s="29">
        <f>'在宅(医科)'!$K$9</f>
        <v>370898.06571641192</v>
      </c>
      <c r="AN81" s="164">
        <f>'在宅(医科)'!$C$10</f>
        <v>216572</v>
      </c>
      <c r="AO81" s="164">
        <f>'在宅(医科)'!$D$10</f>
        <v>36876</v>
      </c>
      <c r="AP81" s="164">
        <f>'在宅(医科)'!$E$10</f>
        <v>24578</v>
      </c>
      <c r="AQ81" s="165">
        <f>'在宅(医科)'!$F$10</f>
        <v>0.17027131854533364</v>
      </c>
      <c r="AR81" s="165">
        <f>'在宅(医科)'!$G$10</f>
        <v>0.11348650795116635</v>
      </c>
      <c r="AS81" s="164">
        <f>'在宅(医科)'!$H$10</f>
        <v>10615940490</v>
      </c>
      <c r="AT81" s="164">
        <f>'在宅(医科)'!$I$10</f>
        <v>8873932610</v>
      </c>
      <c r="AU81" s="166">
        <f>'在宅(医科)'!$J$10</f>
        <v>287882.10462089162</v>
      </c>
      <c r="AV81" s="166">
        <f>'在宅(医科)'!$K$10</f>
        <v>361051.8597933111</v>
      </c>
      <c r="AW81" s="27">
        <f>'在宅(医科)'!$C$11</f>
        <v>99193</v>
      </c>
      <c r="AX81" s="27">
        <f>'在宅(医科)'!$D$11</f>
        <v>27508</v>
      </c>
      <c r="AY81" s="27">
        <f>'在宅(医科)'!$E$11</f>
        <v>20238</v>
      </c>
      <c r="AZ81" s="28">
        <f>'在宅(医科)'!$F$11</f>
        <v>0.27731795590414648</v>
      </c>
      <c r="BA81" s="28">
        <f>'在宅(医科)'!$G$11</f>
        <v>0.2040264938050064</v>
      </c>
      <c r="BB81" s="27">
        <f>'在宅(医科)'!$H$11</f>
        <v>8386586870</v>
      </c>
      <c r="BC81" s="27">
        <f>'在宅(医科)'!$I$11</f>
        <v>7315603270</v>
      </c>
      <c r="BD81" s="29">
        <f>'在宅(医科)'!$J$11</f>
        <v>304878.10346081143</v>
      </c>
      <c r="BE81" s="29">
        <f>'在宅(医科)'!$K$11</f>
        <v>361478.56853444019</v>
      </c>
      <c r="BF81" s="27">
        <f>'在宅(医科)'!$C$12</f>
        <v>35318</v>
      </c>
      <c r="BG81" s="27">
        <f>'在宅(医科)'!$D$12</f>
        <v>12345</v>
      </c>
      <c r="BH81" s="27">
        <f>'在宅(医科)'!$E$12</f>
        <v>9620</v>
      </c>
      <c r="BI81" s="28">
        <f>'在宅(医科)'!$F$12</f>
        <v>0.34953847896256868</v>
      </c>
      <c r="BJ81" s="28">
        <f>'在宅(医科)'!$G$12</f>
        <v>0.27238235460671611</v>
      </c>
      <c r="BK81" s="27">
        <f>'在宅(医科)'!$H$12</f>
        <v>4147924650</v>
      </c>
      <c r="BL81" s="27">
        <f>'在宅(医科)'!$I$12</f>
        <v>3728618110</v>
      </c>
      <c r="BM81" s="29">
        <f>'在宅(医科)'!$J$12</f>
        <v>336000.37667071691</v>
      </c>
      <c r="BN81" s="29">
        <f>'在宅(医科)'!$K$12</f>
        <v>387590.24012474011</v>
      </c>
      <c r="BO81" s="27">
        <f>'在宅(医科)'!$C$13</f>
        <v>1218804</v>
      </c>
      <c r="BP81" s="27">
        <f>'在宅(医科)'!$D$13</f>
        <v>126080</v>
      </c>
      <c r="BQ81" s="27">
        <f>'在宅(医科)'!$E$13</f>
        <v>82411</v>
      </c>
      <c r="BR81" s="28">
        <f>'在宅(医科)'!$F$13</f>
        <v>0.10344567297120784</v>
      </c>
      <c r="BS81" s="28">
        <f>'在宅(医科)'!$G$13</f>
        <v>6.7616286129681222E-2</v>
      </c>
      <c r="BT81" s="27">
        <f>'在宅(医科)'!$H$13</f>
        <v>36944462370</v>
      </c>
      <c r="BU81" s="27">
        <f>'在宅(医科)'!$I$13</f>
        <v>30590747670</v>
      </c>
      <c r="BV81" s="29">
        <f>'在宅(医科)'!$J$13</f>
        <v>293023.97184327414</v>
      </c>
      <c r="BW81" s="29">
        <f>'在宅(医科)'!$K$13</f>
        <v>371197.38469379087</v>
      </c>
    </row>
  </sheetData>
  <mergeCells count="56">
    <mergeCell ref="BT4:BU4"/>
    <mergeCell ref="BV4:BW4"/>
    <mergeCell ref="BO3:BW3"/>
    <mergeCell ref="BM4:BN4"/>
    <mergeCell ref="BF3:BN3"/>
    <mergeCell ref="BK4:BL4"/>
    <mergeCell ref="BR4:BS4"/>
    <mergeCell ref="AS4:AT4"/>
    <mergeCell ref="AU4:AV4"/>
    <mergeCell ref="AN3:AV3"/>
    <mergeCell ref="BB4:BC4"/>
    <mergeCell ref="BD4:BE4"/>
    <mergeCell ref="AW3:BE3"/>
    <mergeCell ref="AO4:AP4"/>
    <mergeCell ref="AQ4:AR4"/>
    <mergeCell ref="AA4:AB4"/>
    <mergeCell ref="AC4:AD4"/>
    <mergeCell ref="V3:AD3"/>
    <mergeCell ref="AJ4:AK4"/>
    <mergeCell ref="AL4:AM4"/>
    <mergeCell ref="AE3:AM3"/>
    <mergeCell ref="Y4:Z4"/>
    <mergeCell ref="B81:C81"/>
    <mergeCell ref="C3:C6"/>
    <mergeCell ref="B3:B6"/>
    <mergeCell ref="E4:F4"/>
    <mergeCell ref="G4:H4"/>
    <mergeCell ref="D4:D6"/>
    <mergeCell ref="M4:M6"/>
    <mergeCell ref="N4:O4"/>
    <mergeCell ref="P4:Q4"/>
    <mergeCell ref="V4:V6"/>
    <mergeCell ref="W4:X4"/>
    <mergeCell ref="R4:S4"/>
    <mergeCell ref="T4:U4"/>
    <mergeCell ref="K4:L4"/>
    <mergeCell ref="I4:J4"/>
    <mergeCell ref="D3:L3"/>
    <mergeCell ref="BO4:BO6"/>
    <mergeCell ref="BP4:BQ4"/>
    <mergeCell ref="AW4:AW6"/>
    <mergeCell ref="AX4:AY4"/>
    <mergeCell ref="AZ4:BA4"/>
    <mergeCell ref="BF4:BF6"/>
    <mergeCell ref="BG4:BH4"/>
    <mergeCell ref="BI4:BJ4"/>
    <mergeCell ref="M3:U3"/>
    <mergeCell ref="AE4:AE6"/>
    <mergeCell ref="AF4:AG4"/>
    <mergeCell ref="AH4:AI4"/>
    <mergeCell ref="AN4:AN6"/>
    <mergeCell ref="BY5:BZ6"/>
    <mergeCell ref="CA5:CB6"/>
    <mergeCell ref="CD5:CD6"/>
    <mergeCell ref="CE5:CE6"/>
    <mergeCell ref="CF5:CF6"/>
  </mergeCells>
  <phoneticPr fontId="3"/>
  <pageMargins left="0.47244094488188981" right="0.23622047244094491" top="0.43307086614173229" bottom="0.31496062992125984" header="0.31496062992125984" footer="0.19685039370078741"/>
  <pageSetup paperSize="8" scale="75" fitToHeight="0" orientation="landscape" r:id="rId1"/>
  <headerFooter>
    <oddHeader>&amp;R&amp;"ＭＳ 明朝,標準"&amp;12 2-13.在宅医療に係る分析</oddHeader>
  </headerFooter>
  <colBreaks count="2" manualBreakCount="2">
    <brk id="30" max="80" man="1"/>
    <brk id="57" max="80" man="1"/>
  </colBreaks>
  <ignoredErrors>
    <ignoredError sqref="BZ7:BZ11 CB7:CB11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254</v>
      </c>
    </row>
    <row r="2" spans="1:1" ht="16.5" customHeight="1">
      <c r="A2" s="18" t="s">
        <v>133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3" customWidth="1"/>
    <col min="2" max="2" width="2.125" style="113" customWidth="1"/>
    <col min="3" max="3" width="8.375" style="113" customWidth="1"/>
    <col min="4" max="4" width="11.625" style="113" customWidth="1"/>
    <col min="5" max="5" width="5.5" style="113" bestFit="1" customWidth="1"/>
    <col min="6" max="6" width="11.625" style="113" customWidth="1"/>
    <col min="7" max="7" width="5.5" style="113" customWidth="1"/>
    <col min="8" max="16" width="8.875" style="113" customWidth="1"/>
    <col min="17" max="17" width="2" style="19" customWidth="1"/>
    <col min="18" max="16384" width="9" style="19"/>
  </cols>
  <sheetData>
    <row r="1" spans="1:16">
      <c r="A1" s="113" t="s">
        <v>295</v>
      </c>
    </row>
    <row r="2" spans="1:16">
      <c r="A2" s="113" t="s">
        <v>299</v>
      </c>
    </row>
    <row r="4" spans="1:16" ht="13.5" customHeight="1">
      <c r="B4" s="207"/>
      <c r="C4" s="208"/>
      <c r="D4" s="208"/>
      <c r="E4" s="208"/>
      <c r="F4" s="208"/>
      <c r="G4" s="209"/>
    </row>
    <row r="5" spans="1:16" ht="13.5" customHeight="1">
      <c r="B5" s="210"/>
      <c r="C5" s="211"/>
      <c r="D5" s="212">
        <v>0.124</v>
      </c>
      <c r="E5" s="213" t="s">
        <v>297</v>
      </c>
      <c r="F5" s="214">
        <v>0.14000000000000001</v>
      </c>
      <c r="G5" s="215" t="s">
        <v>303</v>
      </c>
    </row>
    <row r="6" spans="1:16">
      <c r="B6" s="210"/>
      <c r="D6" s="212"/>
      <c r="E6" s="213"/>
      <c r="F6" s="214"/>
      <c r="G6" s="215"/>
    </row>
    <row r="7" spans="1:16">
      <c r="B7" s="210"/>
      <c r="C7" s="216"/>
      <c r="D7" s="212">
        <v>0.108</v>
      </c>
      <c r="E7" s="213" t="s">
        <v>297</v>
      </c>
      <c r="F7" s="214">
        <v>0.124</v>
      </c>
      <c r="G7" s="215" t="s">
        <v>298</v>
      </c>
    </row>
    <row r="8" spans="1:16">
      <c r="B8" s="210"/>
      <c r="D8" s="212"/>
      <c r="E8" s="213"/>
      <c r="F8" s="214"/>
      <c r="G8" s="215"/>
    </row>
    <row r="9" spans="1:16">
      <c r="B9" s="210"/>
      <c r="C9" s="217"/>
      <c r="D9" s="212">
        <v>9.1999999999999998E-2</v>
      </c>
      <c r="E9" s="213" t="s">
        <v>297</v>
      </c>
      <c r="F9" s="214">
        <v>0.108</v>
      </c>
      <c r="G9" s="215" t="s">
        <v>298</v>
      </c>
    </row>
    <row r="10" spans="1:16">
      <c r="B10" s="210"/>
      <c r="D10" s="212"/>
      <c r="E10" s="213"/>
      <c r="F10" s="214"/>
      <c r="G10" s="215"/>
    </row>
    <row r="11" spans="1:16">
      <c r="B11" s="210"/>
      <c r="C11" s="218"/>
      <c r="D11" s="212">
        <v>7.5999999999999998E-2</v>
      </c>
      <c r="E11" s="213" t="s">
        <v>297</v>
      </c>
      <c r="F11" s="214">
        <v>9.1999999999999998E-2</v>
      </c>
      <c r="G11" s="215" t="s">
        <v>298</v>
      </c>
    </row>
    <row r="12" spans="1:16">
      <c r="B12" s="210"/>
      <c r="D12" s="212"/>
      <c r="E12" s="213"/>
      <c r="F12" s="214"/>
      <c r="G12" s="215"/>
    </row>
    <row r="13" spans="1:16">
      <c r="B13" s="210"/>
      <c r="C13" s="219"/>
      <c r="D13" s="212">
        <v>0.06</v>
      </c>
      <c r="E13" s="213" t="s">
        <v>297</v>
      </c>
      <c r="F13" s="214">
        <v>7.5999999999999998E-2</v>
      </c>
      <c r="G13" s="215" t="s">
        <v>298</v>
      </c>
    </row>
    <row r="14" spans="1:16">
      <c r="B14" s="220"/>
      <c r="C14" s="221"/>
      <c r="D14" s="221"/>
      <c r="E14" s="221"/>
      <c r="F14" s="221"/>
      <c r="G14" s="222"/>
    </row>
    <row r="16" spans="1:16">
      <c r="B16" s="207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9"/>
    </row>
    <row r="17" spans="2:16">
      <c r="B17" s="210"/>
      <c r="P17" s="223"/>
    </row>
    <row r="18" spans="2:16">
      <c r="B18" s="210"/>
      <c r="P18" s="223"/>
    </row>
    <row r="19" spans="2:16">
      <c r="B19" s="210"/>
      <c r="P19" s="223"/>
    </row>
    <row r="20" spans="2:16">
      <c r="B20" s="210"/>
      <c r="P20" s="223"/>
    </row>
    <row r="21" spans="2:16">
      <c r="B21" s="210"/>
      <c r="P21" s="223"/>
    </row>
    <row r="22" spans="2:16">
      <c r="B22" s="210"/>
      <c r="P22" s="223"/>
    </row>
    <row r="23" spans="2:16">
      <c r="B23" s="210"/>
      <c r="P23" s="223"/>
    </row>
    <row r="24" spans="2:16">
      <c r="B24" s="210"/>
      <c r="P24" s="223"/>
    </row>
    <row r="25" spans="2:16">
      <c r="B25" s="210"/>
      <c r="P25" s="223"/>
    </row>
    <row r="26" spans="2:16">
      <c r="B26" s="210"/>
      <c r="P26" s="223"/>
    </row>
    <row r="27" spans="2:16">
      <c r="B27" s="210"/>
      <c r="P27" s="223"/>
    </row>
    <row r="28" spans="2:16">
      <c r="B28" s="210"/>
      <c r="P28" s="223"/>
    </row>
    <row r="29" spans="2:16">
      <c r="B29" s="210"/>
      <c r="P29" s="223"/>
    </row>
    <row r="30" spans="2:16">
      <c r="B30" s="210"/>
      <c r="P30" s="223"/>
    </row>
    <row r="31" spans="2:16">
      <c r="B31" s="210"/>
      <c r="P31" s="223"/>
    </row>
    <row r="32" spans="2:16">
      <c r="B32" s="210"/>
      <c r="P32" s="223"/>
    </row>
    <row r="33" spans="2:16">
      <c r="B33" s="210"/>
      <c r="P33" s="223"/>
    </row>
    <row r="34" spans="2:16">
      <c r="B34" s="210"/>
      <c r="P34" s="223"/>
    </row>
    <row r="35" spans="2:16">
      <c r="B35" s="210"/>
      <c r="P35" s="223"/>
    </row>
    <row r="36" spans="2:16">
      <c r="B36" s="210"/>
      <c r="P36" s="223"/>
    </row>
    <row r="37" spans="2:16">
      <c r="B37" s="210"/>
      <c r="P37" s="223"/>
    </row>
    <row r="38" spans="2:16">
      <c r="B38" s="210"/>
      <c r="P38" s="223"/>
    </row>
    <row r="39" spans="2:16">
      <c r="B39" s="210"/>
      <c r="P39" s="223"/>
    </row>
    <row r="40" spans="2:16">
      <c r="B40" s="210"/>
      <c r="P40" s="223"/>
    </row>
    <row r="41" spans="2:16">
      <c r="B41" s="210"/>
      <c r="P41" s="223"/>
    </row>
    <row r="42" spans="2:16">
      <c r="B42" s="210"/>
      <c r="P42" s="223"/>
    </row>
    <row r="43" spans="2:16">
      <c r="B43" s="210"/>
      <c r="P43" s="223"/>
    </row>
    <row r="44" spans="2:16">
      <c r="B44" s="210"/>
      <c r="P44" s="223"/>
    </row>
    <row r="45" spans="2:16">
      <c r="B45" s="210"/>
      <c r="P45" s="223"/>
    </row>
    <row r="46" spans="2:16">
      <c r="B46" s="210"/>
      <c r="P46" s="223"/>
    </row>
    <row r="47" spans="2:16">
      <c r="B47" s="210"/>
      <c r="P47" s="223"/>
    </row>
    <row r="48" spans="2:16">
      <c r="B48" s="210"/>
      <c r="P48" s="223"/>
    </row>
    <row r="49" spans="2:16">
      <c r="B49" s="210"/>
      <c r="P49" s="223"/>
    </row>
    <row r="50" spans="2:16">
      <c r="B50" s="210"/>
      <c r="P50" s="223"/>
    </row>
    <row r="51" spans="2:16">
      <c r="B51" s="210"/>
      <c r="P51" s="223"/>
    </row>
    <row r="52" spans="2:16">
      <c r="B52" s="210"/>
      <c r="P52" s="223"/>
    </row>
    <row r="53" spans="2:16">
      <c r="B53" s="210"/>
      <c r="P53" s="223"/>
    </row>
    <row r="54" spans="2:16">
      <c r="B54" s="210"/>
      <c r="P54" s="223"/>
    </row>
    <row r="55" spans="2:16">
      <c r="B55" s="210"/>
      <c r="P55" s="223"/>
    </row>
    <row r="56" spans="2:16">
      <c r="B56" s="210"/>
      <c r="P56" s="223"/>
    </row>
    <row r="57" spans="2:16">
      <c r="B57" s="210"/>
      <c r="P57" s="223"/>
    </row>
    <row r="58" spans="2:16">
      <c r="B58" s="210"/>
      <c r="P58" s="223"/>
    </row>
    <row r="59" spans="2:16">
      <c r="B59" s="210"/>
      <c r="P59" s="223"/>
    </row>
    <row r="60" spans="2:16">
      <c r="B60" s="210"/>
      <c r="P60" s="223"/>
    </row>
    <row r="61" spans="2:16">
      <c r="B61" s="210"/>
      <c r="P61" s="223"/>
    </row>
    <row r="62" spans="2:16">
      <c r="B62" s="210"/>
      <c r="P62" s="223"/>
    </row>
    <row r="63" spans="2:16">
      <c r="B63" s="210"/>
      <c r="P63" s="223"/>
    </row>
    <row r="64" spans="2:16">
      <c r="B64" s="210"/>
      <c r="P64" s="223"/>
    </row>
    <row r="65" spans="2:16">
      <c r="B65" s="210"/>
      <c r="P65" s="223"/>
    </row>
    <row r="66" spans="2:16">
      <c r="B66" s="210"/>
      <c r="P66" s="223"/>
    </row>
    <row r="67" spans="2:16">
      <c r="B67" s="210"/>
      <c r="P67" s="223"/>
    </row>
    <row r="68" spans="2:16">
      <c r="B68" s="210"/>
      <c r="P68" s="223"/>
    </row>
    <row r="69" spans="2:16">
      <c r="B69" s="210"/>
      <c r="P69" s="223"/>
    </row>
    <row r="70" spans="2:16">
      <c r="B70" s="210"/>
      <c r="P70" s="223"/>
    </row>
    <row r="71" spans="2:16">
      <c r="B71" s="210"/>
      <c r="P71" s="223"/>
    </row>
    <row r="72" spans="2:16">
      <c r="B72" s="210"/>
      <c r="P72" s="223"/>
    </row>
    <row r="73" spans="2:16">
      <c r="B73" s="210"/>
      <c r="P73" s="223"/>
    </row>
    <row r="74" spans="2:16">
      <c r="B74" s="210"/>
      <c r="P74" s="223"/>
    </row>
    <row r="75" spans="2:16">
      <c r="B75" s="210"/>
      <c r="P75" s="223"/>
    </row>
    <row r="76" spans="2:16">
      <c r="B76" s="210"/>
      <c r="P76" s="223"/>
    </row>
    <row r="77" spans="2:16">
      <c r="B77" s="210"/>
      <c r="P77" s="223"/>
    </row>
    <row r="78" spans="2:16">
      <c r="B78" s="210"/>
      <c r="P78" s="223"/>
    </row>
    <row r="79" spans="2:16">
      <c r="B79" s="210"/>
      <c r="P79" s="223"/>
    </row>
    <row r="80" spans="2:16">
      <c r="B80" s="210"/>
      <c r="P80" s="223"/>
    </row>
    <row r="81" spans="2:16">
      <c r="B81" s="210"/>
      <c r="P81" s="223"/>
    </row>
    <row r="82" spans="2:16">
      <c r="B82" s="210"/>
      <c r="P82" s="223"/>
    </row>
    <row r="83" spans="2:16">
      <c r="B83" s="210"/>
      <c r="P83" s="223"/>
    </row>
    <row r="84" spans="2:16">
      <c r="B84" s="220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4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2-13.在宅医療に係る分析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zoomScaleSheetLayoutView="100" workbookViewId="0"/>
  </sheetViews>
  <sheetFormatPr defaultRowHeight="13.5"/>
  <cols>
    <col min="1" max="1" width="4.625" style="18" customWidth="1"/>
    <col min="2" max="2" width="3.25" style="18" customWidth="1"/>
    <col min="3" max="3" width="9.625" style="18" customWidth="1"/>
    <col min="4" max="9" width="13.125" style="18" customWidth="1"/>
    <col min="10" max="12" width="20.625" style="18" customWidth="1"/>
    <col min="13" max="13" width="6.625" style="18" customWidth="1"/>
    <col min="14" max="16384" width="9" style="18"/>
  </cols>
  <sheetData>
    <row r="1" spans="1:1" ht="16.5" customHeight="1">
      <c r="A1" s="18" t="s">
        <v>256</v>
      </c>
    </row>
    <row r="2" spans="1:1" ht="16.5" customHeight="1">
      <c r="A2" s="18" t="s">
        <v>133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2-13.在宅医療に係る分析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37</vt:i4>
      </vt:variant>
    </vt:vector>
  </HeadingPairs>
  <TitlesOfParts>
    <vt:vector size="71" baseType="lpstr">
      <vt:lpstr>在宅(医科)</vt:lpstr>
      <vt:lpstr>地区別_在宅(医科)</vt:lpstr>
      <vt:lpstr>地区別_在宅患者割合(医科)グラフ</vt:lpstr>
      <vt:lpstr>地区別_在宅患者割合(医科)MAP</vt:lpstr>
      <vt:lpstr>地区別_訪問診療患者割合(医科)グラフ</vt:lpstr>
      <vt:lpstr>市区町村別_在宅(医科)</vt:lpstr>
      <vt:lpstr>市区町村別_在宅患者割合(医科)グラフ</vt:lpstr>
      <vt:lpstr>市区町村別_在宅患者割合(医科)MAP</vt:lpstr>
      <vt:lpstr>市区町村別_訪問診療患者割合(医科)グラフ</vt:lpstr>
      <vt:lpstr>在宅(歯科)</vt:lpstr>
      <vt:lpstr>地区別_在宅(歯科)</vt:lpstr>
      <vt:lpstr>地区別_在宅患者割合(歯科)グラフ</vt:lpstr>
      <vt:lpstr>地区別_在宅患者割合(歯科)MAP</vt:lpstr>
      <vt:lpstr>地区別_訪問診療患者割合(歯科)グラフ</vt:lpstr>
      <vt:lpstr>市区町村別_在宅(歯科)</vt:lpstr>
      <vt:lpstr>市区町村別_在宅患者割合(歯科)グラフ</vt:lpstr>
      <vt:lpstr>市区町村別_在宅患者割合(歯科)MAP</vt:lpstr>
      <vt:lpstr>市区町村別_訪問診療患者割合(歯科)グラフ</vt:lpstr>
      <vt:lpstr>在宅患者の疾病傾向</vt:lpstr>
      <vt:lpstr>地区別_在宅患者の疾病傾向(医療費)</vt:lpstr>
      <vt:lpstr>市区町村別_在宅患者の疾病傾向(医療費)</vt:lpstr>
      <vt:lpstr>地区別_在宅患者の疾病傾向(患者数)</vt:lpstr>
      <vt:lpstr>市区町村別_在宅患者の疾病傾向(患者数)</vt:lpstr>
      <vt:lpstr>地区別_在宅患者の疾病傾向(一人当たり医療費)</vt:lpstr>
      <vt:lpstr>市区町村別_在宅患者の疾病傾向(一人当たり医療費)</vt:lpstr>
      <vt:lpstr>地区別_医療機関数</vt:lpstr>
      <vt:lpstr>市区町村別_医療機関数</vt:lpstr>
      <vt:lpstr>介護の要因疾病</vt:lpstr>
      <vt:lpstr>地区別_介護の要因疾病</vt:lpstr>
      <vt:lpstr>地区別_介護の要因疾病患者割合グラフ</vt:lpstr>
      <vt:lpstr>地区別_介護の要因疾病患者割合MAP</vt:lpstr>
      <vt:lpstr>市区町村別_介護の要因疾病</vt:lpstr>
      <vt:lpstr>市区町村別_介護の要因疾病患者割合グラフ</vt:lpstr>
      <vt:lpstr>市区町村別_介護の要因疾病患者割合MAP</vt:lpstr>
      <vt:lpstr>介護の要因疾病!Print_Area</vt:lpstr>
      <vt:lpstr>'在宅(医科)'!Print_Area</vt:lpstr>
      <vt:lpstr>'在宅(歯科)'!Print_Area</vt:lpstr>
      <vt:lpstr>在宅患者の疾病傾向!Print_Area</vt:lpstr>
      <vt:lpstr>市区町村別_医療機関数!Print_Area</vt:lpstr>
      <vt:lpstr>市区町村別_介護の要因疾病!Print_Area</vt:lpstr>
      <vt:lpstr>市区町村別_介護の要因疾病患者割合MAP!Print_Area</vt:lpstr>
      <vt:lpstr>市区町村別_介護の要因疾病患者割合グラフ!Print_Area</vt:lpstr>
      <vt:lpstr>'市区町村別_在宅(医科)'!Print_Area</vt:lpstr>
      <vt:lpstr>'市区町村別_在宅(歯科)'!Print_Area</vt:lpstr>
      <vt:lpstr>'市区町村別_在宅患者割合(医科)MAP'!Print_Area</vt:lpstr>
      <vt:lpstr>'市区町村別_在宅患者割合(医科)グラフ'!Print_Area</vt:lpstr>
      <vt:lpstr>'市区町村別_在宅患者割合(歯科)MAP'!Print_Area</vt:lpstr>
      <vt:lpstr>'市区町村別_在宅患者割合(歯科)グラフ'!Print_Area</vt:lpstr>
      <vt:lpstr>'市区町村別_訪問診療患者割合(医科)グラフ'!Print_Area</vt:lpstr>
      <vt:lpstr>'市区町村別_訪問診療患者割合(歯科)グラフ'!Print_Area</vt:lpstr>
      <vt:lpstr>地区別_医療機関数!Print_Area</vt:lpstr>
      <vt:lpstr>地区別_介護の要因疾病!Print_Area</vt:lpstr>
      <vt:lpstr>地区別_介護の要因疾病患者割合MAP!Print_Area</vt:lpstr>
      <vt:lpstr>地区別_介護の要因疾病患者割合グラフ!Print_Area</vt:lpstr>
      <vt:lpstr>'地区別_在宅(医科)'!Print_Area</vt:lpstr>
      <vt:lpstr>'地区別_在宅(歯科)'!Print_Area</vt:lpstr>
      <vt:lpstr>'地区別_在宅患者割合(医科)MAP'!Print_Area</vt:lpstr>
      <vt:lpstr>'地区別_在宅患者割合(医科)グラフ'!Print_Area</vt:lpstr>
      <vt:lpstr>'地区別_在宅患者割合(歯科)MAP'!Print_Area</vt:lpstr>
      <vt:lpstr>'地区別_在宅患者割合(歯科)グラフ'!Print_Area</vt:lpstr>
      <vt:lpstr>'地区別_訪問診療患者割合(医科)グラフ'!Print_Area</vt:lpstr>
      <vt:lpstr>'地区別_訪問診療患者割合(歯科)グラフ'!Print_Area</vt:lpstr>
      <vt:lpstr>市区町村別_介護の要因疾病!Print_Titles</vt:lpstr>
      <vt:lpstr>'市区町村別_在宅(医科)'!Print_Titles</vt:lpstr>
      <vt:lpstr>'市区町村別_在宅(歯科)'!Print_Titles</vt:lpstr>
      <vt:lpstr>'市区町村別_在宅患者の疾病傾向(医療費)'!Print_Titles</vt:lpstr>
      <vt:lpstr>'市区町村別_在宅患者の疾病傾向(一人当たり医療費)'!Print_Titles</vt:lpstr>
      <vt:lpstr>'市区町村別_在宅患者の疾病傾向(患者数)'!Print_Titles</vt:lpstr>
      <vt:lpstr>地区別_介護の要因疾病!Print_Titles</vt:lpstr>
      <vt:lpstr>'地区別_在宅(医科)'!Print_Titles</vt:lpstr>
      <vt:lpstr>'地区別_在宅(歯科)'!Print_Titles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revision/>
  <cp:lastPrinted>2020-03-17T12:52:07Z</cp:lastPrinted>
  <dcterms:created xsi:type="dcterms:W3CDTF">2019-12-18T02:50:02Z</dcterms:created>
  <dcterms:modified xsi:type="dcterms:W3CDTF">2020-03-17T12:52:22Z</dcterms:modified>
  <cp:category/>
  <cp:contentStatus/>
  <dc:language/>
  <cp:version/>
</cp:coreProperties>
</file>