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5" yWindow="-15" windowWidth="28830" windowHeight="6030" tabRatio="770"/>
  </bookViews>
  <sheets>
    <sheet name="普及率(金額)" sheetId="49" r:id="rId1"/>
    <sheet name="普及率(数量)" sheetId="50" r:id="rId2"/>
    <sheet name="地区別_普及率" sheetId="42" r:id="rId3"/>
    <sheet name="地区別_普及率(金額)グラフ" sheetId="44" r:id="rId4"/>
    <sheet name="地区別_普及率(金額)MAP" sheetId="63" r:id="rId5"/>
    <sheet name="地区別_普及率(数量)グラフ" sheetId="51" r:id="rId6"/>
    <sheet name="地区別_普及率(数量)MAP" sheetId="64" r:id="rId7"/>
    <sheet name="市区町村別_普及率" sheetId="19" r:id="rId8"/>
    <sheet name="市区町村別_普及率(金額)グラフ" sheetId="61" r:id="rId9"/>
    <sheet name="市区町村別_普及率(金額)MAP" sheetId="65" r:id="rId10"/>
    <sheet name="市区町村別_普及率(数量)グラフ" sheetId="62" r:id="rId11"/>
    <sheet name="市区町村別_普及率(数量)MAP" sheetId="66" r:id="rId12"/>
    <sheet name="ポテンシャル(金額)" sheetId="55" r:id="rId13"/>
    <sheet name="地区別_ポテンシャル(金額)" sheetId="43" r:id="rId14"/>
    <sheet name="市区町村別_ポテンシャル(金額)" sheetId="58" r:id="rId15"/>
    <sheet name="ポテンシャル(数量)" sheetId="56" r:id="rId16"/>
    <sheet name="地区別_ポテンシャル(数量)" sheetId="57" r:id="rId17"/>
    <sheet name="地区別_ポテンシャル(数量)グラフ" sheetId="48" r:id="rId18"/>
    <sheet name="市区町村別_ポテンシャル(数量)" sheetId="59" r:id="rId19"/>
    <sheet name="市区町村別_ポテンシャル(数量)グラフ" sheetId="60" r:id="rId20"/>
  </sheets>
  <definedNames>
    <definedName name="_xlnm._FilterDatabase" localSheetId="9" hidden="1">'市区町村別_普及率(金額)MAP'!$A$6:$R$6</definedName>
    <definedName name="_xlnm._FilterDatabase" localSheetId="11" hidden="1">'市区町村別_普及率(数量)MAP'!$A$6:$R$6</definedName>
    <definedName name="_Order1" hidden="1">255</definedName>
    <definedName name="_xlnm.Print_Area" localSheetId="12">'ポテンシャル(金額)'!$A$1:$Q$29</definedName>
    <definedName name="_xlnm.Print_Area" localSheetId="15">'ポテンシャル(数量)'!$A$1:$U$32</definedName>
    <definedName name="_xlnm.Print_Area" localSheetId="14">'市区町村別_ポテンシャル(金額)'!$A$1:$L$79</definedName>
    <definedName name="_xlnm.Print_Area" localSheetId="18">'市区町村別_ポテンシャル(数量)'!$A$1:$N$79</definedName>
    <definedName name="_xlnm.Print_Area" localSheetId="19">'市区町村別_ポテンシャル(数量)グラフ'!$A$1:$J$77</definedName>
    <definedName name="_xlnm.Print_Area" localSheetId="7">市区町村別_普及率!$A$1:$H$80</definedName>
    <definedName name="_xlnm.Print_Area" localSheetId="9">'市区町村別_普及率(金額)MAP'!$A$1:$Q$85</definedName>
    <definedName name="_xlnm.Print_Area" localSheetId="8">'市区町村別_普及率(金額)グラフ'!$A$1:$J$77</definedName>
    <definedName name="_xlnm.Print_Area" localSheetId="11">'市区町村別_普及率(数量)MAP'!$A$1:$Q$85</definedName>
    <definedName name="_xlnm.Print_Area" localSheetId="10">'市区町村別_普及率(数量)グラフ'!$A$1:$J$77</definedName>
    <definedName name="_xlnm.Print_Area" localSheetId="13">'地区別_ポテンシャル(金額)'!$A$1:$L$13</definedName>
    <definedName name="_xlnm.Print_Area" localSheetId="16">'地区別_ポテンシャル(数量)'!$A$1:$N$13</definedName>
    <definedName name="_xlnm.Print_Area" localSheetId="17">'地区別_ポテンシャル(数量)グラフ'!$A$1:$J$77</definedName>
    <definedName name="_xlnm.Print_Area" localSheetId="2">地区別_普及率!$A$1:$H$14</definedName>
    <definedName name="_xlnm.Print_Area" localSheetId="4">'地区別_普及率(金額)MAP'!$A$1:$Q$85</definedName>
    <definedName name="_xlnm.Print_Area" localSheetId="3">'地区別_普及率(金額)グラフ'!$A$1:$J$77</definedName>
    <definedName name="_xlnm.Print_Area" localSheetId="6">'地区別_普及率(数量)MAP'!$A$1:$Q$85</definedName>
    <definedName name="_xlnm.Print_Area" localSheetId="5">'地区別_普及率(数量)グラフ'!$A$1:$J$77</definedName>
    <definedName name="_xlnm.Print_Titles" localSheetId="14">'市区町村別_ポテンシャル(金額)'!$1:$4</definedName>
    <definedName name="_xlnm.Print_Titles" localSheetId="18">'市区町村別_ポテンシャル(数量)'!$1:$4</definedName>
    <definedName name="_xlnm.Print_Titles" localSheetId="7">市区町村別_普及率!$1:$5</definedName>
    <definedName name="_xlnm.Print_Titles" localSheetId="13">'地区別_ポテンシャル(金額)'!$1:$4</definedName>
    <definedName name="_xlnm.Print_Titles" localSheetId="16">'地区別_ポテンシャル(数量)'!$1:$4</definedName>
    <definedName name="_xlnm.Print_Titles" localSheetId="2">地区別_普及率!$1:$5</definedName>
  </definedNames>
  <calcPr calcId="145621" calcMode="manual"/>
</workbook>
</file>

<file path=xl/calcChain.xml><?xml version="1.0" encoding="utf-8"?>
<calcChain xmlns="http://schemas.openxmlformats.org/spreadsheetml/2006/main">
  <c r="L7" i="19" l="1"/>
  <c r="K7" i="19" s="1"/>
  <c r="L8" i="19"/>
  <c r="K8" i="19" s="1"/>
  <c r="L9" i="19"/>
  <c r="K9" i="19" s="1"/>
  <c r="L10" i="19"/>
  <c r="K10" i="19" s="1"/>
  <c r="L11" i="19"/>
  <c r="K11" i="19" s="1"/>
  <c r="L12" i="19"/>
  <c r="K12" i="19" s="1"/>
  <c r="L13" i="19"/>
  <c r="K13" i="19" s="1"/>
  <c r="L14" i="19"/>
  <c r="K14" i="19" s="1"/>
  <c r="L15" i="19"/>
  <c r="K15" i="19" s="1"/>
  <c r="L16" i="19"/>
  <c r="K16" i="19" s="1"/>
  <c r="L17" i="19"/>
  <c r="K17" i="19" s="1"/>
  <c r="L18" i="19"/>
  <c r="K18" i="19" s="1"/>
  <c r="L19" i="19"/>
  <c r="K19" i="19" s="1"/>
  <c r="L20" i="19"/>
  <c r="K20" i="19" s="1"/>
  <c r="L21" i="19"/>
  <c r="K21" i="19" s="1"/>
  <c r="L22" i="19"/>
  <c r="K22" i="19" s="1"/>
  <c r="L23" i="19"/>
  <c r="K23" i="19" s="1"/>
  <c r="L24" i="19"/>
  <c r="K24" i="19" s="1"/>
  <c r="L25" i="19"/>
  <c r="K25" i="19" s="1"/>
  <c r="L26" i="19"/>
  <c r="K26" i="19" s="1"/>
  <c r="L27" i="19"/>
  <c r="K27" i="19" s="1"/>
  <c r="L28" i="19"/>
  <c r="K28" i="19" s="1"/>
  <c r="L29" i="19"/>
  <c r="K29" i="19" s="1"/>
  <c r="L30" i="19"/>
  <c r="K30" i="19" s="1"/>
  <c r="L31" i="19"/>
  <c r="K31" i="19" s="1"/>
  <c r="L32" i="19"/>
  <c r="K32" i="19" s="1"/>
  <c r="L33" i="19"/>
  <c r="K33" i="19" s="1"/>
  <c r="L34" i="19"/>
  <c r="K34" i="19" s="1"/>
  <c r="L35" i="19"/>
  <c r="K35" i="19" s="1"/>
  <c r="L36" i="19"/>
  <c r="K36" i="19" s="1"/>
  <c r="L37" i="19"/>
  <c r="K37" i="19" s="1"/>
  <c r="L38" i="19"/>
  <c r="K38" i="19" s="1"/>
  <c r="L39" i="19"/>
  <c r="K39" i="19" s="1"/>
  <c r="L40" i="19"/>
  <c r="K40" i="19" s="1"/>
  <c r="L41" i="19"/>
  <c r="K41" i="19" s="1"/>
  <c r="L42" i="19"/>
  <c r="K42" i="19" s="1"/>
  <c r="L43" i="19"/>
  <c r="K43" i="19" s="1"/>
  <c r="L44" i="19"/>
  <c r="K44" i="19" s="1"/>
  <c r="L45" i="19"/>
  <c r="K45" i="19" s="1"/>
  <c r="L46" i="19"/>
  <c r="K46" i="19" s="1"/>
  <c r="L47" i="19"/>
  <c r="K47" i="19" s="1"/>
  <c r="L48" i="19"/>
  <c r="K48" i="19" s="1"/>
  <c r="L49" i="19"/>
  <c r="K49" i="19" s="1"/>
  <c r="L50" i="19"/>
  <c r="K50" i="19" s="1"/>
  <c r="L51" i="19"/>
  <c r="K51" i="19" s="1"/>
  <c r="L52" i="19"/>
  <c r="K52" i="19" s="1"/>
  <c r="L53" i="19"/>
  <c r="K53" i="19" s="1"/>
  <c r="L54" i="19"/>
  <c r="K54" i="19" s="1"/>
  <c r="L55" i="19"/>
  <c r="K55" i="19" s="1"/>
  <c r="L56" i="19"/>
  <c r="K56" i="19" s="1"/>
  <c r="L57" i="19"/>
  <c r="K57" i="19" s="1"/>
  <c r="L58" i="19"/>
  <c r="K58" i="19" s="1"/>
  <c r="L59" i="19"/>
  <c r="K59" i="19" s="1"/>
  <c r="L60" i="19"/>
  <c r="K60" i="19" s="1"/>
  <c r="L61" i="19"/>
  <c r="K61" i="19" s="1"/>
  <c r="L62" i="19"/>
  <c r="K62" i="19" s="1"/>
  <c r="L63" i="19"/>
  <c r="K63" i="19" s="1"/>
  <c r="L64" i="19"/>
  <c r="K64" i="19" s="1"/>
  <c r="L65" i="19"/>
  <c r="K65" i="19" s="1"/>
  <c r="L66" i="19"/>
  <c r="K66" i="19" s="1"/>
  <c r="L67" i="19"/>
  <c r="K67" i="19" s="1"/>
  <c r="L68" i="19"/>
  <c r="K68" i="19" s="1"/>
  <c r="L69" i="19"/>
  <c r="K69" i="19" s="1"/>
  <c r="L70" i="19"/>
  <c r="K70" i="19" s="1"/>
  <c r="L71" i="19"/>
  <c r="K71" i="19" s="1"/>
  <c r="L72" i="19"/>
  <c r="K72" i="19" s="1"/>
  <c r="L73" i="19"/>
  <c r="K73" i="19" s="1"/>
  <c r="L74" i="19"/>
  <c r="K74" i="19" s="1"/>
  <c r="L75" i="19"/>
  <c r="K75" i="19" s="1"/>
  <c r="L76" i="19"/>
  <c r="K76" i="19" s="1"/>
  <c r="L77" i="19"/>
  <c r="K77" i="19" s="1"/>
  <c r="L78" i="19"/>
  <c r="K78" i="19" s="1"/>
  <c r="L79" i="19"/>
  <c r="K79" i="19" s="1"/>
  <c r="L6" i="19"/>
  <c r="K6" i="19" s="1"/>
  <c r="J7" i="19"/>
  <c r="I7" i="19" s="1"/>
  <c r="J8" i="19"/>
  <c r="I8" i="19" s="1"/>
  <c r="J9" i="19"/>
  <c r="I9" i="19" s="1"/>
  <c r="J10" i="19"/>
  <c r="I10" i="19" s="1"/>
  <c r="J11" i="19"/>
  <c r="I11" i="19" s="1"/>
  <c r="J12" i="19"/>
  <c r="I12" i="19" s="1"/>
  <c r="J13" i="19"/>
  <c r="I13" i="19" s="1"/>
  <c r="J14" i="19"/>
  <c r="I14" i="19" s="1"/>
  <c r="J15" i="19"/>
  <c r="I15" i="19" s="1"/>
  <c r="J16" i="19"/>
  <c r="I16" i="19" s="1"/>
  <c r="J17" i="19"/>
  <c r="I17" i="19" s="1"/>
  <c r="J18" i="19"/>
  <c r="I18" i="19" s="1"/>
  <c r="J19" i="19"/>
  <c r="I19" i="19" s="1"/>
  <c r="J20" i="19"/>
  <c r="I20" i="19" s="1"/>
  <c r="J21" i="19"/>
  <c r="I21" i="19" s="1"/>
  <c r="J22" i="19"/>
  <c r="I22" i="19" s="1"/>
  <c r="J23" i="19"/>
  <c r="I23" i="19" s="1"/>
  <c r="J24" i="19"/>
  <c r="I24" i="19" s="1"/>
  <c r="J25" i="19"/>
  <c r="I25" i="19" s="1"/>
  <c r="J26" i="19"/>
  <c r="I26" i="19" s="1"/>
  <c r="J27" i="19"/>
  <c r="I27" i="19" s="1"/>
  <c r="J28" i="19"/>
  <c r="I28" i="19" s="1"/>
  <c r="J29" i="19"/>
  <c r="I29" i="19" s="1"/>
  <c r="J30" i="19"/>
  <c r="I30" i="19" s="1"/>
  <c r="J31" i="19"/>
  <c r="I31" i="19" s="1"/>
  <c r="J32" i="19"/>
  <c r="I32" i="19" s="1"/>
  <c r="J33" i="19"/>
  <c r="I33" i="19" s="1"/>
  <c r="J34" i="19"/>
  <c r="I34" i="19" s="1"/>
  <c r="J35" i="19"/>
  <c r="I35" i="19" s="1"/>
  <c r="J36" i="19"/>
  <c r="I36" i="19" s="1"/>
  <c r="J37" i="19"/>
  <c r="I37" i="19" s="1"/>
  <c r="J38" i="19"/>
  <c r="I38" i="19" s="1"/>
  <c r="J39" i="19"/>
  <c r="I39" i="19" s="1"/>
  <c r="J40" i="19"/>
  <c r="I40" i="19" s="1"/>
  <c r="J41" i="19"/>
  <c r="I41" i="19" s="1"/>
  <c r="J42" i="19"/>
  <c r="I42" i="19" s="1"/>
  <c r="J43" i="19"/>
  <c r="I43" i="19" s="1"/>
  <c r="J44" i="19"/>
  <c r="I44" i="19" s="1"/>
  <c r="J45" i="19"/>
  <c r="I45" i="19" s="1"/>
  <c r="J46" i="19"/>
  <c r="I46" i="19" s="1"/>
  <c r="J47" i="19"/>
  <c r="I47" i="19" s="1"/>
  <c r="J48" i="19"/>
  <c r="I48" i="19" s="1"/>
  <c r="J49" i="19"/>
  <c r="I49" i="19" s="1"/>
  <c r="J50" i="19"/>
  <c r="I50" i="19" s="1"/>
  <c r="J51" i="19"/>
  <c r="I51" i="19" s="1"/>
  <c r="J52" i="19"/>
  <c r="I52" i="19" s="1"/>
  <c r="J53" i="19"/>
  <c r="I53" i="19" s="1"/>
  <c r="J54" i="19"/>
  <c r="I54" i="19" s="1"/>
  <c r="J55" i="19"/>
  <c r="I55" i="19" s="1"/>
  <c r="J56" i="19"/>
  <c r="I56" i="19" s="1"/>
  <c r="J57" i="19"/>
  <c r="I57" i="19" s="1"/>
  <c r="J58" i="19"/>
  <c r="I58" i="19" s="1"/>
  <c r="J59" i="19"/>
  <c r="I59" i="19" s="1"/>
  <c r="J60" i="19"/>
  <c r="I60" i="19" s="1"/>
  <c r="J61" i="19"/>
  <c r="I61" i="19" s="1"/>
  <c r="J62" i="19"/>
  <c r="I62" i="19" s="1"/>
  <c r="J63" i="19"/>
  <c r="I63" i="19" s="1"/>
  <c r="J64" i="19"/>
  <c r="I64" i="19" s="1"/>
  <c r="J65" i="19"/>
  <c r="I65" i="19" s="1"/>
  <c r="J66" i="19"/>
  <c r="I66" i="19" s="1"/>
  <c r="J67" i="19"/>
  <c r="I67" i="19" s="1"/>
  <c r="J68" i="19"/>
  <c r="I68" i="19" s="1"/>
  <c r="J69" i="19"/>
  <c r="I69" i="19" s="1"/>
  <c r="J70" i="19"/>
  <c r="I70" i="19" s="1"/>
  <c r="J71" i="19"/>
  <c r="I71" i="19" s="1"/>
  <c r="J72" i="19"/>
  <c r="I72" i="19" s="1"/>
  <c r="J73" i="19"/>
  <c r="I73" i="19" s="1"/>
  <c r="J74" i="19"/>
  <c r="I74" i="19" s="1"/>
  <c r="J75" i="19"/>
  <c r="I75" i="19" s="1"/>
  <c r="J76" i="19"/>
  <c r="I76" i="19" s="1"/>
  <c r="J77" i="19"/>
  <c r="I77" i="19" s="1"/>
  <c r="J78" i="19"/>
  <c r="I78" i="19" s="1"/>
  <c r="J79" i="19"/>
  <c r="I79" i="19" s="1"/>
  <c r="J6" i="19"/>
  <c r="I6" i="19" s="1"/>
  <c r="L7" i="42" l="1"/>
  <c r="K7" i="42" s="1"/>
  <c r="L8" i="42"/>
  <c r="K8" i="42" s="1"/>
  <c r="L9" i="42"/>
  <c r="K9" i="42" s="1"/>
  <c r="L10" i="42"/>
  <c r="K10" i="42" s="1"/>
  <c r="L11" i="42"/>
  <c r="K11" i="42" s="1"/>
  <c r="L12" i="42"/>
  <c r="K12" i="42" s="1"/>
  <c r="L13" i="42"/>
  <c r="K13" i="42" s="1"/>
  <c r="L6" i="42"/>
  <c r="K6" i="42" s="1"/>
  <c r="J7" i="42"/>
  <c r="I7" i="42" s="1"/>
  <c r="J8" i="42"/>
  <c r="I8" i="42" s="1"/>
  <c r="J9" i="42"/>
  <c r="I9" i="42" s="1"/>
  <c r="J10" i="42"/>
  <c r="I10" i="42" s="1"/>
  <c r="J11" i="42"/>
  <c r="I11" i="42" s="1"/>
  <c r="J12" i="42"/>
  <c r="I12" i="42" s="1"/>
  <c r="J13" i="42"/>
  <c r="I13" i="42" s="1"/>
  <c r="J6" i="42"/>
  <c r="I6" i="42" s="1"/>
  <c r="L6" i="59" l="1"/>
  <c r="M6" i="59"/>
  <c r="N6" i="59"/>
  <c r="L7" i="59"/>
  <c r="M7" i="59"/>
  <c r="N7" i="59"/>
  <c r="L8" i="59"/>
  <c r="M8" i="59"/>
  <c r="N8" i="59"/>
  <c r="L9" i="59"/>
  <c r="M9" i="59"/>
  <c r="N9" i="59"/>
  <c r="L10" i="59"/>
  <c r="M10" i="59"/>
  <c r="N10" i="59"/>
  <c r="L11" i="59"/>
  <c r="M11" i="59"/>
  <c r="N11" i="59"/>
  <c r="L12" i="59"/>
  <c r="M12" i="59"/>
  <c r="N12" i="59"/>
  <c r="L13" i="59"/>
  <c r="M13" i="59"/>
  <c r="N13" i="59"/>
  <c r="L14" i="59"/>
  <c r="M14" i="59"/>
  <c r="N14" i="59"/>
  <c r="L15" i="59"/>
  <c r="M15" i="59"/>
  <c r="N15" i="59"/>
  <c r="L16" i="59"/>
  <c r="M16" i="59"/>
  <c r="N16" i="59"/>
  <c r="L17" i="59"/>
  <c r="M17" i="59"/>
  <c r="N17" i="59"/>
  <c r="L18" i="59"/>
  <c r="M18" i="59"/>
  <c r="N18" i="59"/>
  <c r="L19" i="59"/>
  <c r="M19" i="59"/>
  <c r="N19" i="59"/>
  <c r="L20" i="59"/>
  <c r="M20" i="59"/>
  <c r="N20" i="59"/>
  <c r="L21" i="59"/>
  <c r="M21" i="59"/>
  <c r="N21" i="59"/>
  <c r="L22" i="59"/>
  <c r="M22" i="59"/>
  <c r="N22" i="59"/>
  <c r="L23" i="59"/>
  <c r="M23" i="59"/>
  <c r="N23" i="59"/>
  <c r="L24" i="59"/>
  <c r="M24" i="59"/>
  <c r="N24" i="59"/>
  <c r="L25" i="59"/>
  <c r="M25" i="59"/>
  <c r="N25" i="59"/>
  <c r="L26" i="59"/>
  <c r="M26" i="59"/>
  <c r="N26" i="59"/>
  <c r="L27" i="59"/>
  <c r="M27" i="59"/>
  <c r="N27" i="59"/>
  <c r="L28" i="59"/>
  <c r="M28" i="59"/>
  <c r="N28" i="59"/>
  <c r="L29" i="59"/>
  <c r="M29" i="59"/>
  <c r="N29" i="59"/>
  <c r="L30" i="59"/>
  <c r="M30" i="59"/>
  <c r="N30" i="59"/>
  <c r="L31" i="59"/>
  <c r="M31" i="59"/>
  <c r="N31" i="59"/>
  <c r="L32" i="59"/>
  <c r="M32" i="59"/>
  <c r="N32" i="59"/>
  <c r="L33" i="59"/>
  <c r="M33" i="59"/>
  <c r="N33" i="59"/>
  <c r="L34" i="59"/>
  <c r="M34" i="59"/>
  <c r="N34" i="59"/>
  <c r="L35" i="59"/>
  <c r="M35" i="59"/>
  <c r="N35" i="59"/>
  <c r="L36" i="59"/>
  <c r="M36" i="59"/>
  <c r="N36" i="59"/>
  <c r="L37" i="59"/>
  <c r="M37" i="59"/>
  <c r="N37" i="59"/>
  <c r="L38" i="59"/>
  <c r="M38" i="59"/>
  <c r="N38" i="59"/>
  <c r="L39" i="59"/>
  <c r="M39" i="59"/>
  <c r="N39" i="59"/>
  <c r="L40" i="59"/>
  <c r="M40" i="59"/>
  <c r="N40" i="59"/>
  <c r="L41" i="59"/>
  <c r="M41" i="59"/>
  <c r="N41" i="59"/>
  <c r="L42" i="59"/>
  <c r="M42" i="59"/>
  <c r="N42" i="59"/>
  <c r="L43" i="59"/>
  <c r="M43" i="59"/>
  <c r="N43" i="59"/>
  <c r="L44" i="59"/>
  <c r="M44" i="59"/>
  <c r="N44" i="59"/>
  <c r="L45" i="59"/>
  <c r="M45" i="59"/>
  <c r="N45" i="59"/>
  <c r="L46" i="59"/>
  <c r="M46" i="59"/>
  <c r="N46" i="59"/>
  <c r="L47" i="59"/>
  <c r="M47" i="59"/>
  <c r="N47" i="59"/>
  <c r="L48" i="59"/>
  <c r="M48" i="59"/>
  <c r="N48" i="59"/>
  <c r="L49" i="59"/>
  <c r="M49" i="59"/>
  <c r="N49" i="59"/>
  <c r="L50" i="59"/>
  <c r="M50" i="59"/>
  <c r="N50" i="59"/>
  <c r="L51" i="59"/>
  <c r="M51" i="59"/>
  <c r="N51" i="59"/>
  <c r="L52" i="59"/>
  <c r="M52" i="59"/>
  <c r="N52" i="59"/>
  <c r="L53" i="59"/>
  <c r="M53" i="59"/>
  <c r="N53" i="59"/>
  <c r="L54" i="59"/>
  <c r="M54" i="59"/>
  <c r="N54" i="59"/>
  <c r="L55" i="59"/>
  <c r="M55" i="59"/>
  <c r="N55" i="59"/>
  <c r="L56" i="59"/>
  <c r="M56" i="59"/>
  <c r="N56" i="59"/>
  <c r="L57" i="59"/>
  <c r="M57" i="59"/>
  <c r="N57" i="59"/>
  <c r="L58" i="59"/>
  <c r="M58" i="59"/>
  <c r="N58" i="59"/>
  <c r="L59" i="59"/>
  <c r="M59" i="59"/>
  <c r="N59" i="59"/>
  <c r="L60" i="59"/>
  <c r="M60" i="59"/>
  <c r="N60" i="59"/>
  <c r="L61" i="59"/>
  <c r="M61" i="59"/>
  <c r="N61" i="59"/>
  <c r="L62" i="59"/>
  <c r="M62" i="59"/>
  <c r="N62" i="59"/>
  <c r="L63" i="59"/>
  <c r="M63" i="59"/>
  <c r="N63" i="59"/>
  <c r="L64" i="59"/>
  <c r="M64" i="59"/>
  <c r="N64" i="59"/>
  <c r="L65" i="59"/>
  <c r="M65" i="59"/>
  <c r="N65" i="59"/>
  <c r="L66" i="59"/>
  <c r="M66" i="59"/>
  <c r="N66" i="59"/>
  <c r="L67" i="59"/>
  <c r="M67" i="59"/>
  <c r="N67" i="59"/>
  <c r="L68" i="59"/>
  <c r="M68" i="59"/>
  <c r="N68" i="59"/>
  <c r="L69" i="59"/>
  <c r="M69" i="59"/>
  <c r="N69" i="59"/>
  <c r="L70" i="59"/>
  <c r="M70" i="59"/>
  <c r="N70" i="59"/>
  <c r="L71" i="59"/>
  <c r="M71" i="59"/>
  <c r="N71" i="59"/>
  <c r="L72" i="59"/>
  <c r="M72" i="59"/>
  <c r="N72" i="59"/>
  <c r="L73" i="59"/>
  <c r="M73" i="59"/>
  <c r="N73" i="59"/>
  <c r="L74" i="59"/>
  <c r="M74" i="59"/>
  <c r="N74" i="59"/>
  <c r="L75" i="59"/>
  <c r="M75" i="59"/>
  <c r="N75" i="59"/>
  <c r="L76" i="59"/>
  <c r="M76" i="59"/>
  <c r="N76" i="59"/>
  <c r="L77" i="59"/>
  <c r="M77" i="59"/>
  <c r="N77" i="59"/>
  <c r="L78" i="59"/>
  <c r="M78" i="59"/>
  <c r="N78" i="59"/>
  <c r="N5" i="59"/>
  <c r="M5" i="59"/>
  <c r="L5" i="59"/>
  <c r="N79" i="59"/>
  <c r="M79" i="59"/>
  <c r="L79" i="59"/>
  <c r="D13" i="43"/>
  <c r="N13" i="57"/>
  <c r="M13" i="57"/>
  <c r="L13" i="57"/>
  <c r="E13" i="57"/>
  <c r="G13" i="43"/>
  <c r="H6" i="57"/>
  <c r="G6" i="57" s="1"/>
  <c r="E6" i="57" s="1"/>
  <c r="H7" i="57"/>
  <c r="G7" i="57" s="1"/>
  <c r="E7" i="57" s="1"/>
  <c r="H8" i="57"/>
  <c r="G8" i="57" s="1"/>
  <c r="E8" i="57" s="1"/>
  <c r="H9" i="57"/>
  <c r="G9" i="57" s="1"/>
  <c r="E9" i="57" s="1"/>
  <c r="H10" i="57"/>
  <c r="G10" i="57" s="1"/>
  <c r="E10" i="57" s="1"/>
  <c r="H11" i="57"/>
  <c r="G11" i="57" s="1"/>
  <c r="E11" i="57" s="1"/>
  <c r="H12" i="57"/>
  <c r="G12" i="57" s="1"/>
  <c r="E12" i="57" s="1"/>
  <c r="H5" i="57"/>
  <c r="H6" i="43"/>
  <c r="G6" i="43" s="1"/>
  <c r="E6" i="43" s="1"/>
  <c r="H7" i="43"/>
  <c r="G7" i="43" s="1"/>
  <c r="E7" i="43" s="1"/>
  <c r="H8" i="43"/>
  <c r="G8" i="43" s="1"/>
  <c r="E8" i="43" s="1"/>
  <c r="H9" i="43"/>
  <c r="G9" i="43" s="1"/>
  <c r="E9" i="43" s="1"/>
  <c r="H10" i="43"/>
  <c r="G10" i="43" s="1"/>
  <c r="E10" i="43" s="1"/>
  <c r="H11" i="43"/>
  <c r="G11" i="43" s="1"/>
  <c r="E11" i="43" s="1"/>
  <c r="H12" i="43"/>
  <c r="G12" i="43" s="1"/>
  <c r="E12" i="43" s="1"/>
  <c r="H5" i="43"/>
  <c r="G5" i="43" s="1"/>
  <c r="E5" i="43" s="1"/>
  <c r="Q6" i="59" l="1"/>
  <c r="P6" i="59" s="1"/>
  <c r="Q10" i="59"/>
  <c r="P10" i="59" s="1"/>
  <c r="Q16" i="59"/>
  <c r="P16" i="59" s="1"/>
  <c r="Q22" i="59"/>
  <c r="P22" i="59" s="1"/>
  <c r="Q28" i="59"/>
  <c r="P28" i="59" s="1"/>
  <c r="Q34" i="59"/>
  <c r="P34" i="59" s="1"/>
  <c r="Q40" i="59"/>
  <c r="P40" i="59" s="1"/>
  <c r="Q46" i="59"/>
  <c r="P46" i="59" s="1"/>
  <c r="Q52" i="59"/>
  <c r="P52" i="59" s="1"/>
  <c r="Q58" i="59"/>
  <c r="P58" i="59" s="1"/>
  <c r="Q64" i="59"/>
  <c r="P64" i="59" s="1"/>
  <c r="Q70" i="59"/>
  <c r="P70" i="59" s="1"/>
  <c r="Q76" i="59"/>
  <c r="P76" i="59" s="1"/>
  <c r="Q14" i="59"/>
  <c r="P14" i="59" s="1"/>
  <c r="Q38" i="59"/>
  <c r="P38" i="59" s="1"/>
  <c r="Q56" i="59"/>
  <c r="P56" i="59" s="1"/>
  <c r="Q68" i="59"/>
  <c r="P68" i="59" s="1"/>
  <c r="Q5" i="59"/>
  <c r="P5" i="59" s="1"/>
  <c r="Q9" i="59"/>
  <c r="P9" i="59" s="1"/>
  <c r="Q15" i="59"/>
  <c r="P15" i="59" s="1"/>
  <c r="Q21" i="59"/>
  <c r="P21" i="59" s="1"/>
  <c r="Q33" i="59"/>
  <c r="P33" i="59" s="1"/>
  <c r="Q39" i="59"/>
  <c r="P39" i="59" s="1"/>
  <c r="Q45" i="59"/>
  <c r="P45" i="59" s="1"/>
  <c r="Q51" i="59"/>
  <c r="P51" i="59" s="1"/>
  <c r="Q63" i="59"/>
  <c r="P63" i="59" s="1"/>
  <c r="Q69" i="59"/>
  <c r="P69" i="59" s="1"/>
  <c r="Q75" i="59"/>
  <c r="P75" i="59" s="1"/>
  <c r="Q11" i="59"/>
  <c r="P11" i="59" s="1"/>
  <c r="Q17" i="59"/>
  <c r="P17" i="59" s="1"/>
  <c r="Q23" i="59"/>
  <c r="P23" i="59" s="1"/>
  <c r="Q29" i="59"/>
  <c r="P29" i="59" s="1"/>
  <c r="Q35" i="59"/>
  <c r="P35" i="59" s="1"/>
  <c r="Q41" i="59"/>
  <c r="P41" i="59" s="1"/>
  <c r="Q47" i="59"/>
  <c r="P47" i="59" s="1"/>
  <c r="Q53" i="59"/>
  <c r="P53" i="59" s="1"/>
  <c r="Q59" i="59"/>
  <c r="P59" i="59" s="1"/>
  <c r="Q65" i="59"/>
  <c r="P65" i="59" s="1"/>
  <c r="Q71" i="59"/>
  <c r="P71" i="59" s="1"/>
  <c r="Q77" i="59"/>
  <c r="P77" i="59" s="1"/>
  <c r="Q7" i="59"/>
  <c r="P7" i="59" s="1"/>
  <c r="Q12" i="59"/>
  <c r="P12" i="59" s="1"/>
  <c r="Q18" i="59"/>
  <c r="P18" i="59" s="1"/>
  <c r="Q24" i="59"/>
  <c r="P24" i="59" s="1"/>
  <c r="Q30" i="59"/>
  <c r="P30" i="59" s="1"/>
  <c r="Q36" i="59"/>
  <c r="P36" i="59" s="1"/>
  <c r="Q42" i="59"/>
  <c r="P42" i="59" s="1"/>
  <c r="Q48" i="59"/>
  <c r="P48" i="59" s="1"/>
  <c r="Q54" i="59"/>
  <c r="P54" i="59" s="1"/>
  <c r="Q60" i="59"/>
  <c r="P60" i="59" s="1"/>
  <c r="Q66" i="59"/>
  <c r="P66" i="59" s="1"/>
  <c r="Q72" i="59"/>
  <c r="P72" i="59" s="1"/>
  <c r="Q78" i="59"/>
  <c r="P78" i="59" s="1"/>
  <c r="Q50" i="59"/>
  <c r="P50" i="59" s="1"/>
  <c r="Q27" i="59"/>
  <c r="P27" i="59" s="1"/>
  <c r="Q8" i="59"/>
  <c r="P8" i="59" s="1"/>
  <c r="Q13" i="59"/>
  <c r="P13" i="59" s="1"/>
  <c r="Q19" i="59"/>
  <c r="P19" i="59" s="1"/>
  <c r="Q25" i="59"/>
  <c r="P25" i="59" s="1"/>
  <c r="Q31" i="59"/>
  <c r="P31" i="59" s="1"/>
  <c r="Q37" i="59"/>
  <c r="P37" i="59" s="1"/>
  <c r="Q43" i="59"/>
  <c r="P43" i="59" s="1"/>
  <c r="Q49" i="59"/>
  <c r="P49" i="59" s="1"/>
  <c r="Q55" i="59"/>
  <c r="P55" i="59" s="1"/>
  <c r="Q61" i="59"/>
  <c r="P61" i="59" s="1"/>
  <c r="Q67" i="59"/>
  <c r="P67" i="59" s="1"/>
  <c r="Q73" i="59"/>
  <c r="P73" i="59" s="1"/>
  <c r="Q20" i="59"/>
  <c r="P20" i="59" s="1"/>
  <c r="Q26" i="59"/>
  <c r="P26" i="59" s="1"/>
  <c r="Q32" i="59"/>
  <c r="P32" i="59" s="1"/>
  <c r="Q44" i="59"/>
  <c r="P44" i="59" s="1"/>
  <c r="Q62" i="59"/>
  <c r="P62" i="59" s="1"/>
  <c r="Q74" i="59"/>
  <c r="P74" i="59" s="1"/>
  <c r="Q57" i="59"/>
  <c r="P57" i="59" s="1"/>
  <c r="G5" i="57"/>
  <c r="E5" i="57" s="1"/>
  <c r="M5" i="57"/>
  <c r="S7" i="57"/>
  <c r="S11" i="57"/>
  <c r="S9" i="57"/>
  <c r="S8" i="57"/>
  <c r="S12" i="57"/>
  <c r="S5" i="57"/>
  <c r="S6" i="57"/>
  <c r="S10" i="57"/>
  <c r="S6" i="59"/>
  <c r="S10" i="59"/>
  <c r="S14" i="59"/>
  <c r="S18" i="59"/>
  <c r="S22" i="59"/>
  <c r="S26" i="59"/>
  <c r="S30" i="59"/>
  <c r="S34" i="59"/>
  <c r="S38" i="59"/>
  <c r="S42" i="59"/>
  <c r="S46" i="59"/>
  <c r="S50" i="59"/>
  <c r="S54" i="59"/>
  <c r="S58" i="59"/>
  <c r="S62" i="59"/>
  <c r="S66" i="59"/>
  <c r="S70" i="59"/>
  <c r="S74" i="59"/>
  <c r="S78" i="59"/>
  <c r="S12" i="59"/>
  <c r="S20" i="59"/>
  <c r="S28" i="59"/>
  <c r="S40" i="59"/>
  <c r="S52" i="59"/>
  <c r="S64" i="59"/>
  <c r="S76" i="59"/>
  <c r="S7" i="59"/>
  <c r="S11" i="59"/>
  <c r="S15" i="59"/>
  <c r="S19" i="59"/>
  <c r="S23" i="59"/>
  <c r="S27" i="59"/>
  <c r="S31" i="59"/>
  <c r="S35" i="59"/>
  <c r="S39" i="59"/>
  <c r="S43" i="59"/>
  <c r="S47" i="59"/>
  <c r="S51" i="59"/>
  <c r="S55" i="59"/>
  <c r="S59" i="59"/>
  <c r="S63" i="59"/>
  <c r="S67" i="59"/>
  <c r="S71" i="59"/>
  <c r="S75" i="59"/>
  <c r="S5" i="59"/>
  <c r="S8" i="59"/>
  <c r="S24" i="59"/>
  <c r="S36" i="59"/>
  <c r="S48" i="59"/>
  <c r="S60" i="59"/>
  <c r="S72" i="59"/>
  <c r="S9" i="59"/>
  <c r="S13" i="59"/>
  <c r="S17" i="59"/>
  <c r="S21" i="59"/>
  <c r="S25" i="59"/>
  <c r="S29" i="59"/>
  <c r="S33" i="59"/>
  <c r="S37" i="59"/>
  <c r="S41" i="59"/>
  <c r="S45" i="59"/>
  <c r="S49" i="59"/>
  <c r="S53" i="59"/>
  <c r="S57" i="59"/>
  <c r="S61" i="59"/>
  <c r="S65" i="59"/>
  <c r="S69" i="59"/>
  <c r="S73" i="59"/>
  <c r="S77" i="59"/>
  <c r="S16" i="59"/>
  <c r="S32" i="59"/>
  <c r="S44" i="59"/>
  <c r="S56" i="59"/>
  <c r="S68" i="59"/>
  <c r="L5" i="57"/>
  <c r="N5" i="57"/>
  <c r="E80" i="19"/>
  <c r="D80" i="19"/>
  <c r="G80" i="19"/>
  <c r="O7" i="19" s="1"/>
  <c r="F80" i="19"/>
  <c r="N9" i="19" s="1"/>
  <c r="G14" i="42"/>
  <c r="O11" i="42" s="1"/>
  <c r="F14" i="42"/>
  <c r="N11" i="42" s="1"/>
  <c r="O6" i="19" l="1"/>
  <c r="O50" i="19"/>
  <c r="O24" i="19"/>
  <c r="O72" i="19"/>
  <c r="O44" i="19"/>
  <c r="O18" i="19"/>
  <c r="O66" i="19"/>
  <c r="O40" i="19"/>
  <c r="O8" i="19"/>
  <c r="O60" i="19"/>
  <c r="O28" i="19"/>
  <c r="O9" i="42"/>
  <c r="O76" i="19"/>
  <c r="O56" i="19"/>
  <c r="O34" i="19"/>
  <c r="O12" i="19"/>
  <c r="O10" i="42"/>
  <c r="O74" i="19"/>
  <c r="O64" i="19"/>
  <c r="O54" i="19"/>
  <c r="O42" i="19"/>
  <c r="O32" i="19"/>
  <c r="O22" i="19"/>
  <c r="O10" i="19"/>
  <c r="O70" i="19"/>
  <c r="O58" i="19"/>
  <c r="O48" i="19"/>
  <c r="O38" i="19"/>
  <c r="O26" i="19"/>
  <c r="O16" i="19"/>
  <c r="N60" i="19"/>
  <c r="N51" i="19"/>
  <c r="N33" i="19"/>
  <c r="N10" i="42"/>
  <c r="N12" i="19"/>
  <c r="N77" i="19"/>
  <c r="N44" i="19"/>
  <c r="N40" i="19"/>
  <c r="N17" i="19"/>
  <c r="N70" i="19"/>
  <c r="N62" i="19"/>
  <c r="N43" i="19"/>
  <c r="N24" i="19"/>
  <c r="N6" i="19"/>
  <c r="N67" i="19"/>
  <c r="N46" i="19"/>
  <c r="N28" i="19"/>
  <c r="N8" i="19"/>
  <c r="N9" i="42"/>
  <c r="N7" i="42"/>
  <c r="N76" i="19"/>
  <c r="N72" i="19"/>
  <c r="N61" i="19"/>
  <c r="N45" i="19"/>
  <c r="N35" i="19"/>
  <c r="N30" i="19"/>
  <c r="N19" i="19"/>
  <c r="N14" i="19"/>
  <c r="N6" i="42"/>
  <c r="N78" i="19"/>
  <c r="N75" i="19"/>
  <c r="N65" i="19"/>
  <c r="N56" i="19"/>
  <c r="N49" i="19"/>
  <c r="N29" i="19"/>
  <c r="N13" i="19"/>
  <c r="N8" i="42"/>
  <c r="O8" i="42"/>
  <c r="N71" i="19"/>
  <c r="N66" i="19"/>
  <c r="N55" i="19"/>
  <c r="N50" i="19"/>
  <c r="N39" i="19"/>
  <c r="N34" i="19"/>
  <c r="N23" i="19"/>
  <c r="N18" i="19"/>
  <c r="N7" i="19"/>
  <c r="N59" i="19"/>
  <c r="N54" i="19"/>
  <c r="N38" i="19"/>
  <c r="N27" i="19"/>
  <c r="N22" i="19"/>
  <c r="N11" i="19"/>
  <c r="N48" i="19"/>
  <c r="N32" i="19"/>
  <c r="N21" i="19"/>
  <c r="O7" i="42"/>
  <c r="O6" i="42"/>
  <c r="N13" i="42"/>
  <c r="N69" i="19"/>
  <c r="N37" i="19"/>
  <c r="N12" i="42"/>
  <c r="O12" i="42"/>
  <c r="N79" i="19"/>
  <c r="N74" i="19"/>
  <c r="O68" i="19"/>
  <c r="N63" i="19"/>
  <c r="N58" i="19"/>
  <c r="O52" i="19"/>
  <c r="N47" i="19"/>
  <c r="N42" i="19"/>
  <c r="O36" i="19"/>
  <c r="N31" i="19"/>
  <c r="N26" i="19"/>
  <c r="O20" i="19"/>
  <c r="N15" i="19"/>
  <c r="N10" i="19"/>
  <c r="O13" i="42"/>
  <c r="N64" i="19"/>
  <c r="N53" i="19"/>
  <c r="N16" i="19"/>
  <c r="O78" i="19"/>
  <c r="N73" i="19"/>
  <c r="N68" i="19"/>
  <c r="O62" i="19"/>
  <c r="N57" i="19"/>
  <c r="N52" i="19"/>
  <c r="O46" i="19"/>
  <c r="N41" i="19"/>
  <c r="N36" i="19"/>
  <c r="O30" i="19"/>
  <c r="N25" i="19"/>
  <c r="N20" i="19"/>
  <c r="O14" i="19"/>
  <c r="O79" i="19"/>
  <c r="O77" i="19"/>
  <c r="O75" i="19"/>
  <c r="O73" i="19"/>
  <c r="O71" i="19"/>
  <c r="O69" i="19"/>
  <c r="O67" i="19"/>
  <c r="O65" i="19"/>
  <c r="O63" i="19"/>
  <c r="O61" i="19"/>
  <c r="O59" i="19"/>
  <c r="O57" i="19"/>
  <c r="O55" i="19"/>
  <c r="O53" i="19"/>
  <c r="O51" i="19"/>
  <c r="O49" i="19"/>
  <c r="O47" i="19"/>
  <c r="O45" i="19"/>
  <c r="O43" i="19"/>
  <c r="O41" i="19"/>
  <c r="O39" i="19"/>
  <c r="O37" i="19"/>
  <c r="O35" i="19"/>
  <c r="O33" i="19"/>
  <c r="O31" i="19"/>
  <c r="O29" i="19"/>
  <c r="O27" i="19"/>
  <c r="O25" i="19"/>
  <c r="O23" i="19"/>
  <c r="O21" i="19"/>
  <c r="O19" i="19"/>
  <c r="O17" i="19"/>
  <c r="O15" i="19"/>
  <c r="O13" i="19"/>
  <c r="O11" i="19"/>
  <c r="O9" i="19"/>
  <c r="J79" i="59"/>
  <c r="I79" i="59"/>
  <c r="K79" i="59"/>
  <c r="H79" i="59"/>
  <c r="G79" i="59"/>
  <c r="F79" i="59"/>
  <c r="E79" i="59"/>
  <c r="D79" i="59"/>
  <c r="L79" i="58"/>
  <c r="J79" i="58"/>
  <c r="I79" i="58"/>
  <c r="K79" i="58"/>
  <c r="H79" i="58"/>
  <c r="G79" i="58"/>
  <c r="F79" i="58"/>
  <c r="E79" i="58"/>
  <c r="D79" i="58"/>
  <c r="L13" i="43"/>
  <c r="J13" i="43"/>
  <c r="I13" i="43"/>
  <c r="K13" i="43"/>
  <c r="H13" i="43"/>
  <c r="F13" i="43"/>
  <c r="E13" i="43"/>
  <c r="J13" i="57"/>
  <c r="I13" i="57"/>
  <c r="K13" i="57"/>
  <c r="H13" i="57"/>
  <c r="G13" i="57"/>
  <c r="F13" i="57"/>
  <c r="D13" i="57"/>
  <c r="L6" i="57"/>
  <c r="L7" i="57"/>
  <c r="L8" i="57"/>
  <c r="L9" i="57"/>
  <c r="L10" i="57"/>
  <c r="L11" i="57"/>
  <c r="L12" i="57"/>
  <c r="N6" i="57"/>
  <c r="N7" i="57"/>
  <c r="N8" i="57"/>
  <c r="N9" i="57"/>
  <c r="N10" i="57"/>
  <c r="N11" i="57"/>
  <c r="N12" i="57"/>
  <c r="M12" i="57"/>
  <c r="M11" i="57"/>
  <c r="M10" i="57"/>
  <c r="M9" i="57"/>
  <c r="M8" i="57"/>
  <c r="M7" i="57"/>
  <c r="M6" i="57"/>
  <c r="Q11" i="57" l="1"/>
  <c r="P11" i="57" s="1"/>
  <c r="Q10" i="57"/>
  <c r="P10" i="57" s="1"/>
  <c r="Q5" i="57"/>
  <c r="P5" i="57" s="1"/>
  <c r="Q7" i="57"/>
  <c r="P7" i="57" s="1"/>
  <c r="Q12" i="57"/>
  <c r="P12" i="57" s="1"/>
  <c r="Q6" i="57"/>
  <c r="P6" i="57" s="1"/>
  <c r="Q9" i="57"/>
  <c r="P9" i="57" s="1"/>
  <c r="Q8" i="57"/>
  <c r="P8" i="57" s="1"/>
</calcChain>
</file>

<file path=xl/sharedStrings.xml><?xml version="1.0" encoding="utf-8"?>
<sst xmlns="http://schemas.openxmlformats.org/spreadsheetml/2006/main" count="546" uniqueCount="235">
  <si>
    <t>広域連合全体</t>
  </si>
  <si>
    <t>豊能医療圏</t>
    <rPh sb="0" eb="2">
      <t>トヨノ</t>
    </rPh>
    <rPh sb="2" eb="4">
      <t>イリョウ</t>
    </rPh>
    <rPh sb="4" eb="5">
      <t>ケン</t>
    </rPh>
    <phoneticPr fontId="32"/>
  </si>
  <si>
    <t>豊中市</t>
  </si>
  <si>
    <t>池田市</t>
  </si>
  <si>
    <t>吹田市</t>
  </si>
  <si>
    <t>箕面市</t>
  </si>
  <si>
    <t>豊能町</t>
  </si>
  <si>
    <t>能勢町</t>
  </si>
  <si>
    <t>三島医療圏</t>
    <rPh sb="0" eb="1">
      <t>ミシマ</t>
    </rPh>
    <rPh sb="1" eb="3">
      <t>イリョウ</t>
    </rPh>
    <rPh sb="3" eb="4">
      <t>ケン</t>
    </rPh>
    <phoneticPr fontId="32"/>
  </si>
  <si>
    <t>高槻市</t>
  </si>
  <si>
    <t>茨木市</t>
  </si>
  <si>
    <t>摂津市</t>
  </si>
  <si>
    <t>島本町</t>
  </si>
  <si>
    <t>北河内医療圏</t>
    <rPh sb="0" eb="2">
      <t>キタカワチ</t>
    </rPh>
    <rPh sb="2" eb="4">
      <t>イリョウ</t>
    </rPh>
    <rPh sb="4" eb="5">
      <t>ケン</t>
    </rPh>
    <phoneticPr fontId="32"/>
  </si>
  <si>
    <t>守口市</t>
  </si>
  <si>
    <t>枚方市</t>
  </si>
  <si>
    <t>寝屋川市</t>
  </si>
  <si>
    <t>大東市</t>
  </si>
  <si>
    <t>門真市</t>
  </si>
  <si>
    <t>四條畷市</t>
  </si>
  <si>
    <t>交野市</t>
  </si>
  <si>
    <t>中河内医療圏</t>
    <rPh sb="0" eb="2">
      <t>ナカガウチ</t>
    </rPh>
    <rPh sb="2" eb="4">
      <t>イリョウ</t>
    </rPh>
    <rPh sb="4" eb="5">
      <t>ケン</t>
    </rPh>
    <phoneticPr fontId="32"/>
  </si>
  <si>
    <t>八尾市</t>
  </si>
  <si>
    <t>柏原市</t>
  </si>
  <si>
    <t>東大阪市</t>
  </si>
  <si>
    <t>南河内医療圏</t>
    <rPh sb="0" eb="2">
      <t>カワチ</t>
    </rPh>
    <rPh sb="2" eb="4">
      <t>イリョウ</t>
    </rPh>
    <rPh sb="4" eb="5">
      <t>ケン</t>
    </rPh>
    <phoneticPr fontId="32"/>
  </si>
  <si>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</si>
  <si>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</si>
  <si>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</si>
  <si>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</si>
  <si>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</si>
  <si>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</si>
  <si>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</si>
  <si>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</si>
  <si>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</si>
  <si>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2"/>
  </si>
  <si>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</si>
  <si>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</si>
  <si>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</si>
  <si>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</si>
  <si>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</si>
  <si>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</si>
  <si>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</si>
  <si>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</si>
  <si>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2"/>
  </si>
  <si>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</si>
  <si>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</si>
  <si>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</si>
  <si>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</si>
  <si>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</si>
  <si>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</si>
  <si>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</si>
  <si>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</si>
  <si>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</si>
  <si>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</si>
  <si>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</si>
  <si>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</si>
  <si>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2"/>
  </si>
  <si>
    <t>大阪市</t>
  </si>
  <si>
    <t>天王寺区</t>
  </si>
  <si>
    <t>西淀川区</t>
  </si>
  <si>
    <t>東淀川区</t>
  </si>
  <si>
    <t>阿倍野区</t>
  </si>
  <si>
    <t>東住吉区</t>
  </si>
  <si>
    <t>住之江区</t>
  </si>
  <si>
    <t/>
  </si>
  <si>
    <t>薬剤費合計</t>
  </si>
  <si>
    <t>合計(円)</t>
  </si>
  <si>
    <t>A</t>
  </si>
  <si>
    <t>B</t>
  </si>
  <si>
    <t>C</t>
  </si>
  <si>
    <t>ジェネリック医薬品薬剤費</t>
  </si>
  <si>
    <t>D</t>
  </si>
  <si>
    <t>先発品薬剤費</t>
  </si>
  <si>
    <t>E</t>
  </si>
  <si>
    <t>先発品薬剤費のうちジェネリック医薬品が存在する金額範囲</t>
  </si>
  <si>
    <t>E1</t>
  </si>
  <si>
    <t>Eのうち通知対象のジェネリック医薬品範囲　※</t>
  </si>
  <si>
    <t>E2</t>
  </si>
  <si>
    <t>Eのうち通知対象外のジェネリック医薬品範囲</t>
  </si>
  <si>
    <t>F</t>
  </si>
  <si>
    <t>先発品薬剤費のうちジェネリック医薬品が存在しない金額範囲</t>
  </si>
  <si>
    <t>G</t>
  </si>
  <si>
    <t>先発品のうち削減可能額　※</t>
  </si>
  <si>
    <t>C/(C+E)</t>
  </si>
  <si>
    <t>※先発品のうち削減可能額…通知対象のジェネリック医薬品範囲のうち、後発品へ切り替える事により削減可能な金額。</t>
  </si>
  <si>
    <t xml:space="preserve">    広域連合全体</t>
    <rPh sb="4" eb="6">
      <t>コウイキ</t>
    </rPh>
    <rPh sb="6" eb="8">
      <t>レンゴウ</t>
    </rPh>
    <rPh sb="8" eb="10">
      <t>ゼンタイ</t>
    </rPh>
    <phoneticPr fontId="3"/>
  </si>
  <si>
    <t>年齢基準日…平成31年3月31日時点。</t>
    <rPh sb="6" eb="8">
      <t>ヘイセイ</t>
    </rPh>
    <phoneticPr fontId="3"/>
  </si>
  <si>
    <t>薬剤数量合計</t>
  </si>
  <si>
    <t>合計(数)</t>
  </si>
  <si>
    <t>ジェネリック医薬品薬剤数量</t>
  </si>
  <si>
    <t>先発品薬剤数量</t>
  </si>
  <si>
    <t>先発品薬剤数量のうちジェネリック医薬品が存在する数量</t>
  </si>
  <si>
    <t>Eのうち通知対象のジェネリック医薬品切替可能数量　※</t>
  </si>
  <si>
    <t>Eのうち通知対象外のジェネリック医薬品切替可能数量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</si>
  <si>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</si>
  <si>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</si>
  <si>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単位：千円</t>
  </si>
  <si>
    <t>地区</t>
    <rPh sb="0" eb="2">
      <t>チク</t>
    </rPh>
    <phoneticPr fontId="3"/>
  </si>
  <si>
    <t>単位：数</t>
  </si>
  <si>
    <t>C ジェネリック医薬品薬剤数量</t>
  </si>
  <si>
    <t>C　ジェネリック医薬品薬剤数量</t>
  </si>
  <si>
    <t>E　ジェネリック医薬品が存在する数量</t>
  </si>
  <si>
    <t>E1　通知対象の
ジェネリック医薬品切替可能数量</t>
  </si>
  <si>
    <t>D 先発品薬剤数量</t>
  </si>
  <si>
    <t>E2　通知対象外の
ジェネリック医薬品切替可能数量</t>
  </si>
  <si>
    <t>F　ジェネリック医薬品が存在しない数量</t>
  </si>
  <si>
    <t>ジェネリック医薬品普及率</t>
  </si>
  <si>
    <t>現在　※</t>
  </si>
  <si>
    <t>切替後　※</t>
  </si>
  <si>
    <t>市区町村</t>
    <rPh sb="0" eb="1">
      <t>シ</t>
    </rPh>
    <rPh sb="1" eb="2">
      <t>ク</t>
    </rPh>
    <rPh sb="2" eb="4">
      <t>チョウソン</t>
    </rPh>
    <phoneticPr fontId="3"/>
  </si>
  <si>
    <t>平成31年3月時点(直近1カ月)</t>
    <rPh sb="0" eb="2">
      <t>ヘイセイ</t>
    </rPh>
    <rPh sb="4" eb="5">
      <t>ネン</t>
    </rPh>
    <rPh sb="6" eb="7">
      <t>ツキ</t>
    </rPh>
    <rPh sb="7" eb="9">
      <t>ジテン</t>
    </rPh>
    <rPh sb="10" eb="12">
      <t>チョッキン</t>
    </rPh>
    <rPh sb="14" eb="15">
      <t>ゲツ</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</si>
  <si>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</si>
  <si>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</si>
  <si>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</si>
  <si>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</si>
  <si>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</si>
  <si>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</si>
  <si>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</si>
  <si>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</si>
  <si>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</si>
  <si>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</si>
  <si>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</si>
  <si>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</si>
  <si>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</si>
  <si>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</si>
  <si>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</si>
  <si>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</si>
  <si>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</si>
  <si>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</si>
  <si>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</si>
  <si>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市区町村</t>
    <rPh sb="0" eb="1">
      <t>シ</t>
    </rPh>
    <rPh sb="1" eb="2">
      <t>ク</t>
    </rPh>
    <rPh sb="2" eb="4">
      <t>マチムラ</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</si>
  <si>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</si>
  <si>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</si>
  <si>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</si>
  <si>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</si>
  <si>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</si>
  <si>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</si>
  <si>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</si>
  <si>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</si>
  <si>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</si>
  <si>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　　地区別</t>
    <rPh sb="2" eb="4">
      <t>チク</t>
    </rPh>
    <phoneticPr fontId="3"/>
  </si>
  <si>
    <t>　　市区町村別</t>
    <phoneticPr fontId="3"/>
  </si>
  <si>
    <t>C ジェネリック医薬品薬剤費</t>
  </si>
  <si>
    <t>E　ジェネリック医薬品が存在する金額範囲</t>
  </si>
  <si>
    <t>E1　通知対象の　※
ジェネリック医薬品範囲　　</t>
  </si>
  <si>
    <t>G　削減可能額　※</t>
  </si>
  <si>
    <t>D 先発品薬剤費</t>
  </si>
  <si>
    <t>E2　通知対象外の
ジェネリック医薬品範囲</t>
  </si>
  <si>
    <t>F　ジェネリック医薬品が存在しない金額範囲</t>
  </si>
  <si>
    <t>資格確認日…1日でも資格があれば分析対象としている。</t>
    <rPh sb="0" eb="2">
      <t>シカク</t>
    </rPh>
    <rPh sb="2" eb="4">
      <t>カクニン</t>
    </rPh>
    <rPh sb="4" eb="5">
      <t>ビ</t>
    </rPh>
    <phoneticPr fontId="3"/>
  </si>
  <si>
    <t>　　広域連合全体</t>
    <rPh sb="2" eb="4">
      <t>コウイキ</t>
    </rPh>
    <rPh sb="4" eb="6">
      <t>レンゴウ</t>
    </rPh>
    <rPh sb="6" eb="8">
      <t>ゼンタイ</t>
    </rPh>
    <phoneticPr fontId="3"/>
  </si>
  <si>
    <t xml:space="preserve">  　広域連合全体</t>
    <rPh sb="3" eb="5">
      <t>コウイキ</t>
    </rPh>
    <rPh sb="5" eb="7">
      <t>レンゴウ</t>
    </rPh>
    <rPh sb="7" eb="9">
      <t>ゼンタイ</t>
    </rPh>
    <phoneticPr fontId="3"/>
  </si>
  <si>
    <t>　　　　　　　　　　　　　　　　　　／(C ジェネリック医薬品薬剤数量 + E 先発品薬剤数量のうちジェネリック医薬品が存在する数量)</t>
    <phoneticPr fontId="3"/>
  </si>
  <si>
    <t>G
削減可能額(千円)</t>
    <rPh sb="2" eb="4">
      <t>サクゲン</t>
    </rPh>
    <rPh sb="4" eb="7">
      <t>カノウガク</t>
    </rPh>
    <phoneticPr fontId="3"/>
  </si>
  <si>
    <t>E2
通知対象外のジェネリック医薬品切替可能数量(数)</t>
    <phoneticPr fontId="3"/>
  </si>
  <si>
    <t>　　市区町村別</t>
    <rPh sb="2" eb="3">
      <t>シ</t>
    </rPh>
    <rPh sb="3" eb="4">
      <t>ク</t>
    </rPh>
    <rPh sb="4" eb="6">
      <t>マチムラ</t>
    </rPh>
    <rPh sb="6" eb="7">
      <t>ベツ</t>
    </rPh>
    <phoneticPr fontId="3"/>
  </si>
  <si>
    <t>E1
通知対象のジェネリック医薬品切替可能数量(数)</t>
    <rPh sb="17" eb="19">
      <t>キリカエ</t>
    </rPh>
    <rPh sb="19" eb="21">
      <t>カノウ</t>
    </rPh>
    <rPh sb="21" eb="23">
      <t>スウリョウ</t>
    </rPh>
    <phoneticPr fontId="3"/>
  </si>
  <si>
    <t>　　市区町村別</t>
    <rPh sb="2" eb="4">
      <t>シク</t>
    </rPh>
    <rPh sb="4" eb="6">
      <t>チョウソン</t>
    </rPh>
    <rPh sb="6" eb="7">
      <t>ベツ</t>
    </rPh>
    <phoneticPr fontId="3"/>
  </si>
  <si>
    <t>現在の
普及率(%)</t>
    <rPh sb="0" eb="2">
      <t>ゲンザイ</t>
    </rPh>
    <rPh sb="4" eb="6">
      <t>フキュウ</t>
    </rPh>
    <rPh sb="6" eb="7">
      <t>リツ</t>
    </rPh>
    <phoneticPr fontId="3"/>
  </si>
  <si>
    <t>※現在のジェネリック医薬品普及率…C ジェネリック医薬品薬剤数量</t>
    <phoneticPr fontId="3"/>
  </si>
  <si>
    <t>　　　　　　　　　　　　　　　　　／(C ジェネリック医薬品薬剤数量 + E 先発品薬剤数量のうちジェネリック医薬品が存在する数量)</t>
    <phoneticPr fontId="3"/>
  </si>
  <si>
    <t>薬剤費総額(☆★を含む)</t>
  </si>
  <si>
    <t>薬剤費総額(☆★を除く)</t>
  </si>
  <si>
    <t>ジェネリック医薬品普及率(金額)</t>
  </si>
  <si>
    <t>データ化範囲(分析対象)…入院(DPC)含む、入院外、調剤の電子レセプト。対象診療年月は平成30年4月～平成31年3月診療分(12カ月分)。</t>
    <rPh sb="13" eb="15">
      <t>ニュウイン</t>
    </rPh>
    <rPh sb="20" eb="21">
      <t>フク</t>
    </rPh>
    <rPh sb="23" eb="25">
      <t>ニュウイン</t>
    </rPh>
    <rPh sb="25" eb="26">
      <t>ガイ</t>
    </rPh>
    <rPh sb="27" eb="29">
      <t>チョウザイ</t>
    </rPh>
    <rPh sb="30" eb="32">
      <t>デンシ</t>
    </rPh>
    <rPh sb="52" eb="54">
      <t>ヘイセイ</t>
    </rPh>
    <phoneticPr fontId="3"/>
  </si>
  <si>
    <t>厚生労働省指定薬剤のうち、☆(後発医薬品がある先発医薬品で後発医薬品と同額又は薬価が低いもの)★(後発医薬品で先発医薬品と同額又は薬価が高いもの)に該当する医薬品を除外。</t>
  </si>
  <si>
    <t>※Eのうち通知対象のジェネリック医薬品範囲…株式会社データホライゾン通知対象薬剤基準による(ジェネリック医薬品が存在しても、入院、処置に使用した医薬品及び、がん・精神疾患・短期処方等、通知対象として不適切な場合は含まない)。</t>
  </si>
  <si>
    <t>薬剤数量(数)</t>
  </si>
  <si>
    <t>薬剤総量(☆★を含む)</t>
  </si>
  <si>
    <t>薬剤総量(☆★を除く)</t>
  </si>
  <si>
    <t>ジェネリック医薬品普及率(数量)</t>
  </si>
  <si>
    <t>※Eのうち通知対象のジェネリック医薬品切替可能数量…株式会社データホライゾン通知対象薬剤基準による(ジェネリック医薬品が存在しても、入院、処置に使用した医薬品及び、がん・精神疾患・短期処方等、通知対象として不適切な場合は含まない)。</t>
  </si>
  <si>
    <t>A 薬剤費総額(☆★を含む)</t>
  </si>
  <si>
    <t>B 薬剤費総額(☆★を除く)</t>
  </si>
  <si>
    <t>A 薬剤総量(☆★を含む)</t>
  </si>
  <si>
    <t>B 薬剤総量(☆★を除く)</t>
  </si>
  <si>
    <t>※切替後のジェネリック医薬品普及率…(C ジェネリック医薬品薬剤数量＋E1 通知対象のジェネリック医薬品切替可能数量)</t>
  </si>
  <si>
    <t>※ジェネリック医薬品普及率…ジェネリック医薬品薬剤費/(ジェネリック医薬品薬剤費+先発品薬剤費のうちジェネリック医薬品が存在する金額範囲)</t>
  </si>
  <si>
    <t>A
薬剤費総額(☆★を
含む)
(千円)</t>
    <rPh sb="17" eb="19">
      <t>センエン</t>
    </rPh>
    <phoneticPr fontId="3"/>
  </si>
  <si>
    <t>B
薬剤費総額(☆★を
除く)
(千円)</t>
    <phoneticPr fontId="3"/>
  </si>
  <si>
    <t>C
ジェネリック医薬品
薬剤費
(千円)</t>
    <phoneticPr fontId="3"/>
  </si>
  <si>
    <t>E1
通知対象のジェネリック医薬品範囲
(千円)　</t>
    <phoneticPr fontId="3"/>
  </si>
  <si>
    <t>E2
通知対象外のジェネリック医薬品範囲
(千円)</t>
    <phoneticPr fontId="3"/>
  </si>
  <si>
    <t>F
ジェネリック医薬品が
存在しない
金額範囲
(千円)</t>
    <phoneticPr fontId="3"/>
  </si>
  <si>
    <t>D
先発品
薬剤費
(千円)</t>
    <phoneticPr fontId="3"/>
  </si>
  <si>
    <t>E
ジェネリック
医薬品が
存在する
金額範囲
(千円)</t>
    <phoneticPr fontId="3"/>
  </si>
  <si>
    <t>※E1　通知対象のジェネリック医薬品切替数量…株式会社データホライゾン通知対象薬剤基準による(ジェネリック医薬品が存在しても、入院、処置に使用した</t>
    <rPh sb="4" eb="6">
      <t>ツウチ</t>
    </rPh>
    <rPh sb="6" eb="8">
      <t>タイショウ</t>
    </rPh>
    <rPh sb="15" eb="18">
      <t>イヤクヒン</t>
    </rPh>
    <rPh sb="18" eb="20">
      <t>キリカエ</t>
    </rPh>
    <rPh sb="20" eb="22">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</si>
  <si>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</si>
  <si>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</si>
  <si>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　 　　　　　　　　　　　　　　　　　　　　 医薬品及び、がん・精神疾患・短期処方等、通知対象として不適切な場合は含まない)。</t>
    <phoneticPr fontId="3"/>
  </si>
  <si>
    <t>A
薬剤費総量(☆★を
含む)
(数)</t>
    <rPh sb="6" eb="7">
      <t>リョウ</t>
    </rPh>
    <phoneticPr fontId="3"/>
  </si>
  <si>
    <t>B
薬剤費総額(☆★を
除く)
(数)</t>
    <phoneticPr fontId="3"/>
  </si>
  <si>
    <t>C
ジェネリック医薬品
薬剤数量
(数)</t>
    <rPh sb="14" eb="16">
      <t>スウリョウ</t>
    </rPh>
    <phoneticPr fontId="3"/>
  </si>
  <si>
    <t>D
先発品
薬剤数量
(数)</t>
    <rPh sb="8" eb="10">
      <t>スウリョウ</t>
    </rPh>
    <phoneticPr fontId="3"/>
  </si>
  <si>
    <t>E
ジェネリック医薬品が
存在する
数量(数)</t>
    <rPh sb="18" eb="20">
      <t>スウリョウ</t>
    </rPh>
    <phoneticPr fontId="3"/>
  </si>
  <si>
    <t>切替可能
数量割合
通知対象分
(%)</t>
    <rPh sb="0" eb="2">
      <t>キリカエ</t>
    </rPh>
    <rPh sb="2" eb="4">
      <t>カノウ</t>
    </rPh>
    <rPh sb="5" eb="7">
      <t>スウリョウ</t>
    </rPh>
    <rPh sb="7" eb="9">
      <t>ワリアイ</t>
    </rPh>
    <rPh sb="10" eb="12">
      <t>ツウチ</t>
    </rPh>
    <rPh sb="12" eb="14">
      <t>タイショウ</t>
    </rPh>
    <rPh sb="14" eb="15">
      <t>ブン</t>
    </rPh>
    <phoneticPr fontId="3"/>
  </si>
  <si>
    <t>切替後
普及率(%)</t>
    <rPh sb="0" eb="2">
      <t>キリカエ</t>
    </rPh>
    <rPh sb="2" eb="3">
      <t>ゴ</t>
    </rPh>
    <rPh sb="4" eb="6">
      <t>フキュウ</t>
    </rPh>
    <rPh sb="6" eb="7">
      <t>リツ</t>
    </rPh>
    <phoneticPr fontId="3"/>
  </si>
  <si>
    <t>F
ジェネリック医薬品が
存在しない
数量(数)</t>
    <rPh sb="19" eb="21">
      <t>スウリョウ</t>
    </rPh>
    <phoneticPr fontId="3"/>
  </si>
  <si>
    <t>に該当する医薬品を除外。</t>
    <phoneticPr fontId="3"/>
  </si>
  <si>
    <t>厚生労働省指定薬剤のうち、☆(後発医薬品がある先発医薬品で後発医薬品と同額又は薬価が低いもの)★(後発医薬品で先発医薬品と同額又は薬価が高いもの)</t>
    <phoneticPr fontId="3"/>
  </si>
  <si>
    <t>※G　削減可能額…通知対象のジェネリック医薬品範囲のうち、後発品へ切り替える事により削減可能な金額。</t>
    <rPh sb="3" eb="5">
      <t>サクゲン</t>
    </rPh>
    <rPh sb="5" eb="7">
      <t>カノウ</t>
    </rPh>
    <rPh sb="7" eb="8">
      <t>ガク</t>
    </rPh>
    <phoneticPr fontId="3"/>
  </si>
  <si>
    <t>平成30年度</t>
    <rPh sb="0" eb="2">
      <t>ヘイセイ</t>
    </rPh>
    <rPh sb="4" eb="5">
      <t>ネン</t>
    </rPh>
    <rPh sb="5" eb="6">
      <t>ド</t>
    </rPh>
    <phoneticPr fontId="3"/>
  </si>
  <si>
    <t>平成30年度普及率金額ベース</t>
    <rPh sb="0" eb="2">
      <t>ヘイセイ</t>
    </rPh>
    <rPh sb="4" eb="5">
      <t>ネン</t>
    </rPh>
    <rPh sb="5" eb="6">
      <t>ド</t>
    </rPh>
    <rPh sb="6" eb="8">
      <t>フキュウ</t>
    </rPh>
    <rPh sb="8" eb="9">
      <t>リツ</t>
    </rPh>
    <rPh sb="9" eb="11">
      <t>キンガク</t>
    </rPh>
    <phoneticPr fontId="3"/>
  </si>
  <si>
    <t>平成30年度普及率数量ベース</t>
    <rPh sb="0" eb="2">
      <t>ヘイセイ</t>
    </rPh>
    <rPh sb="4" eb="5">
      <t>ネン</t>
    </rPh>
    <rPh sb="5" eb="6">
      <t>ド</t>
    </rPh>
    <rPh sb="6" eb="8">
      <t>フキュウ</t>
    </rPh>
    <rPh sb="8" eb="9">
      <t>リツ</t>
    </rPh>
    <rPh sb="9" eb="11">
      <t>スウリョウ</t>
    </rPh>
    <phoneticPr fontId="3"/>
  </si>
  <si>
    <t>平成30年度普及率数量ベース</t>
    <phoneticPr fontId="3"/>
  </si>
  <si>
    <t>切替ポテンシャル
(数量ベース)</t>
    <rPh sb="0" eb="2">
      <t>キリカエ</t>
    </rPh>
    <rPh sb="10" eb="12">
      <t>スウリョウ</t>
    </rPh>
    <phoneticPr fontId="3"/>
  </si>
  <si>
    <t>　　ジェネリック医薬品普及率(金額ベース)</t>
    <rPh sb="11" eb="13">
      <t>フキュウ</t>
    </rPh>
    <rPh sb="13" eb="14">
      <t>リツ</t>
    </rPh>
    <phoneticPr fontId="3"/>
  </si>
  <si>
    <t>　　ジェネリック医薬品普及率(数量ベース)</t>
    <rPh sb="11" eb="13">
      <t>フキュウ</t>
    </rPh>
    <rPh sb="13" eb="14">
      <t>リツ</t>
    </rPh>
    <rPh sb="15" eb="17">
      <t>スウリョウ</t>
    </rPh>
    <phoneticPr fontId="3"/>
  </si>
  <si>
    <t>　　ジェネリック医薬品普及率</t>
    <rPh sb="11" eb="13">
      <t>フキュウ</t>
    </rPh>
    <rPh sb="13" eb="14">
      <t>リツ</t>
    </rPh>
    <phoneticPr fontId="3"/>
  </si>
  <si>
    <t>　　平成30年度ジェネリック医薬品普及率(金額ベース)</t>
    <rPh sb="2" eb="4">
      <t>ヘイセイ</t>
    </rPh>
    <rPh sb="6" eb="8">
      <t>ネンド</t>
    </rPh>
    <rPh sb="17" eb="19">
      <t>フキュウ</t>
    </rPh>
    <rPh sb="19" eb="20">
      <t>リツ</t>
    </rPh>
    <phoneticPr fontId="3"/>
  </si>
  <si>
    <t>　　平成30年度ジェネリック医薬品普及率(金額ベース)</t>
    <rPh sb="2" eb="4">
      <t>ヘイセイ</t>
    </rPh>
    <rPh sb="6" eb="8">
      <t>ネンド</t>
    </rPh>
    <rPh sb="17" eb="19">
      <t>フキュウ</t>
    </rPh>
    <rPh sb="19" eb="20">
      <t>リツ</t>
    </rPh>
    <rPh sb="21" eb="23">
      <t>キンガク</t>
    </rPh>
    <phoneticPr fontId="3"/>
  </si>
  <si>
    <t>　　平成30年度ジェネリック医薬品普及率(数量ベース)</t>
    <rPh sb="2" eb="4">
      <t>ヘイセイ</t>
    </rPh>
    <rPh sb="6" eb="8">
      <t>ネンド</t>
    </rPh>
    <rPh sb="17" eb="19">
      <t>フキュウ</t>
    </rPh>
    <rPh sb="19" eb="20">
      <t>リツ</t>
    </rPh>
    <rPh sb="21" eb="23">
      <t>スウリョウ</t>
    </rPh>
    <phoneticPr fontId="3"/>
  </si>
  <si>
    <t>　　ジェネリック医薬品への切替ポテンシャル(金額ベース)</t>
    <phoneticPr fontId="3"/>
  </si>
  <si>
    <t>　　ジェネリック医薬品への切替ポテンシャル(数量ベース)</t>
    <rPh sb="22" eb="24">
      <t>スウリョウ</t>
    </rPh>
    <phoneticPr fontId="3"/>
  </si>
  <si>
    <t>　　ジェネリック医薬品への切替ポテンシャル(数量ベース)(切替可能数量割合)</t>
    <rPh sb="22" eb="24">
      <t>スウリョウ</t>
    </rPh>
    <rPh sb="29" eb="30">
      <t>キ</t>
    </rPh>
    <rPh sb="30" eb="31">
      <t>カ</t>
    </rPh>
    <rPh sb="31" eb="33">
      <t>カノウ</t>
    </rPh>
    <rPh sb="33" eb="35">
      <t>スウリョウ</t>
    </rPh>
    <rPh sb="35" eb="37">
      <t>ワリアイ</t>
    </rPh>
    <phoneticPr fontId="3"/>
  </si>
  <si>
    <t>　　地区別　</t>
    <rPh sb="2" eb="4">
      <t>チク</t>
    </rPh>
    <phoneticPr fontId="3"/>
  </si>
  <si>
    <t>　　市区町村別　</t>
    <rPh sb="2" eb="4">
      <t>シク</t>
    </rPh>
    <rPh sb="4" eb="6">
      <t>チョウソン</t>
    </rPh>
    <phoneticPr fontId="3"/>
  </si>
  <si>
    <t>　　市区町村別　</t>
    <rPh sb="2" eb="6">
      <t>シクチョウソン</t>
    </rPh>
    <phoneticPr fontId="3"/>
  </si>
  <si>
    <t>　　市区町村別　</t>
    <rPh sb="2" eb="4">
      <t>シク</t>
    </rPh>
    <rPh sb="4" eb="6">
      <t>チョウソン</t>
    </rPh>
    <rPh sb="6" eb="7">
      <t>ベツ</t>
    </rPh>
    <phoneticPr fontId="3"/>
  </si>
  <si>
    <t>【グラフ用】</t>
  </si>
  <si>
    <t>　　平成30年度ジェネリック医薬品普及率(金額ベース)</t>
  </si>
  <si>
    <t>　　地区別</t>
  </si>
  <si>
    <t>以上</t>
    <rPh sb="0" eb="2">
      <t>イジョウ</t>
    </rPh>
    <phoneticPr fontId="3"/>
  </si>
  <si>
    <t>未満</t>
    <rPh sb="0" eb="2">
      <t>ミマン</t>
    </rPh>
    <phoneticPr fontId="3"/>
  </si>
  <si>
    <t>　　平成30年度ジェネリック医薬品普及率(数量ベース)</t>
  </si>
  <si>
    <t>　　市区町村別</t>
  </si>
  <si>
    <t>以下</t>
    <rPh sb="0" eb="2">
      <t>イカ</t>
    </rPh>
    <phoneticPr fontId="3"/>
  </si>
  <si>
    <t>以下</t>
    <rPh sb="0" eb="2">
      <t>イカ</t>
    </rPh>
    <phoneticPr fontId="3"/>
  </si>
  <si>
    <t>切替ポテンシャル(数量ベース)</t>
    <rPh sb="0" eb="2">
      <t>キリカエ</t>
    </rPh>
    <rPh sb="9" eb="11">
      <t>スウリョウ</t>
    </rPh>
    <phoneticPr fontId="3"/>
  </si>
  <si>
    <t>構成比(%)</t>
  </si>
  <si>
    <t>普及率(%)
金額ベース</t>
    <rPh sb="0" eb="2">
      <t>フキュウ</t>
    </rPh>
    <rPh sb="2" eb="3">
      <t>リツ</t>
    </rPh>
    <rPh sb="7" eb="9">
      <t>キンガク</t>
    </rPh>
    <phoneticPr fontId="3"/>
  </si>
  <si>
    <t>普及率(%)
数量ベース</t>
    <rPh sb="7" eb="9">
      <t>スウリョウ</t>
    </rPh>
    <phoneticPr fontId="3"/>
  </si>
  <si>
    <t>　　　　　　　　　　　　　　　　　　　　及び、がん・精神疾患・短期処方等、通知対象として不適切な場合は含まない)。</t>
    <phoneticPr fontId="3"/>
  </si>
  <si>
    <t>※E1　通知対象のジェネリック医薬品範囲…株式会社データホライゾン通知対象薬剤基準による(ジェネリック医薬品が存在しても、入院、処置に使用した医薬品</t>
    <rPh sb="4" eb="6">
      <t>ツウチ</t>
    </rPh>
    <rPh sb="6" eb="8">
      <t>タイショウ</t>
    </rPh>
    <rPh sb="15" eb="18">
      <t>イヤクヒン</t>
    </rPh>
    <rPh sb="18" eb="20">
      <t>ハンイ</t>
    </rPh>
    <rPh sb="73" eb="74">
      <t>ヒン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</si>
</sst>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quot;#,##0_);[Red]\(&quot;¥&quot;#,##0\)"/>
    <numFmt numFmtId="177" formatCode="#,##0_ "/>
    <numFmt numFmtId="178" formatCode="#,##0_ ;[Red]\-#,##0\ "/>
    <numFmt numFmtId="179" formatCode="0.0%"/>
    <numFmt numFmtId="180" formatCode="0_ "/>
    <numFmt numFmtId="181" formatCode="[$-411]ggge&quot;年&quot;m&quot;月&quot;"/>
    <numFmt numFmtId="182" formatCode="0.000%"/>
    <numFmt numFmtId="183" formatCode="#,##0,"/>
  </numFmts>
  <fonts count="58">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b/>
      <sz val="8"/>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name val="ＭＳ Ｐ明朝"/>
      <family val="1"/>
      <charset val="128"/>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9"/>
      <name val="ＭＳ Ｐ明朝"/>
      <family val="1"/>
      <charset val="128"/>
    </font>
    <font>
      <sz val="8"/>
      <color theme="1"/>
      <name val="ＭＳ Ｐ明朝"/>
      <family val="1"/>
      <charset val="128"/>
    </font>
    <font>
      <sz val="9"/>
      <color theme="1"/>
      <name val="ＭＳ Ｐ明朝"/>
      <family val="1"/>
      <charset val="128"/>
    </font>
    <font>
      <sz val="14"/>
      <name val="ＭＳ Ｐ明朝"/>
      <family val="1"/>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10"/>
      <name val="ＭＳ 明朝"/>
      <family val="1"/>
      <charset val="128"/>
    </font>
    <font>
      <b/>
      <sz val="9"/>
      <name val="ＭＳ 明朝"/>
      <family val="1"/>
      <charset val="128"/>
    </font>
    <font>
      <b/>
      <sz val="9"/>
      <color theme="1"/>
      <name val="ＭＳ 明朝"/>
      <family val="1"/>
      <charset val="128"/>
    </font>
    <font>
      <sz val="9.5"/>
      <color theme="1"/>
      <name val="ＭＳ 明朝"/>
      <family val="1"/>
      <charset val="128"/>
    </font>
    <font>
      <sz val="9.5"/>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BFBFBF"/>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92">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style="hair">
        <color indexed="64"/>
      </top>
      <bottom/>
      <diagonal/>
    </border>
    <border>
      <left/>
      <right/>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thin">
        <color indexed="64"/>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s>
  <cellStyleXfs count="1595">
    <xf numFmtId="0" fontId="0" fillId="0" borderId="0">
      <alignment vertical="center"/>
    </xf>
    <xf numFmtId="0" fontId="4"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0" fillId="23" borderId="8" applyNumberFormat="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9" fontId="12"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4"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5" fillId="0" borderId="10" applyNumberFormat="0" applyFill="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7" fillId="0" borderId="0" applyFont="0" applyFill="0" applyBorder="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29" fillId="0" borderId="0">
      <alignment vertical="center"/>
    </xf>
    <xf numFmtId="0" fontId="4" fillId="0" borderId="0"/>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4" fillId="0" borderId="0">
      <alignment vertical="center"/>
    </xf>
    <xf numFmtId="0" fontId="1"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1" fillId="2" borderId="0" applyNumberFormat="0" applyBorder="0" applyAlignment="0" applyProtection="0">
      <alignment vertical="center"/>
    </xf>
    <xf numFmtId="0" fontId="2" fillId="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7" fillId="3" borderId="0" applyNumberFormat="0" applyBorder="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0" fontId="18"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35"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4" fillId="0" borderId="15" applyNumberFormat="0" applyFill="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5" fillId="26" borderId="16"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28"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9" fontId="14" fillId="0" borderId="0" applyFont="0" applyFill="0" applyBorder="0" applyAlignment="0" applyProtection="0">
      <alignment vertical="center"/>
    </xf>
    <xf numFmtId="0" fontId="14" fillId="0" borderId="0"/>
    <xf numFmtId="38" fontId="36" fillId="0" borderId="0" applyFont="0" applyFill="0" applyBorder="0" applyAlignment="0" applyProtection="0">
      <alignment vertical="center"/>
    </xf>
    <xf numFmtId="9" fontId="36" fillId="0" borderId="0" applyFont="0" applyFill="0" applyBorder="0" applyAlignment="0" applyProtection="0">
      <alignment vertical="center"/>
    </xf>
    <xf numFmtId="0" fontId="36"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37" fillId="27" borderId="0" applyNumberFormat="0" applyBorder="0" applyAlignment="0" applyProtection="0">
      <alignment vertical="center"/>
    </xf>
    <xf numFmtId="9" fontId="1"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4" borderId="2" applyNumberFormat="0" applyFont="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4" fillId="0" borderId="0" applyFont="0" applyFill="0" applyBorder="0" applyAlignment="0" applyProtection="0">
      <alignment vertical="center"/>
    </xf>
    <xf numFmtId="0" fontId="23"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14" fillId="0" borderId="0"/>
    <xf numFmtId="0" fontId="13" fillId="0" borderId="0">
      <alignment vertical="center"/>
    </xf>
    <xf numFmtId="0" fontId="35" fillId="0" borderId="0">
      <alignment vertical="center"/>
    </xf>
    <xf numFmtId="0" fontId="1" fillId="0" borderId="0">
      <alignment vertical="center"/>
    </xf>
    <xf numFmtId="0" fontId="1" fillId="0" borderId="0">
      <alignment vertical="center"/>
    </xf>
    <xf numFmtId="0" fontId="35" fillId="0" borderId="0">
      <alignment vertical="center"/>
    </xf>
    <xf numFmtId="0" fontId="4" fillId="0" borderId="0">
      <alignment vertical="center"/>
    </xf>
    <xf numFmtId="0" fontId="31" fillId="2" borderId="0" applyNumberFormat="0" applyBorder="0" applyAlignment="0" applyProtection="0">
      <alignment vertical="center"/>
    </xf>
    <xf numFmtId="0" fontId="14" fillId="0" borderId="0"/>
    <xf numFmtId="0" fontId="12"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405">
    <xf numFmtId="0" fontId="0" fillId="0" borderId="0" xfId="0">
      <alignment vertical="center"/>
    </xf>
    <xf numFmtId="0" fontId="6" fillId="0" borderId="29" xfId="1337" applyNumberFormat="1" applyFont="1" applyFill="1" applyBorder="1" applyAlignment="1">
      <alignment vertical="center"/>
    </xf>
    <xf numFmtId="10" fontId="6" fillId="0" borderId="30" xfId="1337" applyNumberFormat="1" applyFont="1" applyFill="1" applyBorder="1" applyAlignment="1">
      <alignment vertical="center"/>
    </xf>
    <xf numFmtId="0" fontId="39" fillId="0" borderId="30" xfId="1337" applyFont="1" applyBorder="1" applyAlignment="1">
      <alignment vertical="center"/>
    </xf>
    <xf numFmtId="0" fontId="41" fillId="0" borderId="30" xfId="1337" applyFont="1" applyBorder="1">
      <alignment vertical="center"/>
    </xf>
    <xf numFmtId="0" fontId="6" fillId="0" borderId="24" xfId="1337" applyFont="1" applyBorder="1" applyAlignment="1">
      <alignment horizontal="right" vertical="center"/>
    </xf>
    <xf numFmtId="0" fontId="39" fillId="0" borderId="66" xfId="1337" applyFont="1" applyBorder="1" applyAlignment="1">
      <alignment horizontal="center" vertical="center"/>
    </xf>
    <xf numFmtId="10" fontId="6" fillId="0" borderId="30" xfId="1337" applyNumberFormat="1" applyFont="1" applyFill="1" applyBorder="1" applyAlignment="1">
      <alignment horizontal="left" vertical="center"/>
    </xf>
    <xf numFmtId="0" fontId="6" fillId="0" borderId="30" xfId="1337" applyFont="1" applyBorder="1">
      <alignment vertical="center"/>
    </xf>
    <xf numFmtId="0" fontId="6" fillId="0" borderId="30" xfId="1337" applyFont="1" applyFill="1" applyBorder="1" applyAlignment="1">
      <alignment horizontal="right" vertical="center"/>
    </xf>
    <xf numFmtId="0" fontId="41" fillId="0" borderId="67" xfId="1337" applyFont="1" applyBorder="1">
      <alignment vertical="center"/>
    </xf>
    <xf numFmtId="0" fontId="6" fillId="0" borderId="66" xfId="1337" applyFont="1" applyBorder="1">
      <alignment vertical="center"/>
    </xf>
    <xf numFmtId="0" fontId="6" fillId="0" borderId="0" xfId="1337" applyFont="1" applyBorder="1">
      <alignment vertical="center"/>
    </xf>
    <xf numFmtId="10" fontId="6" fillId="0" borderId="0" xfId="1337" applyNumberFormat="1" applyFont="1" applyFill="1" applyBorder="1" applyAlignment="1">
      <alignment vertical="center"/>
    </xf>
    <xf numFmtId="0" fontId="6" fillId="0" borderId="67" xfId="1337" applyFont="1" applyBorder="1">
      <alignment vertical="center"/>
    </xf>
    <xf numFmtId="179" fontId="5" fillId="0" borderId="0" xfId="1337" applyNumberFormat="1" applyFont="1" applyFill="1" applyBorder="1" applyAlignment="1">
      <alignment horizontal="left" vertical="center"/>
    </xf>
    <xf numFmtId="0" fontId="6" fillId="0" borderId="0" xfId="1337" applyFont="1" applyFill="1" applyBorder="1">
      <alignment vertical="center"/>
    </xf>
    <xf numFmtId="179" fontId="5" fillId="0" borderId="68" xfId="1337" applyNumberFormat="1" applyFont="1" applyFill="1" applyBorder="1" applyAlignment="1">
      <alignment horizontal="left" vertical="center"/>
    </xf>
    <xf numFmtId="10" fontId="6" fillId="0" borderId="69" xfId="1337" applyNumberFormat="1" applyFont="1" applyFill="1" applyBorder="1" applyAlignment="1">
      <alignment vertical="center"/>
    </xf>
    <xf numFmtId="0" fontId="6" fillId="0" borderId="0" xfId="1337" applyFont="1" applyFill="1" applyBorder="1" applyAlignment="1">
      <alignment vertical="center" wrapText="1"/>
    </xf>
    <xf numFmtId="10" fontId="6" fillId="0" borderId="66" xfId="1337" applyNumberFormat="1" applyFont="1" applyFill="1" applyBorder="1" applyAlignment="1">
      <alignment vertical="center" wrapText="1"/>
    </xf>
    <xf numFmtId="179" fontId="5" fillId="0" borderId="67" xfId="1337" applyNumberFormat="1" applyFont="1" applyFill="1" applyBorder="1" applyAlignment="1">
      <alignment horizontal="left" vertical="center"/>
    </xf>
    <xf numFmtId="10" fontId="6" fillId="0" borderId="66" xfId="1337" applyNumberFormat="1" applyFont="1" applyFill="1" applyBorder="1" applyAlignment="1">
      <alignment horizontal="left" vertical="center" wrapText="1"/>
    </xf>
    <xf numFmtId="10" fontId="6" fillId="0" borderId="67" xfId="1337" applyNumberFormat="1" applyFont="1" applyFill="1" applyBorder="1" applyAlignment="1">
      <alignment horizontal="left" vertical="center" wrapText="1"/>
    </xf>
    <xf numFmtId="10" fontId="6" fillId="0" borderId="67" xfId="1337" applyNumberFormat="1" applyFont="1" applyFill="1" applyBorder="1" applyAlignment="1">
      <alignment vertical="center"/>
    </xf>
    <xf numFmtId="10" fontId="6" fillId="0" borderId="0" xfId="1337" applyNumberFormat="1" applyFont="1" applyFill="1" applyBorder="1" applyAlignment="1">
      <alignment vertical="center" wrapText="1"/>
    </xf>
    <xf numFmtId="182" fontId="6" fillId="0" borderId="67" xfId="1337" applyNumberFormat="1" applyFont="1" applyFill="1" applyBorder="1" applyAlignment="1">
      <alignment vertical="center"/>
    </xf>
    <xf numFmtId="182" fontId="6" fillId="0" borderId="0" xfId="1337" applyNumberFormat="1" applyFont="1" applyFill="1" applyBorder="1" applyAlignment="1">
      <alignment vertical="center"/>
    </xf>
    <xf numFmtId="38" fontId="6" fillId="0" borderId="66" xfId="853" applyFont="1" applyFill="1" applyBorder="1" applyAlignment="1">
      <alignment horizontal="right" vertical="center"/>
    </xf>
    <xf numFmtId="38" fontId="6" fillId="0" borderId="67" xfId="853" applyFont="1" applyFill="1" applyBorder="1" applyAlignment="1">
      <alignment horizontal="right" vertical="center"/>
    </xf>
    <xf numFmtId="10" fontId="6" fillId="0" borderId="31" xfId="1337" applyNumberFormat="1" applyFont="1" applyFill="1" applyBorder="1" applyAlignment="1">
      <alignment vertical="center"/>
    </xf>
    <xf numFmtId="10" fontId="6" fillId="0" borderId="25" xfId="1337" applyNumberFormat="1" applyFont="1" applyFill="1" applyBorder="1" applyAlignment="1">
      <alignment vertical="center"/>
    </xf>
    <xf numFmtId="0" fontId="6" fillId="0" borderId="70" xfId="1337" applyFont="1" applyBorder="1">
      <alignment vertical="center"/>
    </xf>
    <xf numFmtId="0" fontId="6" fillId="0" borderId="31" xfId="1337" applyFont="1" applyBorder="1">
      <alignment vertical="center"/>
    </xf>
    <xf numFmtId="0" fontId="6" fillId="0" borderId="28" xfId="1337" applyFont="1" applyBorder="1">
      <alignment vertical="center"/>
    </xf>
    <xf numFmtId="0" fontId="6" fillId="0" borderId="25" xfId="1337" applyFont="1" applyBorder="1">
      <alignment vertical="center"/>
    </xf>
    <xf numFmtId="0" fontId="39" fillId="0" borderId="31" xfId="1337" applyFont="1" applyBorder="1" applyAlignment="1">
      <alignment horizontal="center" vertical="center"/>
    </xf>
    <xf numFmtId="0" fontId="39" fillId="0" borderId="28" xfId="1337" applyFont="1" applyBorder="1" applyAlignment="1">
      <alignment horizontal="center" vertical="center"/>
    </xf>
    <xf numFmtId="0" fontId="39" fillId="0" borderId="28" xfId="1337" applyFont="1" applyBorder="1" applyAlignment="1">
      <alignment vertical="center"/>
    </xf>
    <xf numFmtId="0" fontId="41" fillId="0" borderId="28" xfId="1337" applyFont="1" applyBorder="1">
      <alignment vertical="center"/>
    </xf>
    <xf numFmtId="0" fontId="41" fillId="0" borderId="25" xfId="1337" applyFont="1" applyBorder="1">
      <alignment vertical="center"/>
    </xf>
    <xf numFmtId="0" fontId="43" fillId="0" borderId="0" xfId="0" applyFont="1">
      <alignment vertical="center"/>
    </xf>
    <xf numFmtId="183" fontId="44" fillId="0" borderId="6" xfId="0" applyNumberFormat="1" applyFont="1" applyFill="1" applyBorder="1" applyAlignment="1">
      <alignment vertical="center" shrinkToFit="1"/>
    </xf>
    <xf numFmtId="178" fontId="6" fillId="0" borderId="17" xfId="853" applyNumberFormat="1" applyFont="1" applyFill="1" applyBorder="1" applyAlignment="1">
      <alignment vertical="center"/>
    </xf>
    <xf numFmtId="0" fontId="45" fillId="0" borderId="0" xfId="1337" applyFont="1" applyBorder="1">
      <alignment vertical="center"/>
    </xf>
    <xf numFmtId="0" fontId="45" fillId="0" borderId="0" xfId="1337" applyFont="1" applyAlignment="1">
      <alignment vertical="center"/>
    </xf>
    <xf numFmtId="0" fontId="45" fillId="0" borderId="0" xfId="1337" applyFont="1">
      <alignment vertical="center"/>
    </xf>
    <xf numFmtId="0" fontId="47" fillId="0" borderId="0" xfId="1" applyNumberFormat="1" applyFont="1" applyFill="1" applyBorder="1" applyAlignment="1">
      <alignment vertical="center"/>
    </xf>
    <xf numFmtId="0" fontId="46" fillId="0" borderId="0" xfId="1337" applyFont="1" applyBorder="1" applyAlignment="1"/>
    <xf numFmtId="0" fontId="48" fillId="0" borderId="0" xfId="1337" applyFont="1">
      <alignment vertical="center"/>
    </xf>
    <xf numFmtId="0" fontId="50" fillId="0" borderId="0" xfId="1337" applyFont="1" applyFill="1" applyAlignment="1"/>
    <xf numFmtId="0" fontId="50" fillId="0" borderId="0" xfId="1337" applyFont="1">
      <alignment vertical="center"/>
    </xf>
    <xf numFmtId="0" fontId="48" fillId="0" borderId="0" xfId="1337" applyFont="1" applyBorder="1">
      <alignment vertical="center"/>
    </xf>
    <xf numFmtId="0" fontId="50" fillId="0" borderId="0" xfId="1337" applyFont="1" applyBorder="1">
      <alignment vertical="center"/>
    </xf>
    <xf numFmtId="0" fontId="51" fillId="0" borderId="0" xfId="1337" applyFont="1" applyBorder="1" applyAlignment="1">
      <alignment horizontal="left" vertical="center"/>
    </xf>
    <xf numFmtId="0" fontId="46" fillId="0" borderId="0" xfId="1337" applyFont="1" applyBorder="1" applyAlignment="1">
      <alignment horizontal="center" vertical="center"/>
    </xf>
    <xf numFmtId="0" fontId="46" fillId="0" borderId="0" xfId="1337" applyFont="1" applyBorder="1" applyAlignment="1">
      <alignment vertical="center"/>
    </xf>
    <xf numFmtId="0" fontId="46" fillId="0" borderId="0" xfId="1337" applyFont="1" applyBorder="1" applyAlignment="1">
      <alignment horizontal="center"/>
    </xf>
    <xf numFmtId="0" fontId="45" fillId="0" borderId="0" xfId="0" applyNumberFormat="1" applyFont="1" applyAlignment="1">
      <alignment vertical="center"/>
    </xf>
    <xf numFmtId="0" fontId="45" fillId="0" borderId="0" xfId="0" applyFont="1" applyAlignment="1">
      <alignment vertical="center"/>
    </xf>
    <xf numFmtId="0" fontId="45" fillId="0" borderId="0" xfId="0" applyFont="1">
      <alignment vertical="center"/>
    </xf>
    <xf numFmtId="0" fontId="43" fillId="28" borderId="17" xfId="0" applyFont="1" applyFill="1" applyBorder="1" applyAlignment="1">
      <alignment vertical="center" wrapText="1"/>
    </xf>
    <xf numFmtId="0" fontId="43" fillId="28" borderId="18" xfId="0" applyFont="1" applyFill="1" applyBorder="1" applyAlignment="1">
      <alignment vertical="center" wrapText="1"/>
    </xf>
    <xf numFmtId="0" fontId="45" fillId="0" borderId="3" xfId="0" applyFont="1" applyBorder="1" applyAlignment="1">
      <alignment horizontal="center" vertical="center" shrinkToFit="1"/>
    </xf>
    <xf numFmtId="0" fontId="43" fillId="0" borderId="3" xfId="1386" applyFont="1" applyFill="1" applyBorder="1">
      <alignment vertical="center"/>
    </xf>
    <xf numFmtId="179" fontId="43" fillId="0" borderId="29" xfId="0" applyNumberFormat="1" applyFont="1" applyFill="1" applyBorder="1" applyAlignment="1">
      <alignment horizontal="right" vertical="center" shrinkToFit="1"/>
    </xf>
    <xf numFmtId="179" fontId="43" fillId="0" borderId="4" xfId="0" applyNumberFormat="1" applyFont="1" applyFill="1" applyBorder="1" applyAlignment="1">
      <alignment horizontal="right" vertical="center" shrinkToFit="1"/>
    </xf>
    <xf numFmtId="179" fontId="45" fillId="0" borderId="0" xfId="0" applyNumberFormat="1" applyFont="1">
      <alignment vertical="center"/>
    </xf>
    <xf numFmtId="180" fontId="45" fillId="0" borderId="0" xfId="0" applyNumberFormat="1" applyFont="1">
      <alignment vertical="center"/>
    </xf>
    <xf numFmtId="179" fontId="43" fillId="0" borderId="24" xfId="0" applyNumberFormat="1" applyFont="1" applyFill="1" applyBorder="1" applyAlignment="1">
      <alignment horizontal="right" vertical="center" shrinkToFit="1"/>
    </xf>
    <xf numFmtId="0" fontId="43" fillId="0" borderId="3" xfId="1386" applyFont="1" applyBorder="1">
      <alignment vertical="center"/>
    </xf>
    <xf numFmtId="179" fontId="43" fillId="0" borderId="3" xfId="0" applyNumberFormat="1" applyFont="1" applyFill="1" applyBorder="1" applyAlignment="1">
      <alignment horizontal="right" vertical="center" shrinkToFit="1"/>
    </xf>
    <xf numFmtId="179" fontId="43" fillId="0" borderId="18" xfId="0" applyNumberFormat="1" applyFont="1" applyFill="1" applyBorder="1" applyAlignment="1">
      <alignment horizontal="right" vertical="center" shrinkToFit="1"/>
    </xf>
    <xf numFmtId="0" fontId="44" fillId="0" borderId="3" xfId="1147" applyFont="1" applyBorder="1" applyProtection="1">
      <protection locked="0"/>
    </xf>
    <xf numFmtId="183" fontId="44" fillId="0" borderId="7" xfId="0" applyNumberFormat="1" applyFont="1" applyFill="1" applyBorder="1" applyAlignment="1">
      <alignment vertical="center" shrinkToFit="1"/>
    </xf>
    <xf numFmtId="183" fontId="44" fillId="0" borderId="32" xfId="0" applyNumberFormat="1" applyFont="1" applyFill="1" applyBorder="1" applyAlignment="1">
      <alignment vertical="center" shrinkToFit="1"/>
    </xf>
    <xf numFmtId="179" fontId="43" fillId="0" borderId="5" xfId="0" applyNumberFormat="1" applyFont="1" applyFill="1" applyBorder="1" applyAlignment="1">
      <alignment horizontal="right" vertical="center" shrinkToFit="1"/>
    </xf>
    <xf numFmtId="179" fontId="43" fillId="0" borderId="7" xfId="0" applyNumberFormat="1" applyFont="1" applyFill="1" applyBorder="1" applyAlignment="1">
      <alignment horizontal="right" vertical="center" shrinkToFit="1"/>
    </xf>
    <xf numFmtId="178" fontId="45" fillId="0" borderId="0" xfId="0" applyNumberFormat="1" applyFont="1">
      <alignment vertical="center"/>
    </xf>
    <xf numFmtId="179" fontId="46" fillId="0" borderId="0" xfId="1337" applyNumberFormat="1" applyFont="1" applyBorder="1" applyAlignment="1"/>
    <xf numFmtId="0" fontId="49" fillId="0" borderId="0" xfId="1337" applyFont="1" applyBorder="1" applyAlignment="1">
      <alignment horizontal="center" vertical="center"/>
    </xf>
    <xf numFmtId="0" fontId="43" fillId="0" borderId="3" xfId="0" applyFont="1" applyBorder="1" applyAlignment="1">
      <alignment horizontal="center" vertical="center" shrinkToFit="1"/>
    </xf>
    <xf numFmtId="183" fontId="44" fillId="0" borderId="29" xfId="1386" applyNumberFormat="1" applyFont="1" applyFill="1" applyBorder="1" applyAlignment="1">
      <alignment vertical="center"/>
    </xf>
    <xf numFmtId="183" fontId="44" fillId="0" borderId="3" xfId="1386" applyNumberFormat="1" applyFont="1" applyFill="1" applyBorder="1" applyAlignment="1">
      <alignment vertical="center"/>
    </xf>
    <xf numFmtId="179" fontId="43" fillId="0" borderId="36" xfId="0" applyNumberFormat="1" applyFont="1" applyFill="1" applyBorder="1" applyAlignment="1">
      <alignment horizontal="right" vertical="center" shrinkToFit="1"/>
    </xf>
    <xf numFmtId="179" fontId="43" fillId="0" borderId="31" xfId="0" applyNumberFormat="1" applyFont="1" applyFill="1" applyBorder="1" applyAlignment="1">
      <alignment horizontal="right" vertical="center" shrinkToFit="1"/>
    </xf>
    <xf numFmtId="179" fontId="43" fillId="0" borderId="19" xfId="0" applyNumberFormat="1" applyFont="1" applyFill="1" applyBorder="1" applyAlignment="1">
      <alignment horizontal="right" vertical="center" shrinkToFit="1"/>
    </xf>
    <xf numFmtId="183" fontId="44" fillId="0" borderId="0" xfId="0" applyNumberFormat="1" applyFont="1" applyFill="1" applyAlignment="1">
      <alignment vertical="center"/>
    </xf>
    <xf numFmtId="0" fontId="52" fillId="0" borderId="0" xfId="1338" applyFont="1" applyBorder="1">
      <alignment vertical="center"/>
    </xf>
    <xf numFmtId="0" fontId="45" fillId="0" borderId="0" xfId="1338" applyFont="1">
      <alignment vertical="center"/>
    </xf>
    <xf numFmtId="0" fontId="49" fillId="0" borderId="0" xfId="1338" applyFont="1" applyBorder="1">
      <alignment vertical="center"/>
    </xf>
    <xf numFmtId="0" fontId="49" fillId="0" borderId="0" xfId="1338" applyFont="1">
      <alignment vertical="center"/>
    </xf>
    <xf numFmtId="0" fontId="49" fillId="0" borderId="0" xfId="1338" applyFont="1" applyBorder="1" applyAlignment="1">
      <alignment horizontal="center" vertical="center"/>
    </xf>
    <xf numFmtId="0" fontId="46" fillId="0" borderId="0" xfId="1338" applyFont="1">
      <alignment vertical="center"/>
    </xf>
    <xf numFmtId="0" fontId="48" fillId="0" borderId="0" xfId="1338" applyFont="1">
      <alignment vertical="center"/>
    </xf>
    <xf numFmtId="0" fontId="45" fillId="0" borderId="0" xfId="1338" applyFont="1" applyBorder="1">
      <alignment vertical="center"/>
    </xf>
    <xf numFmtId="0" fontId="45" fillId="0" borderId="0" xfId="1338" applyFont="1" applyAlignment="1">
      <alignment vertical="center"/>
    </xf>
    <xf numFmtId="0" fontId="52" fillId="0" borderId="0" xfId="1338" applyFont="1">
      <alignment vertical="center"/>
    </xf>
    <xf numFmtId="0" fontId="52" fillId="0" borderId="0" xfId="1338" applyFont="1" applyAlignment="1">
      <alignment vertical="center"/>
    </xf>
    <xf numFmtId="0" fontId="48" fillId="0" borderId="0" xfId="1338" applyFont="1" applyBorder="1">
      <alignment vertical="center"/>
    </xf>
    <xf numFmtId="0" fontId="50" fillId="0" borderId="0" xfId="1338" applyFont="1" applyBorder="1">
      <alignment vertical="center"/>
    </xf>
    <xf numFmtId="0" fontId="49" fillId="0" borderId="0" xfId="1328" applyFont="1" applyBorder="1" applyAlignment="1">
      <alignment horizontal="center" vertical="center"/>
    </xf>
    <xf numFmtId="0" fontId="49" fillId="0" borderId="0" xfId="1328" applyFont="1" applyBorder="1" applyAlignment="1">
      <alignment vertical="center"/>
    </xf>
    <xf numFmtId="0" fontId="50" fillId="0" borderId="0" xfId="1328" applyFont="1">
      <alignment vertical="center"/>
    </xf>
    <xf numFmtId="0" fontId="48" fillId="0" borderId="0" xfId="1328" applyFont="1">
      <alignment vertical="center"/>
    </xf>
    <xf numFmtId="0" fontId="49" fillId="0" borderId="0" xfId="1328" applyFont="1" applyBorder="1" applyAlignment="1">
      <alignment horizontal="left" vertical="center"/>
    </xf>
    <xf numFmtId="178" fontId="50" fillId="0" borderId="0" xfId="1337" applyNumberFormat="1" applyFont="1" applyBorder="1">
      <alignment vertical="center"/>
    </xf>
    <xf numFmtId="0" fontId="53" fillId="0" borderId="0" xfId="1" applyNumberFormat="1" applyFont="1" applyFill="1" applyBorder="1" applyAlignment="1">
      <alignment horizontal="left" vertical="center"/>
    </xf>
    <xf numFmtId="0" fontId="54" fillId="0" borderId="0" xfId="1" applyNumberFormat="1" applyFont="1" applyFill="1" applyBorder="1" applyAlignment="1">
      <alignment vertical="center"/>
    </xf>
    <xf numFmtId="0" fontId="45" fillId="0" borderId="0" xfId="0" applyFont="1" applyBorder="1">
      <alignment vertical="center"/>
    </xf>
    <xf numFmtId="180" fontId="45" fillId="0" borderId="0" xfId="0" applyNumberFormat="1" applyFont="1" applyBorder="1">
      <alignment vertical="center"/>
    </xf>
    <xf numFmtId="179" fontId="43" fillId="0" borderId="22" xfId="0" applyNumberFormat="1" applyFont="1" applyFill="1" applyBorder="1" applyAlignment="1">
      <alignment horizontal="right" vertical="center" shrinkToFit="1"/>
    </xf>
    <xf numFmtId="179" fontId="43" fillId="0" borderId="6" xfId="0" applyNumberFormat="1" applyFont="1" applyFill="1" applyBorder="1" applyAlignment="1">
      <alignment horizontal="right" vertical="center" shrinkToFit="1"/>
    </xf>
    <xf numFmtId="178" fontId="45" fillId="0" borderId="0" xfId="0" applyNumberFormat="1" applyFont="1" applyBorder="1">
      <alignment vertical="center"/>
    </xf>
    <xf numFmtId="0" fontId="55" fillId="0" borderId="0" xfId="1552" applyFont="1">
      <alignment vertical="center"/>
    </xf>
    <xf numFmtId="0" fontId="55" fillId="0" borderId="0" xfId="1337" applyFont="1" applyAlignment="1">
      <alignment vertical="center"/>
    </xf>
    <xf numFmtId="0" fontId="46" fillId="0" borderId="0" xfId="1337" applyNumberFormat="1" applyFont="1" applyFill="1" applyBorder="1" applyAlignment="1">
      <alignment vertical="center"/>
    </xf>
    <xf numFmtId="0" fontId="55" fillId="0" borderId="0" xfId="1338" applyFont="1" applyAlignment="1">
      <alignment vertical="center"/>
    </xf>
    <xf numFmtId="0" fontId="54" fillId="0" borderId="0" xfId="1338" applyFont="1" applyAlignment="1">
      <alignment vertical="center"/>
    </xf>
    <xf numFmtId="0" fontId="46" fillId="0" borderId="0" xfId="1338" applyNumberFormat="1" applyFont="1" applyFill="1" applyBorder="1" applyAlignment="1">
      <alignment vertical="center"/>
    </xf>
    <xf numFmtId="181" fontId="44" fillId="28" borderId="36" xfId="1" applyNumberFormat="1" applyFont="1" applyFill="1" applyBorder="1" applyAlignment="1">
      <alignment horizontal="center" vertical="center" shrinkToFit="1"/>
    </xf>
    <xf numFmtId="181" fontId="44" fillId="28" borderId="3" xfId="1" applyNumberFormat="1" applyFont="1" applyFill="1" applyBorder="1" applyAlignment="1">
      <alignment horizontal="center" vertical="center"/>
    </xf>
    <xf numFmtId="0" fontId="44" fillId="28" borderId="42" xfId="1" applyNumberFormat="1" applyFont="1" applyFill="1" applyBorder="1" applyAlignment="1">
      <alignment horizontal="center" vertical="center" shrinkToFit="1"/>
    </xf>
    <xf numFmtId="49" fontId="44" fillId="28" borderId="43" xfId="1" applyNumberFormat="1" applyFont="1" applyFill="1" applyBorder="1" applyAlignment="1">
      <alignment horizontal="center" vertical="center" shrinkToFit="1"/>
    </xf>
    <xf numFmtId="0" fontId="44" fillId="0" borderId="19" xfId="1337" applyFont="1" applyFill="1" applyBorder="1" applyAlignment="1">
      <alignment horizontal="center" vertical="center" shrinkToFit="1"/>
    </xf>
    <xf numFmtId="178" fontId="44" fillId="0" borderId="44" xfId="851" applyNumberFormat="1" applyFont="1" applyBorder="1" applyAlignment="1">
      <alignment horizontal="right" vertical="center" shrinkToFit="1"/>
    </xf>
    <xf numFmtId="178" fontId="44" fillId="0" borderId="45" xfId="851" applyNumberFormat="1" applyFont="1" applyBorder="1" applyAlignment="1">
      <alignment horizontal="right" vertical="center" shrinkToFit="1"/>
    </xf>
    <xf numFmtId="179" fontId="44" fillId="0" borderId="46" xfId="706" applyNumberFormat="1" applyFont="1" applyFill="1" applyBorder="1" applyAlignment="1">
      <alignment horizontal="right" vertical="center" shrinkToFit="1"/>
    </xf>
    <xf numFmtId="0" fontId="44" fillId="0" borderId="19" xfId="1337" applyFont="1" applyBorder="1" applyAlignment="1">
      <alignment horizontal="center" vertical="center" shrinkToFit="1"/>
    </xf>
    <xf numFmtId="178" fontId="44" fillId="0" borderId="3" xfId="851" applyNumberFormat="1" applyFont="1" applyBorder="1" applyAlignment="1">
      <alignment horizontal="right" vertical="center" shrinkToFit="1"/>
    </xf>
    <xf numFmtId="178" fontId="44" fillId="0" borderId="42" xfId="851" applyNumberFormat="1" applyFont="1" applyBorder="1" applyAlignment="1">
      <alignment horizontal="right" vertical="center" shrinkToFit="1"/>
    </xf>
    <xf numFmtId="179" fontId="44" fillId="0" borderId="43" xfId="704" applyNumberFormat="1" applyFont="1" applyBorder="1" applyAlignment="1">
      <alignment horizontal="right" vertical="center" shrinkToFit="1"/>
    </xf>
    <xf numFmtId="0" fontId="44" fillId="0" borderId="3" xfId="1337" applyFont="1" applyBorder="1" applyAlignment="1">
      <alignment horizontal="center" vertical="center" shrinkToFit="1"/>
    </xf>
    <xf numFmtId="0" fontId="44" fillId="0" borderId="4" xfId="1337" applyFont="1" applyBorder="1" applyAlignment="1">
      <alignment horizontal="center" vertical="center" shrinkToFit="1"/>
    </xf>
    <xf numFmtId="178" fontId="44" fillId="0" borderId="4" xfId="851" applyNumberFormat="1" applyFont="1" applyBorder="1" applyAlignment="1">
      <alignment horizontal="right" vertical="center" shrinkToFit="1"/>
    </xf>
    <xf numFmtId="178" fontId="44" fillId="0" borderId="47" xfId="851" applyNumberFormat="1" applyFont="1" applyBorder="1" applyAlignment="1">
      <alignment horizontal="right" vertical="center" shrinkToFit="1"/>
    </xf>
    <xf numFmtId="179" fontId="44" fillId="0" borderId="48" xfId="704" applyNumberFormat="1" applyFont="1" applyBorder="1" applyAlignment="1">
      <alignment horizontal="right" vertical="center" shrinkToFit="1"/>
    </xf>
    <xf numFmtId="0" fontId="44" fillId="0" borderId="49" xfId="1337" applyFont="1" applyBorder="1" applyAlignment="1">
      <alignment horizontal="center" vertical="center" shrinkToFit="1"/>
    </xf>
    <xf numFmtId="178" fontId="44" fillId="0" borderId="49" xfId="851" applyNumberFormat="1" applyFont="1" applyBorder="1" applyAlignment="1">
      <alignment horizontal="right" vertical="center" shrinkToFit="1"/>
    </xf>
    <xf numFmtId="178" fontId="44" fillId="0" borderId="53" xfId="851" applyNumberFormat="1" applyFont="1" applyBorder="1" applyAlignment="1">
      <alignment horizontal="right" vertical="center" shrinkToFit="1"/>
    </xf>
    <xf numFmtId="179" fontId="44" fillId="0" borderId="54" xfId="704" applyNumberFormat="1" applyFont="1" applyBorder="1" applyAlignment="1">
      <alignment horizontal="right" vertical="center" shrinkToFit="1"/>
    </xf>
    <xf numFmtId="0" fontId="44" fillId="0" borderId="55" xfId="1337" applyFont="1" applyBorder="1" applyAlignment="1">
      <alignment horizontal="center" vertical="center" shrinkToFit="1"/>
    </xf>
    <xf numFmtId="178" fontId="44" fillId="0" borderId="55" xfId="851" applyNumberFormat="1" applyFont="1" applyBorder="1" applyAlignment="1">
      <alignment horizontal="right" vertical="center" shrinkToFit="1"/>
    </xf>
    <xf numFmtId="178" fontId="44" fillId="0" borderId="59" xfId="851" applyNumberFormat="1" applyFont="1" applyBorder="1" applyAlignment="1">
      <alignment horizontal="right" vertical="center" shrinkToFit="1"/>
    </xf>
    <xf numFmtId="179" fontId="44" fillId="0" borderId="60" xfId="704" applyNumberFormat="1" applyFont="1" applyBorder="1" applyAlignment="1">
      <alignment horizontal="right" vertical="center" shrinkToFit="1"/>
    </xf>
    <xf numFmtId="178" fontId="44" fillId="0" borderId="19" xfId="851" applyNumberFormat="1" applyFont="1" applyBorder="1" applyAlignment="1">
      <alignment horizontal="right" vertical="center" shrinkToFit="1"/>
    </xf>
    <xf numFmtId="179" fontId="44" fillId="0" borderId="61" xfId="704" applyNumberFormat="1" applyFont="1" applyBorder="1" applyAlignment="1">
      <alignment horizontal="right" vertical="center" shrinkToFit="1"/>
    </xf>
    <xf numFmtId="178" fontId="44" fillId="0" borderId="42" xfId="851" applyNumberFormat="1" applyFont="1" applyFill="1" applyBorder="1" applyAlignment="1">
      <alignment horizontal="right" vertical="center" shrinkToFit="1"/>
    </xf>
    <xf numFmtId="38" fontId="44" fillId="0" borderId="62" xfId="853" applyFont="1" applyFill="1" applyBorder="1" applyAlignment="1">
      <alignment horizontal="right" vertical="center" shrinkToFit="1"/>
    </xf>
    <xf numFmtId="179" fontId="44" fillId="0" borderId="3" xfId="704" applyNumberFormat="1" applyFont="1" applyBorder="1" applyAlignment="1">
      <alignment horizontal="right" vertical="center" shrinkToFit="1"/>
    </xf>
    <xf numFmtId="179" fontId="44" fillId="0" borderId="63" xfId="704" applyNumberFormat="1" applyFont="1" applyBorder="1" applyAlignment="1">
      <alignment horizontal="right" vertical="center" shrinkToFit="1"/>
    </xf>
    <xf numFmtId="179" fontId="44" fillId="0" borderId="64" xfId="1337" applyNumberFormat="1" applyFont="1" applyBorder="1" applyAlignment="1">
      <alignment horizontal="right" vertical="center" shrinkToFit="1"/>
    </xf>
    <xf numFmtId="0" fontId="44" fillId="0" borderId="19" xfId="1338" applyFont="1" applyFill="1" applyBorder="1" applyAlignment="1">
      <alignment horizontal="center" vertical="center" shrinkToFit="1"/>
    </xf>
    <xf numFmtId="0" fontId="44" fillId="0" borderId="19" xfId="1338" applyFont="1" applyBorder="1" applyAlignment="1">
      <alignment horizontal="center" vertical="center" shrinkToFit="1"/>
    </xf>
    <xf numFmtId="0" fontId="44" fillId="0" borderId="44" xfId="1338" applyFont="1" applyBorder="1" applyAlignment="1">
      <alignment horizontal="center" vertical="center" shrinkToFit="1"/>
    </xf>
    <xf numFmtId="0" fontId="44" fillId="0" borderId="4" xfId="1338" applyFont="1" applyBorder="1" applyAlignment="1">
      <alignment horizontal="center" vertical="center" shrinkToFit="1"/>
    </xf>
    <xf numFmtId="0" fontId="44" fillId="0" borderId="3" xfId="1338" applyFont="1" applyBorder="1" applyAlignment="1">
      <alignment horizontal="center" vertical="center" shrinkToFit="1"/>
    </xf>
    <xf numFmtId="0" fontId="44" fillId="0" borderId="49" xfId="1338" applyFont="1" applyBorder="1" applyAlignment="1">
      <alignment horizontal="center" vertical="center" shrinkToFit="1"/>
    </xf>
    <xf numFmtId="0" fontId="44" fillId="0" borderId="55" xfId="1338" applyFont="1" applyBorder="1" applyAlignment="1">
      <alignment horizontal="center" vertical="center" shrinkToFit="1"/>
    </xf>
    <xf numFmtId="178" fontId="44" fillId="0" borderId="65" xfId="851" applyNumberFormat="1" applyFont="1" applyBorder="1" applyAlignment="1">
      <alignment horizontal="right" vertical="center" shrinkToFit="1"/>
    </xf>
    <xf numFmtId="179" fontId="44" fillId="0" borderId="64" xfId="706" applyNumberFormat="1" applyFont="1" applyFill="1" applyBorder="1" applyAlignment="1">
      <alignment horizontal="right" vertical="center" shrinkToFit="1"/>
    </xf>
    <xf numFmtId="0" fontId="43" fillId="0" borderId="28" xfId="0" applyFont="1" applyFill="1" applyBorder="1" applyAlignment="1">
      <alignment vertical="center" wrapText="1"/>
    </xf>
    <xf numFmtId="0" fontId="43" fillId="0" borderId="20" xfId="0" applyFont="1" applyFill="1" applyBorder="1">
      <alignment vertical="center"/>
    </xf>
    <xf numFmtId="179" fontId="43" fillId="0" borderId="83" xfId="0" applyNumberFormat="1" applyFont="1" applyFill="1" applyBorder="1">
      <alignment vertical="center"/>
    </xf>
    <xf numFmtId="0" fontId="43" fillId="0" borderId="28" xfId="0" applyFont="1" applyFill="1" applyBorder="1" applyAlignment="1">
      <alignment vertical="center"/>
    </xf>
    <xf numFmtId="0" fontId="45" fillId="0" borderId="3" xfId="0" applyFont="1" applyBorder="1">
      <alignment vertical="center"/>
    </xf>
    <xf numFmtId="179" fontId="45" fillId="0" borderId="3" xfId="0" applyNumberFormat="1" applyFont="1" applyBorder="1">
      <alignment vertical="center"/>
    </xf>
    <xf numFmtId="180" fontId="45" fillId="0" borderId="3" xfId="0" applyNumberFormat="1" applyFont="1" applyBorder="1">
      <alignment vertical="center"/>
    </xf>
    <xf numFmtId="0" fontId="43" fillId="0" borderId="4" xfId="0" applyFont="1" applyBorder="1" applyAlignment="1">
      <alignment vertical="center" wrapText="1"/>
    </xf>
    <xf numFmtId="179" fontId="43" fillId="0" borderId="0" xfId="0" applyNumberFormat="1" applyFont="1" applyFill="1" applyBorder="1">
      <alignment vertical="center"/>
    </xf>
    <xf numFmtId="0" fontId="43" fillId="0" borderId="3" xfId="0" applyFont="1" applyFill="1" applyBorder="1">
      <alignment vertical="center"/>
    </xf>
    <xf numFmtId="179" fontId="43" fillId="0" borderId="3" xfId="0" applyNumberFormat="1" applyFont="1" applyFill="1" applyBorder="1">
      <alignment vertical="center"/>
    </xf>
    <xf numFmtId="0" fontId="54" fillId="0" borderId="0" xfId="1554" applyFont="1" applyAlignment="1">
      <alignment vertical="center"/>
    </xf>
    <xf numFmtId="0" fontId="6" fillId="0" borderId="29" xfId="1553" applyNumberFormat="1" applyFont="1" applyFill="1" applyBorder="1" applyAlignment="1">
      <alignment vertical="center"/>
    </xf>
    <xf numFmtId="10" fontId="6" fillId="0" borderId="30" xfId="1553" applyNumberFormat="1" applyFont="1" applyFill="1" applyBorder="1" applyAlignment="1">
      <alignment vertical="center"/>
    </xf>
    <xf numFmtId="0" fontId="6" fillId="0" borderId="30" xfId="1553" applyFont="1" applyBorder="1">
      <alignment vertical="center"/>
    </xf>
    <xf numFmtId="0" fontId="6" fillId="0" borderId="30" xfId="1553" applyFont="1" applyBorder="1" applyAlignment="1">
      <alignment horizontal="center" vertical="center"/>
    </xf>
    <xf numFmtId="0" fontId="39" fillId="0" borderId="30" xfId="1553" applyFont="1" applyBorder="1">
      <alignment vertical="center"/>
    </xf>
    <xf numFmtId="0" fontId="41" fillId="0" borderId="24" xfId="1553" applyFont="1" applyBorder="1">
      <alignment vertical="center"/>
    </xf>
    <xf numFmtId="0" fontId="6" fillId="0" borderId="66" xfId="1553" applyFont="1" applyBorder="1">
      <alignment vertical="center"/>
    </xf>
    <xf numFmtId="10" fontId="6" fillId="0" borderId="30" xfId="1553" applyNumberFormat="1" applyFont="1" applyFill="1" applyBorder="1" applyAlignment="1">
      <alignment horizontal="left" vertical="center"/>
    </xf>
    <xf numFmtId="0" fontId="6" fillId="0" borderId="30" xfId="1553" applyFont="1" applyFill="1" applyBorder="1" applyAlignment="1">
      <alignment horizontal="right" vertical="center"/>
    </xf>
    <xf numFmtId="0" fontId="6" fillId="0" borderId="24" xfId="1553" applyFont="1" applyBorder="1" applyAlignment="1">
      <alignment horizontal="right" vertical="center"/>
    </xf>
    <xf numFmtId="0" fontId="41" fillId="0" borderId="67" xfId="1553" applyFont="1" applyBorder="1">
      <alignment vertical="center"/>
    </xf>
    <xf numFmtId="0" fontId="6" fillId="0" borderId="0" xfId="1553" applyFont="1" applyBorder="1">
      <alignment vertical="center"/>
    </xf>
    <xf numFmtId="10" fontId="6" fillId="0" borderId="0" xfId="1553" applyNumberFormat="1" applyFont="1" applyFill="1" applyBorder="1" applyAlignment="1">
      <alignment vertical="center"/>
    </xf>
    <xf numFmtId="0" fontId="6" fillId="0" borderId="67" xfId="1553" applyFont="1" applyBorder="1">
      <alignment vertical="center"/>
    </xf>
    <xf numFmtId="179" fontId="5" fillId="0" borderId="0" xfId="1553" applyNumberFormat="1" applyFont="1" applyFill="1" applyBorder="1" applyAlignment="1">
      <alignment horizontal="left" vertical="center"/>
    </xf>
    <xf numFmtId="0" fontId="6" fillId="0" borderId="0" xfId="1553" applyFont="1" applyFill="1" applyBorder="1">
      <alignment vertical="center"/>
    </xf>
    <xf numFmtId="0" fontId="6" fillId="0" borderId="71" xfId="1553" applyNumberFormat="1" applyFont="1" applyBorder="1">
      <alignment vertical="center"/>
    </xf>
    <xf numFmtId="0" fontId="6" fillId="0" borderId="72" xfId="1553" applyFont="1" applyBorder="1">
      <alignment vertical="center"/>
    </xf>
    <xf numFmtId="0" fontId="6" fillId="0" borderId="73" xfId="1553" applyFont="1" applyBorder="1">
      <alignment vertical="center"/>
    </xf>
    <xf numFmtId="10" fontId="6" fillId="0" borderId="66" xfId="1553" applyNumberFormat="1" applyFont="1" applyFill="1" applyBorder="1" applyAlignment="1">
      <alignment horizontal="center" vertical="center" shrinkToFit="1"/>
    </xf>
    <xf numFmtId="10" fontId="6" fillId="0" borderId="0" xfId="1553" applyNumberFormat="1" applyFont="1" applyFill="1" applyBorder="1" applyAlignment="1">
      <alignment horizontal="center" vertical="center" shrinkToFit="1"/>
    </xf>
    <xf numFmtId="179" fontId="5" fillId="0" borderId="67" xfId="1553" applyNumberFormat="1" applyFont="1" applyFill="1" applyBorder="1" applyAlignment="1">
      <alignment horizontal="left" vertical="center"/>
    </xf>
    <xf numFmtId="0" fontId="6" fillId="0" borderId="74" xfId="1553" applyFont="1" applyBorder="1">
      <alignment vertical="center"/>
    </xf>
    <xf numFmtId="0" fontId="6" fillId="0" borderId="75" xfId="1553" applyFont="1" applyBorder="1">
      <alignment vertical="center"/>
    </xf>
    <xf numFmtId="179" fontId="5" fillId="0" borderId="31" xfId="1553" applyNumberFormat="1" applyFont="1" applyFill="1" applyBorder="1" applyAlignment="1">
      <alignment horizontal="left" vertical="center"/>
    </xf>
    <xf numFmtId="10" fontId="6" fillId="0" borderId="69" xfId="1553" applyNumberFormat="1" applyFont="1" applyFill="1" applyBorder="1" applyAlignment="1">
      <alignment vertical="center"/>
    </xf>
    <xf numFmtId="0" fontId="6" fillId="0" borderId="0" xfId="1553" applyFont="1" applyFill="1" applyBorder="1" applyAlignment="1">
      <alignment vertical="center"/>
    </xf>
    <xf numFmtId="177" fontId="6" fillId="0" borderId="0" xfId="1553" applyNumberFormat="1" applyFont="1" applyFill="1" applyBorder="1" applyAlignment="1">
      <alignment vertical="center" wrapText="1"/>
    </xf>
    <xf numFmtId="10" fontId="6" fillId="0" borderId="66" xfId="1553" applyNumberFormat="1" applyFont="1" applyFill="1" applyBorder="1" applyAlignment="1">
      <alignment vertical="center" wrapText="1"/>
    </xf>
    <xf numFmtId="10" fontId="6" fillId="0" borderId="66" xfId="1553" applyNumberFormat="1" applyFont="1" applyFill="1" applyBorder="1" applyAlignment="1">
      <alignment horizontal="left" vertical="center" wrapText="1"/>
    </xf>
    <xf numFmtId="10" fontId="6" fillId="0" borderId="67" xfId="1553" applyNumberFormat="1" applyFont="1" applyFill="1" applyBorder="1" applyAlignment="1">
      <alignment horizontal="left" vertical="center" wrapText="1"/>
    </xf>
    <xf numFmtId="10" fontId="6" fillId="0" borderId="67" xfId="1553" applyNumberFormat="1" applyFont="1" applyFill="1" applyBorder="1" applyAlignment="1">
      <alignment vertical="center"/>
    </xf>
    <xf numFmtId="10" fontId="6" fillId="0" borderId="0" xfId="1553" applyNumberFormat="1" applyFont="1" applyFill="1" applyBorder="1" applyAlignment="1">
      <alignment vertical="center" wrapText="1"/>
    </xf>
    <xf numFmtId="182" fontId="6" fillId="0" borderId="0" xfId="1553" applyNumberFormat="1" applyFont="1" applyFill="1" applyBorder="1" applyAlignment="1">
      <alignment vertical="center"/>
    </xf>
    <xf numFmtId="182" fontId="6" fillId="0" borderId="67" xfId="1553" applyNumberFormat="1" applyFont="1" applyFill="1" applyBorder="1" applyAlignment="1">
      <alignment vertical="center"/>
    </xf>
    <xf numFmtId="10" fontId="33" fillId="0" borderId="0" xfId="1553" applyNumberFormat="1" applyFont="1" applyFill="1" applyBorder="1" applyAlignment="1">
      <alignment vertical="center" wrapText="1"/>
    </xf>
    <xf numFmtId="10" fontId="6" fillId="0" borderId="31" xfId="1553" applyNumberFormat="1" applyFont="1" applyFill="1" applyBorder="1" applyAlignment="1">
      <alignment vertical="center"/>
    </xf>
    <xf numFmtId="10" fontId="6" fillId="0" borderId="28" xfId="1553" applyNumberFormat="1" applyFont="1" applyFill="1" applyBorder="1" applyAlignment="1">
      <alignment vertical="center"/>
    </xf>
    <xf numFmtId="0" fontId="6" fillId="0" borderId="25" xfId="1553" applyFont="1" applyBorder="1">
      <alignment vertical="center"/>
    </xf>
    <xf numFmtId="0" fontId="6" fillId="0" borderId="70" xfId="1553" applyFont="1" applyBorder="1">
      <alignment vertical="center"/>
    </xf>
    <xf numFmtId="10" fontId="6" fillId="0" borderId="25" xfId="1553" applyNumberFormat="1" applyFont="1" applyFill="1" applyBorder="1" applyAlignment="1">
      <alignment vertical="center"/>
    </xf>
    <xf numFmtId="0" fontId="6" fillId="0" borderId="31" xfId="1553" applyFont="1" applyBorder="1">
      <alignment vertical="center"/>
    </xf>
    <xf numFmtId="0" fontId="6" fillId="0" borderId="28" xfId="1553" applyFont="1" applyBorder="1">
      <alignment vertical="center"/>
    </xf>
    <xf numFmtId="0" fontId="6" fillId="0" borderId="28" xfId="1553" applyFont="1" applyBorder="1" applyAlignment="1">
      <alignment horizontal="center" vertical="center"/>
    </xf>
    <xf numFmtId="0" fontId="39" fillId="0" borderId="28" xfId="1553" applyFont="1" applyBorder="1">
      <alignment vertical="center"/>
    </xf>
    <xf numFmtId="0" fontId="41" fillId="0" borderId="25" xfId="1553" applyFont="1" applyBorder="1">
      <alignment vertical="center"/>
    </xf>
    <xf numFmtId="0" fontId="46" fillId="0" borderId="0" xfId="1328" applyNumberFormat="1" applyFont="1" applyBorder="1" applyAlignment="1">
      <alignment vertical="center"/>
    </xf>
    <xf numFmtId="0" fontId="46" fillId="0" borderId="0" xfId="1328" applyFont="1" applyBorder="1" applyAlignment="1">
      <alignment horizontal="center" vertical="center"/>
    </xf>
    <xf numFmtId="0" fontId="46" fillId="0" borderId="0" xfId="1328" applyFont="1" applyBorder="1" applyAlignment="1">
      <alignment horizontal="left" vertical="center"/>
    </xf>
    <xf numFmtId="0" fontId="48" fillId="28" borderId="4" xfId="0" applyFont="1" applyFill="1" applyBorder="1" applyAlignment="1">
      <alignment horizontal="center" vertical="center" wrapText="1"/>
    </xf>
    <xf numFmtId="0" fontId="48" fillId="28" borderId="17" xfId="0" applyFont="1" applyFill="1" applyBorder="1" applyAlignment="1">
      <alignment vertical="center" wrapText="1"/>
    </xf>
    <xf numFmtId="0" fontId="48" fillId="28" borderId="18" xfId="0" applyFont="1" applyFill="1" applyBorder="1" applyAlignment="1">
      <alignment vertical="center" wrapText="1"/>
    </xf>
    <xf numFmtId="0" fontId="48" fillId="28" borderId="4" xfId="0" applyFont="1" applyFill="1" applyBorder="1" applyAlignment="1">
      <alignment horizontal="center" vertical="center" wrapText="1"/>
    </xf>
    <xf numFmtId="0" fontId="43" fillId="0" borderId="3" xfId="1386" applyFont="1" applyFill="1" applyBorder="1" applyAlignment="1">
      <alignment vertical="center"/>
    </xf>
    <xf numFmtId="0" fontId="43" fillId="0" borderId="3" xfId="1386" applyFont="1" applyBorder="1" applyAlignment="1">
      <alignment vertical="center"/>
    </xf>
    <xf numFmtId="0" fontId="44" fillId="0" borderId="3" xfId="1147" applyFont="1" applyBorder="1" applyAlignment="1" applyProtection="1">
      <alignment vertical="center"/>
      <protection locked="0"/>
    </xf>
    <xf numFmtId="177" fontId="44" fillId="0" borderId="6" xfId="0" applyNumberFormat="1" applyFont="1" applyFill="1" applyBorder="1" applyAlignment="1">
      <alignment vertical="center" shrinkToFit="1"/>
    </xf>
    <xf numFmtId="177" fontId="43" fillId="0" borderId="7" xfId="0" applyNumberFormat="1" applyFont="1" applyFill="1" applyBorder="1" applyAlignment="1">
      <alignment horizontal="right" vertical="center" shrinkToFit="1"/>
    </xf>
    <xf numFmtId="177" fontId="44" fillId="0" borderId="7" xfId="0" applyNumberFormat="1" applyFont="1" applyFill="1" applyBorder="1" applyAlignment="1">
      <alignment vertical="center" shrinkToFit="1"/>
    </xf>
    <xf numFmtId="0" fontId="43" fillId="0" borderId="0" xfId="0" applyFont="1" applyFill="1" applyBorder="1" applyAlignment="1">
      <alignment vertical="center"/>
    </xf>
    <xf numFmtId="179" fontId="43" fillId="0" borderId="21" xfId="0" applyNumberFormat="1" applyFont="1" applyFill="1" applyBorder="1" applyAlignment="1">
      <alignment horizontal="right" vertical="center" shrinkToFit="1"/>
    </xf>
    <xf numFmtId="179" fontId="43" fillId="0" borderId="20" xfId="0" applyNumberFormat="1" applyFont="1" applyFill="1" applyBorder="1" applyAlignment="1">
      <alignment horizontal="right" vertical="center" shrinkToFit="1"/>
    </xf>
    <xf numFmtId="179" fontId="43" fillId="0" borderId="26" xfId="0" applyNumberFormat="1" applyFont="1" applyFill="1" applyBorder="1" applyAlignment="1">
      <alignment horizontal="right" vertical="center" shrinkToFit="1"/>
    </xf>
    <xf numFmtId="179" fontId="43" fillId="0" borderId="25" xfId="0" applyNumberFormat="1" applyFont="1" applyFill="1" applyBorder="1" applyAlignment="1">
      <alignment horizontal="right" vertical="center" shrinkToFit="1"/>
    </xf>
    <xf numFmtId="0" fontId="45" fillId="0" borderId="0" xfId="0" applyFont="1" applyFill="1">
      <alignment vertical="center"/>
    </xf>
    <xf numFmtId="183" fontId="43" fillId="0" borderId="4" xfId="0" applyNumberFormat="1" applyFont="1" applyFill="1" applyBorder="1" applyAlignment="1">
      <alignment horizontal="right" vertical="center" shrinkToFit="1"/>
    </xf>
    <xf numFmtId="183" fontId="44" fillId="0" borderId="3" xfId="0" applyNumberFormat="1" applyFont="1" applyFill="1" applyBorder="1" applyAlignment="1">
      <alignment vertical="center"/>
    </xf>
    <xf numFmtId="183" fontId="44" fillId="0" borderId="4" xfId="1386" applyNumberFormat="1" applyFont="1" applyFill="1" applyBorder="1" applyAlignment="1">
      <alignment vertical="center"/>
    </xf>
    <xf numFmtId="0" fontId="43" fillId="0" borderId="0" xfId="0" applyFont="1" applyFill="1">
      <alignment vertical="center"/>
    </xf>
    <xf numFmtId="0" fontId="45" fillId="0" borderId="84" xfId="0" applyFont="1" applyBorder="1">
      <alignment vertical="center"/>
    </xf>
    <xf numFmtId="0" fontId="45" fillId="0" borderId="85" xfId="0" applyFont="1" applyBorder="1">
      <alignment vertical="center"/>
    </xf>
    <xf numFmtId="0" fontId="45" fillId="0" borderId="86" xfId="0" applyFont="1" applyBorder="1">
      <alignment vertical="center"/>
    </xf>
    <xf numFmtId="0" fontId="45" fillId="0" borderId="87" xfId="0" applyFont="1" applyBorder="1">
      <alignment vertical="center"/>
    </xf>
    <xf numFmtId="0" fontId="45" fillId="30" borderId="3" xfId="0" applyFont="1" applyFill="1" applyBorder="1">
      <alignment vertical="center"/>
    </xf>
    <xf numFmtId="179" fontId="45" fillId="0" borderId="0" xfId="1594" applyNumberFormat="1" applyFont="1" applyBorder="1">
      <alignment vertical="center"/>
    </xf>
    <xf numFmtId="0" fontId="45" fillId="0" borderId="0" xfId="0" applyFont="1" applyBorder="1" applyAlignment="1">
      <alignment vertical="center"/>
    </xf>
    <xf numFmtId="179" fontId="45" fillId="0" borderId="0" xfId="1594" applyNumberFormat="1" applyFont="1" applyBorder="1" applyAlignment="1">
      <alignment vertical="center"/>
    </xf>
    <xf numFmtId="0" fontId="45" fillId="0" borderId="88" xfId="0" applyFont="1" applyBorder="1" applyAlignment="1">
      <alignment vertical="center"/>
    </xf>
    <xf numFmtId="0" fontId="45" fillId="31" borderId="3" xfId="0" applyFont="1" applyFill="1" applyBorder="1">
      <alignment vertical="center"/>
    </xf>
    <xf numFmtId="0" fontId="45" fillId="32" borderId="3" xfId="0" applyFont="1" applyFill="1" applyBorder="1">
      <alignment vertical="center"/>
    </xf>
    <xf numFmtId="0" fontId="45" fillId="33" borderId="3" xfId="0" applyFont="1" applyFill="1" applyBorder="1">
      <alignment vertical="center"/>
    </xf>
    <xf numFmtId="0" fontId="45" fillId="34" borderId="3" xfId="0" applyFont="1" applyFill="1" applyBorder="1">
      <alignment vertical="center"/>
    </xf>
    <xf numFmtId="0" fontId="45" fillId="0" borderId="89" xfId="0" applyFont="1" applyBorder="1">
      <alignment vertical="center"/>
    </xf>
    <xf numFmtId="0" fontId="45" fillId="0" borderId="90" xfId="0" applyFont="1" applyBorder="1">
      <alignment vertical="center"/>
    </xf>
    <xf numFmtId="0" fontId="45" fillId="0" borderId="91" xfId="0" applyFont="1" applyBorder="1" applyAlignment="1">
      <alignment vertical="center"/>
    </xf>
    <xf numFmtId="0" fontId="45" fillId="0" borderId="88" xfId="0" applyFont="1" applyBorder="1">
      <alignment vertical="center"/>
    </xf>
    <xf numFmtId="0" fontId="45" fillId="0" borderId="91" xfId="0" applyFont="1" applyBorder="1">
      <alignment vertical="center"/>
    </xf>
    <xf numFmtId="0" fontId="44" fillId="0" borderId="36" xfId="1337" applyFont="1" applyBorder="1" applyAlignment="1">
      <alignment horizontal="left" vertical="center" shrinkToFit="1"/>
    </xf>
    <xf numFmtId="0" fontId="44" fillId="0" borderId="17" xfId="1337" applyFont="1" applyBorder="1" applyAlignment="1">
      <alignment horizontal="left" vertical="center" shrinkToFit="1"/>
    </xf>
    <xf numFmtId="0" fontId="44" fillId="0" borderId="18" xfId="1337" applyFont="1" applyBorder="1" applyAlignment="1">
      <alignment horizontal="left" vertical="center" shrinkToFit="1"/>
    </xf>
    <xf numFmtId="0" fontId="44" fillId="28" borderId="33" xfId="1337" applyFont="1" applyFill="1" applyBorder="1" applyAlignment="1">
      <alignment horizontal="center" vertical="center" shrinkToFit="1"/>
    </xf>
    <xf numFmtId="0" fontId="44" fillId="28" borderId="34" xfId="1337" applyFont="1" applyFill="1" applyBorder="1" applyAlignment="1">
      <alignment horizontal="center" vertical="center" shrinkToFit="1"/>
    </xf>
    <xf numFmtId="0" fontId="44" fillId="28" borderId="35" xfId="1337" applyFont="1" applyFill="1" applyBorder="1" applyAlignment="1">
      <alignment horizontal="center" vertical="center" shrinkToFit="1"/>
    </xf>
    <xf numFmtId="0" fontId="44" fillId="28" borderId="39" xfId="1337" applyFont="1" applyFill="1" applyBorder="1" applyAlignment="1">
      <alignment horizontal="center" vertical="center" shrinkToFit="1"/>
    </xf>
    <xf numFmtId="0" fontId="44" fillId="28" borderId="40" xfId="1337" applyFont="1" applyFill="1" applyBorder="1" applyAlignment="1">
      <alignment horizontal="center" vertical="center" shrinkToFit="1"/>
    </xf>
    <xf numFmtId="0" fontId="44" fillId="28" borderId="41" xfId="1337" applyFont="1" applyFill="1" applyBorder="1" applyAlignment="1">
      <alignment horizontal="center" vertical="center" shrinkToFit="1"/>
    </xf>
    <xf numFmtId="49" fontId="44" fillId="28" borderId="37" xfId="1" applyNumberFormat="1" applyFont="1" applyFill="1" applyBorder="1" applyAlignment="1">
      <alignment horizontal="center" vertical="center" shrinkToFit="1"/>
    </xf>
    <xf numFmtId="49" fontId="44" fillId="28" borderId="38" xfId="1" applyNumberFormat="1" applyFont="1" applyFill="1" applyBorder="1" applyAlignment="1">
      <alignment horizontal="center" vertical="center" shrinkToFit="1"/>
    </xf>
    <xf numFmtId="0" fontId="44" fillId="0" borderId="31" xfId="1337" applyFont="1" applyFill="1" applyBorder="1" applyAlignment="1">
      <alignment horizontal="left" vertical="center" shrinkToFit="1"/>
    </xf>
    <xf numFmtId="0" fontId="44" fillId="0" borderId="28" xfId="1337" applyFont="1" applyFill="1" applyBorder="1" applyAlignment="1">
      <alignment horizontal="left" vertical="center" shrinkToFit="1"/>
    </xf>
    <xf numFmtId="0" fontId="44" fillId="0" borderId="25" xfId="1337" applyFont="1" applyFill="1" applyBorder="1" applyAlignment="1">
      <alignment horizontal="left" vertical="center" shrinkToFit="1"/>
    </xf>
    <xf numFmtId="0" fontId="44" fillId="0" borderId="31" xfId="1337" applyFont="1" applyBorder="1" applyAlignment="1">
      <alignment horizontal="left" vertical="center" shrinkToFit="1"/>
    </xf>
    <xf numFmtId="0" fontId="44" fillId="0" borderId="28" xfId="1337" applyFont="1" applyBorder="1" applyAlignment="1">
      <alignment horizontal="left" vertical="center" shrinkToFit="1"/>
    </xf>
    <xf numFmtId="0" fontId="44" fillId="0" borderId="25" xfId="1337" applyFont="1" applyBorder="1" applyAlignment="1">
      <alignment horizontal="left" vertical="center" shrinkToFit="1"/>
    </xf>
    <xf numFmtId="0" fontId="44" fillId="0" borderId="50" xfId="1337" applyFont="1" applyBorder="1" applyAlignment="1">
      <alignment horizontal="left" vertical="center" shrinkToFit="1"/>
    </xf>
    <xf numFmtId="0" fontId="44" fillId="0" borderId="51" xfId="1337" applyFont="1" applyBorder="1" applyAlignment="1">
      <alignment horizontal="left" vertical="center" shrinkToFit="1"/>
    </xf>
    <xf numFmtId="0" fontId="44" fillId="0" borderId="52" xfId="1337" applyFont="1" applyBorder="1" applyAlignment="1">
      <alignment horizontal="left" vertical="center" shrinkToFit="1"/>
    </xf>
    <xf numFmtId="0" fontId="44" fillId="0" borderId="56" xfId="1337" applyFont="1" applyBorder="1" applyAlignment="1">
      <alignment horizontal="left" vertical="center" shrinkToFit="1"/>
    </xf>
    <xf numFmtId="0" fontId="44" fillId="0" borderId="57" xfId="1337" applyFont="1" applyBorder="1" applyAlignment="1">
      <alignment horizontal="left" vertical="center" shrinkToFit="1"/>
    </xf>
    <xf numFmtId="0" fontId="44" fillId="0" borderId="58" xfId="1337" applyFont="1" applyBorder="1" applyAlignment="1">
      <alignment horizontal="left" vertical="center" shrinkToFit="1"/>
    </xf>
    <xf numFmtId="0" fontId="44" fillId="0" borderId="36" xfId="1553" applyFont="1" applyBorder="1" applyAlignment="1">
      <alignment horizontal="left" vertical="center" shrinkToFit="1"/>
    </xf>
    <xf numFmtId="0" fontId="44" fillId="0" borderId="17" xfId="1553" applyFont="1" applyBorder="1" applyAlignment="1">
      <alignment horizontal="left" vertical="center" shrinkToFit="1"/>
    </xf>
    <xf numFmtId="0" fontId="44" fillId="0" borderId="18" xfId="1553" applyFont="1" applyBorder="1" applyAlignment="1">
      <alignment horizontal="left" vertical="center" shrinkToFit="1"/>
    </xf>
    <xf numFmtId="0" fontId="44" fillId="0" borderId="50" xfId="1553" applyFont="1" applyBorder="1" applyAlignment="1">
      <alignment horizontal="left" vertical="center" shrinkToFit="1"/>
    </xf>
    <xf numFmtId="0" fontId="44" fillId="0" borderId="51" xfId="1553" applyFont="1" applyBorder="1" applyAlignment="1">
      <alignment horizontal="left" vertical="center" shrinkToFit="1"/>
    </xf>
    <xf numFmtId="0" fontId="44" fillId="0" borderId="52" xfId="1553" applyFont="1" applyBorder="1" applyAlignment="1">
      <alignment horizontal="left" vertical="center" shrinkToFit="1"/>
    </xf>
    <xf numFmtId="0" fontId="44" fillId="0" borderId="56" xfId="1553" applyFont="1" applyBorder="1" applyAlignment="1">
      <alignment horizontal="left" vertical="center" shrinkToFit="1"/>
    </xf>
    <xf numFmtId="0" fontId="44" fillId="0" borderId="57" xfId="1553" applyFont="1" applyBorder="1" applyAlignment="1">
      <alignment horizontal="left" vertical="center" shrinkToFit="1"/>
    </xf>
    <xf numFmtId="0" fontId="44" fillId="0" borderId="58" xfId="1553" applyFont="1" applyBorder="1" applyAlignment="1">
      <alignment horizontal="left" vertical="center" shrinkToFit="1"/>
    </xf>
    <xf numFmtId="0" fontId="44" fillId="28" borderId="33" xfId="1338" applyFont="1" applyFill="1" applyBorder="1" applyAlignment="1">
      <alignment horizontal="center" vertical="center" shrinkToFit="1"/>
    </xf>
    <xf numFmtId="0" fontId="44" fillId="28" borderId="34" xfId="1338" applyFont="1" applyFill="1" applyBorder="1" applyAlignment="1">
      <alignment horizontal="center" vertical="center" shrinkToFit="1"/>
    </xf>
    <xf numFmtId="0" fontId="44" fillId="28" borderId="35" xfId="1338" applyFont="1" applyFill="1" applyBorder="1" applyAlignment="1">
      <alignment horizontal="center" vertical="center" shrinkToFit="1"/>
    </xf>
    <xf numFmtId="0" fontId="44" fillId="28" borderId="39" xfId="1338" applyFont="1" applyFill="1" applyBorder="1" applyAlignment="1">
      <alignment horizontal="center" vertical="center" shrinkToFit="1"/>
    </xf>
    <xf numFmtId="0" fontId="44" fillId="28" borderId="40" xfId="1338" applyFont="1" applyFill="1" applyBorder="1" applyAlignment="1">
      <alignment horizontal="center" vertical="center" shrinkToFit="1"/>
    </xf>
    <xf numFmtId="0" fontId="44" fillId="28" borderId="41" xfId="1338" applyFont="1" applyFill="1" applyBorder="1" applyAlignment="1">
      <alignment horizontal="center" vertical="center" shrinkToFit="1"/>
    </xf>
    <xf numFmtId="0" fontId="44" fillId="0" borderId="31" xfId="1553" applyFont="1" applyFill="1" applyBorder="1" applyAlignment="1">
      <alignment horizontal="left" vertical="center" shrinkToFit="1"/>
    </xf>
    <xf numFmtId="0" fontId="44" fillId="0" borderId="28" xfId="1553" applyFont="1" applyFill="1" applyBorder="1" applyAlignment="1">
      <alignment horizontal="left" vertical="center" shrinkToFit="1"/>
    </xf>
    <xf numFmtId="0" fontId="44" fillId="0" borderId="25" xfId="1553" applyFont="1" applyFill="1" applyBorder="1" applyAlignment="1">
      <alignment horizontal="left" vertical="center" shrinkToFit="1"/>
    </xf>
    <xf numFmtId="0" fontId="44" fillId="0" borderId="31" xfId="1553" applyFont="1" applyBorder="1" applyAlignment="1">
      <alignment horizontal="left" vertical="center" shrinkToFit="1"/>
    </xf>
    <xf numFmtId="0" fontId="44" fillId="0" borderId="28" xfId="1553" applyFont="1" applyBorder="1" applyAlignment="1">
      <alignment horizontal="left" vertical="center" shrinkToFit="1"/>
    </xf>
    <xf numFmtId="0" fontId="44" fillId="0" borderId="25" xfId="1553" applyFont="1" applyBorder="1" applyAlignment="1">
      <alignment horizontal="left" vertical="center" shrinkToFit="1"/>
    </xf>
    <xf numFmtId="0" fontId="45" fillId="0" borderId="5" xfId="0" applyFont="1" applyBorder="1" applyAlignment="1">
      <alignment horizontal="center" vertical="center" shrinkToFit="1"/>
    </xf>
    <xf numFmtId="0" fontId="45" fillId="0" borderId="6" xfId="0" applyFont="1" applyBorder="1" applyAlignment="1">
      <alignment horizontal="center" vertical="center" shrinkToFit="1"/>
    </xf>
    <xf numFmtId="0" fontId="43" fillId="28" borderId="21" xfId="0" applyFont="1" applyFill="1" applyBorder="1" applyAlignment="1">
      <alignment horizontal="center" vertical="center" wrapText="1"/>
    </xf>
    <xf numFmtId="0" fontId="43" fillId="28" borderId="26" xfId="0" applyFont="1" applyFill="1" applyBorder="1" applyAlignment="1">
      <alignment horizontal="center" vertical="center" wrapText="1"/>
    </xf>
    <xf numFmtId="0" fontId="43" fillId="28" borderId="24" xfId="0" applyFont="1" applyFill="1" applyBorder="1" applyAlignment="1">
      <alignment horizontal="center" vertical="center" wrapText="1"/>
    </xf>
    <xf numFmtId="0" fontId="43" fillId="28" borderId="25"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18" xfId="0" applyFont="1" applyFill="1" applyBorder="1" applyAlignment="1">
      <alignment horizontal="center" vertical="center" wrapText="1"/>
    </xf>
    <xf numFmtId="0" fontId="57" fillId="28" borderId="3" xfId="0" applyFont="1" applyFill="1" applyBorder="1" applyAlignment="1">
      <alignment horizontal="center" vertical="center"/>
    </xf>
    <xf numFmtId="0" fontId="44" fillId="28" borderId="3" xfId="0" applyFont="1" applyFill="1" applyBorder="1" applyAlignment="1">
      <alignment horizontal="center" vertical="center"/>
    </xf>
    <xf numFmtId="0" fontId="45" fillId="28" borderId="3" xfId="0" applyNumberFormat="1" applyFont="1" applyFill="1" applyBorder="1" applyAlignment="1">
      <alignment horizontal="center" vertical="center"/>
    </xf>
    <xf numFmtId="0" fontId="45" fillId="28" borderId="3" xfId="0" applyFont="1" applyFill="1" applyBorder="1" applyAlignment="1">
      <alignment horizontal="center" vertical="center"/>
    </xf>
    <xf numFmtId="0" fontId="48" fillId="28" borderId="21" xfId="0" applyFont="1" applyFill="1" applyBorder="1" applyAlignment="1">
      <alignment horizontal="center" vertical="center" wrapText="1"/>
    </xf>
    <xf numFmtId="0" fontId="48" fillId="28" borderId="26" xfId="0" applyFont="1" applyFill="1" applyBorder="1" applyAlignment="1">
      <alignment horizontal="center" vertical="center" wrapText="1"/>
    </xf>
    <xf numFmtId="0" fontId="48" fillId="28" borderId="24" xfId="0" applyFont="1" applyFill="1" applyBorder="1" applyAlignment="1">
      <alignment horizontal="center" vertical="center" wrapText="1"/>
    </xf>
    <xf numFmtId="0" fontId="48" fillId="28" borderId="25" xfId="0" applyFont="1" applyFill="1" applyBorder="1" applyAlignment="1">
      <alignment horizontal="center" vertical="center" wrapText="1"/>
    </xf>
    <xf numFmtId="0" fontId="43" fillId="28" borderId="3" xfId="0" applyFont="1" applyFill="1" applyBorder="1" applyAlignment="1">
      <alignment horizontal="center" vertical="center"/>
    </xf>
    <xf numFmtId="178" fontId="6" fillId="0" borderId="31" xfId="853" applyNumberFormat="1" applyFont="1" applyFill="1" applyBorder="1" applyAlignment="1">
      <alignment horizontal="right" vertical="center"/>
    </xf>
    <xf numFmtId="178" fontId="6" fillId="0" borderId="25" xfId="853" applyNumberFormat="1" applyFont="1" applyFill="1" applyBorder="1" applyAlignment="1">
      <alignment horizontal="right" vertical="center"/>
    </xf>
    <xf numFmtId="0" fontId="6" fillId="0" borderId="29" xfId="1337" applyNumberFormat="1" applyFont="1" applyFill="1" applyBorder="1" applyAlignment="1">
      <alignment horizontal="left" vertical="center" wrapText="1"/>
    </xf>
    <xf numFmtId="0" fontId="6" fillId="0" borderId="24" xfId="1337" applyNumberFormat="1" applyFont="1" applyFill="1" applyBorder="1" applyAlignment="1">
      <alignment horizontal="left" vertical="center" wrapText="1"/>
    </xf>
    <xf numFmtId="0" fontId="6" fillId="0" borderId="66" xfId="1337" applyNumberFormat="1" applyFont="1" applyFill="1" applyBorder="1" applyAlignment="1">
      <alignment horizontal="left" vertical="center" wrapText="1"/>
    </xf>
    <xf numFmtId="0" fontId="6" fillId="0" borderId="67" xfId="1337" applyNumberFormat="1" applyFont="1" applyFill="1" applyBorder="1" applyAlignment="1">
      <alignment horizontal="left" vertical="center" wrapText="1"/>
    </xf>
    <xf numFmtId="178" fontId="6" fillId="0" borderId="66" xfId="853" applyNumberFormat="1" applyFont="1" applyFill="1" applyBorder="1" applyAlignment="1">
      <alignment horizontal="right" vertical="center"/>
    </xf>
    <xf numFmtId="178" fontId="6" fillId="0" borderId="67" xfId="853" applyNumberFormat="1" applyFont="1" applyFill="1" applyBorder="1" applyAlignment="1">
      <alignment horizontal="right" vertical="center"/>
    </xf>
    <xf numFmtId="178" fontId="6" fillId="0" borderId="66" xfId="853" applyNumberFormat="1" applyFont="1" applyFill="1" applyBorder="1" applyAlignment="1">
      <alignment horizontal="right" vertical="center" wrapText="1"/>
    </xf>
    <xf numFmtId="178" fontId="6" fillId="0" borderId="67" xfId="853" applyNumberFormat="1" applyFont="1" applyFill="1" applyBorder="1" applyAlignment="1">
      <alignment horizontal="right" vertical="center" wrapText="1"/>
    </xf>
    <xf numFmtId="0" fontId="6" fillId="29" borderId="36" xfId="1337" applyNumberFormat="1" applyFont="1" applyFill="1" applyBorder="1" applyAlignment="1">
      <alignment horizontal="center" vertical="center" shrinkToFit="1"/>
    </xf>
    <xf numFmtId="0" fontId="6" fillId="29" borderId="18" xfId="1337" applyNumberFormat="1" applyFont="1" applyFill="1" applyBorder="1" applyAlignment="1">
      <alignment horizontal="center" vertical="center" shrinkToFit="1"/>
    </xf>
    <xf numFmtId="0" fontId="6" fillId="0" borderId="29" xfId="1337" applyNumberFormat="1" applyFont="1" applyFill="1" applyBorder="1" applyAlignment="1">
      <alignment horizontal="left" vertical="center"/>
    </xf>
    <xf numFmtId="0" fontId="6" fillId="0" borderId="24" xfId="1337" applyNumberFormat="1" applyFont="1" applyFill="1" applyBorder="1" applyAlignment="1">
      <alignment horizontal="left" vertical="center"/>
    </xf>
    <xf numFmtId="0" fontId="6" fillId="0" borderId="66" xfId="1337" applyNumberFormat="1" applyFont="1" applyFill="1" applyBorder="1" applyAlignment="1">
      <alignment horizontal="left" vertical="center"/>
    </xf>
    <xf numFmtId="0" fontId="6" fillId="0" borderId="67" xfId="1337" applyNumberFormat="1" applyFont="1" applyFill="1" applyBorder="1" applyAlignment="1">
      <alignment horizontal="left" vertical="center"/>
    </xf>
    <xf numFmtId="178" fontId="40" fillId="0" borderId="31" xfId="1337" applyNumberFormat="1" applyFont="1" applyFill="1" applyBorder="1" applyAlignment="1">
      <alignment horizontal="right" vertical="center" wrapText="1"/>
    </xf>
    <xf numFmtId="178" fontId="40" fillId="0" borderId="25" xfId="1337" applyNumberFormat="1" applyFont="1" applyFill="1" applyBorder="1" applyAlignment="1">
      <alignment horizontal="right" vertical="center" wrapText="1"/>
    </xf>
    <xf numFmtId="0" fontId="6" fillId="0" borderId="29" xfId="1337" applyNumberFormat="1" applyFont="1" applyFill="1" applyBorder="1" applyAlignment="1">
      <alignment horizontal="left" vertical="center" shrinkToFit="1"/>
    </xf>
    <xf numFmtId="0" fontId="6" fillId="0" borderId="24" xfId="1337" applyNumberFormat="1" applyFont="1" applyFill="1" applyBorder="1" applyAlignment="1">
      <alignment horizontal="left" vertical="center" shrinkToFit="1"/>
    </xf>
    <xf numFmtId="178" fontId="6" fillId="0" borderId="17" xfId="853" applyNumberFormat="1" applyFont="1" applyFill="1" applyBorder="1" applyAlignment="1">
      <alignment horizontal="right" vertical="center" shrinkToFit="1"/>
    </xf>
    <xf numFmtId="178" fontId="6" fillId="0" borderId="30" xfId="853" applyNumberFormat="1" applyFont="1" applyFill="1" applyBorder="1" applyAlignment="1">
      <alignment horizontal="right" vertical="center" shrinkToFit="1"/>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28" borderId="3" xfId="0" applyNumberFormat="1" applyFont="1" applyFill="1" applyBorder="1" applyAlignment="1">
      <alignment horizontal="center" vertical="center"/>
    </xf>
    <xf numFmtId="0" fontId="56" fillId="28" borderId="4" xfId="0" applyFont="1" applyFill="1" applyBorder="1" applyAlignment="1">
      <alignment horizontal="center" vertical="center" wrapText="1"/>
    </xf>
    <xf numFmtId="0" fontId="56" fillId="28" borderId="19" xfId="0" applyFont="1" applyFill="1" applyBorder="1" applyAlignment="1">
      <alignment horizontal="center" vertical="center" wrapText="1"/>
    </xf>
    <xf numFmtId="0" fontId="48" fillId="28" borderId="29" xfId="0" applyFont="1" applyFill="1" applyBorder="1" applyAlignment="1">
      <alignment horizontal="center" vertical="center" wrapText="1"/>
    </xf>
    <xf numFmtId="0" fontId="48" fillId="28" borderId="19" xfId="0" applyFont="1" applyFill="1" applyBorder="1" applyAlignment="1">
      <alignment horizontal="center" vertical="center" wrapText="1"/>
    </xf>
    <xf numFmtId="177" fontId="43" fillId="0" borderId="5" xfId="0" applyNumberFormat="1" applyFont="1" applyBorder="1" applyAlignment="1">
      <alignment horizontal="center" vertical="center" shrinkToFit="1"/>
    </xf>
    <xf numFmtId="177" fontId="43" fillId="0" borderId="6" xfId="0" applyNumberFormat="1" applyFont="1" applyBorder="1" applyAlignment="1">
      <alignment horizontal="center" vertical="center" shrinkToFit="1"/>
    </xf>
    <xf numFmtId="179" fontId="42" fillId="0" borderId="66" xfId="1553" applyNumberFormat="1" applyFont="1" applyFill="1" applyBorder="1" applyAlignment="1">
      <alignment horizontal="center" vertical="center" wrapText="1"/>
    </xf>
    <xf numFmtId="179" fontId="42" fillId="0" borderId="67" xfId="1553" applyNumberFormat="1" applyFont="1" applyFill="1" applyBorder="1" applyAlignment="1">
      <alignment horizontal="center" vertical="center" wrapText="1"/>
    </xf>
    <xf numFmtId="179" fontId="42" fillId="0" borderId="31" xfId="1553" applyNumberFormat="1" applyFont="1" applyFill="1" applyBorder="1" applyAlignment="1">
      <alignment horizontal="center" vertical="center" wrapText="1"/>
    </xf>
    <xf numFmtId="179" fontId="42" fillId="0" borderId="25" xfId="1553" applyNumberFormat="1" applyFont="1" applyFill="1" applyBorder="1" applyAlignment="1">
      <alignment horizontal="center" vertical="center" wrapText="1"/>
    </xf>
    <xf numFmtId="0" fontId="6" fillId="0" borderId="17" xfId="1553" applyFont="1" applyBorder="1" applyAlignment="1">
      <alignment horizontal="center" vertical="center"/>
    </xf>
    <xf numFmtId="0" fontId="33" fillId="0" borderId="29" xfId="1553" applyNumberFormat="1" applyFont="1" applyFill="1" applyBorder="1" applyAlignment="1">
      <alignment horizontal="center" vertical="center" wrapText="1"/>
    </xf>
    <xf numFmtId="0" fontId="33" fillId="0" borderId="24" xfId="1553" applyNumberFormat="1" applyFont="1" applyFill="1" applyBorder="1" applyAlignment="1">
      <alignment horizontal="center" vertical="center" wrapText="1"/>
    </xf>
    <xf numFmtId="178" fontId="6" fillId="0" borderId="80" xfId="1553" applyNumberFormat="1" applyFont="1" applyBorder="1" applyAlignment="1">
      <alignment horizontal="right" vertical="center"/>
    </xf>
    <xf numFmtId="178" fontId="6" fillId="0" borderId="81" xfId="1553" applyNumberFormat="1" applyFont="1" applyBorder="1" applyAlignment="1">
      <alignment horizontal="right" vertical="center"/>
    </xf>
    <xf numFmtId="178" fontId="6" fillId="0" borderId="82" xfId="1553" applyNumberFormat="1" applyFont="1" applyBorder="1" applyAlignment="1">
      <alignment horizontal="right" vertical="center"/>
    </xf>
    <xf numFmtId="178" fontId="6" fillId="0" borderId="28" xfId="853" applyNumberFormat="1" applyFont="1" applyFill="1" applyBorder="1" applyAlignment="1">
      <alignment horizontal="right" vertical="center"/>
    </xf>
    <xf numFmtId="178" fontId="6" fillId="0" borderId="31" xfId="1553" applyNumberFormat="1" applyFont="1" applyBorder="1" applyAlignment="1">
      <alignment horizontal="right" vertical="center"/>
    </xf>
    <xf numFmtId="178" fontId="6" fillId="0" borderId="28" xfId="1553" applyNumberFormat="1" applyFont="1" applyBorder="1" applyAlignment="1">
      <alignment horizontal="right" vertical="center"/>
    </xf>
    <xf numFmtId="178" fontId="6" fillId="0" borderId="25" xfId="1553" applyNumberFormat="1" applyFont="1" applyBorder="1" applyAlignment="1">
      <alignment horizontal="right" vertical="center"/>
    </xf>
    <xf numFmtId="0" fontId="6" fillId="0" borderId="29" xfId="1553" applyNumberFormat="1" applyFont="1" applyFill="1" applyBorder="1" applyAlignment="1">
      <alignment horizontal="left" vertical="center" wrapText="1"/>
    </xf>
    <xf numFmtId="0" fontId="6" fillId="0" borderId="24" xfId="1553" applyNumberFormat="1" applyFont="1" applyFill="1" applyBorder="1" applyAlignment="1">
      <alignment horizontal="left" vertical="center" wrapText="1"/>
    </xf>
    <xf numFmtId="0" fontId="6" fillId="0" borderId="66" xfId="1553" applyNumberFormat="1" applyFont="1" applyFill="1" applyBorder="1" applyAlignment="1">
      <alignment horizontal="left" vertical="center" wrapText="1"/>
    </xf>
    <xf numFmtId="0" fontId="6" fillId="0" borderId="67" xfId="1553" applyNumberFormat="1" applyFont="1" applyFill="1" applyBorder="1" applyAlignment="1">
      <alignment horizontal="left" vertical="center" wrapText="1"/>
    </xf>
    <xf numFmtId="0" fontId="33" fillId="0" borderId="0" xfId="1553" applyNumberFormat="1" applyFont="1" applyFill="1" applyBorder="1" applyAlignment="1">
      <alignment horizontal="center" vertical="center" wrapText="1"/>
    </xf>
    <xf numFmtId="179" fontId="5" fillId="0" borderId="74" xfId="1553" applyNumberFormat="1" applyFont="1" applyBorder="1" applyAlignment="1">
      <alignment horizontal="left" vertical="center"/>
    </xf>
    <xf numFmtId="179" fontId="5" fillId="0" borderId="67" xfId="1553" applyNumberFormat="1" applyFont="1" applyBorder="1" applyAlignment="1">
      <alignment horizontal="left" vertical="center"/>
    </xf>
    <xf numFmtId="179" fontId="5" fillId="0" borderId="66" xfId="1553" applyNumberFormat="1" applyFont="1" applyBorder="1" applyAlignment="1">
      <alignment horizontal="left" vertical="center"/>
    </xf>
    <xf numFmtId="0" fontId="6" fillId="0" borderId="29" xfId="1553" applyNumberFormat="1" applyFont="1" applyFill="1" applyBorder="1" applyAlignment="1">
      <alignment horizontal="left" vertical="center" shrinkToFit="1"/>
    </xf>
    <xf numFmtId="0" fontId="6" fillId="0" borderId="30" xfId="1553" applyNumberFormat="1" applyFont="1" applyFill="1" applyBorder="1" applyAlignment="1">
      <alignment horizontal="left" vertical="center" shrinkToFit="1"/>
    </xf>
    <xf numFmtId="0" fontId="6" fillId="0" borderId="24" xfId="1553" applyNumberFormat="1" applyFont="1" applyFill="1" applyBorder="1" applyAlignment="1">
      <alignment horizontal="left" vertical="center" shrinkToFit="1"/>
    </xf>
    <xf numFmtId="178" fontId="6" fillId="0" borderId="17" xfId="853" applyNumberFormat="1" applyFont="1" applyFill="1" applyBorder="1" applyAlignment="1">
      <alignment vertical="center"/>
    </xf>
    <xf numFmtId="178" fontId="6" fillId="0" borderId="30" xfId="853" applyNumberFormat="1" applyFont="1" applyFill="1" applyBorder="1" applyAlignment="1">
      <alignment vertical="center"/>
    </xf>
    <xf numFmtId="0" fontId="6" fillId="0" borderId="30" xfId="1553" applyNumberFormat="1" applyFont="1" applyFill="1" applyBorder="1" applyAlignment="1">
      <alignment horizontal="left" vertical="center" wrapText="1"/>
    </xf>
    <xf numFmtId="0" fontId="6" fillId="0" borderId="0" xfId="1553" applyNumberFormat="1" applyFont="1" applyFill="1" applyBorder="1" applyAlignment="1">
      <alignment horizontal="left" vertical="center" wrapText="1"/>
    </xf>
    <xf numFmtId="0" fontId="6" fillId="0" borderId="66" xfId="1553" applyNumberFormat="1" applyFont="1" applyBorder="1" applyAlignment="1">
      <alignment horizontal="left" vertical="center" wrapText="1"/>
    </xf>
    <xf numFmtId="0" fontId="6" fillId="0" borderId="0" xfId="1553" applyNumberFormat="1" applyFont="1" applyBorder="1" applyAlignment="1">
      <alignment horizontal="left" vertical="center"/>
    </xf>
    <xf numFmtId="0" fontId="6" fillId="0" borderId="67" xfId="1553" applyNumberFormat="1" applyFont="1" applyBorder="1" applyAlignment="1">
      <alignment horizontal="left" vertical="center"/>
    </xf>
    <xf numFmtId="0" fontId="6" fillId="0" borderId="66" xfId="1553" applyNumberFormat="1" applyFont="1" applyBorder="1" applyAlignment="1">
      <alignment horizontal="left" vertical="center"/>
    </xf>
    <xf numFmtId="178" fontId="6" fillId="0" borderId="76" xfId="1553" applyNumberFormat="1" applyFont="1" applyBorder="1" applyAlignment="1">
      <alignment horizontal="right" vertical="center"/>
    </xf>
    <xf numFmtId="178" fontId="6" fillId="0" borderId="77" xfId="1553" applyNumberFormat="1" applyFont="1" applyBorder="1" applyAlignment="1">
      <alignment horizontal="right" vertical="center"/>
    </xf>
    <xf numFmtId="0" fontId="6" fillId="0" borderId="29" xfId="1553" applyFont="1" applyBorder="1" applyAlignment="1">
      <alignment horizontal="center" vertical="center"/>
    </xf>
    <xf numFmtId="0" fontId="6" fillId="0" borderId="30" xfId="1553" applyFont="1" applyBorder="1" applyAlignment="1">
      <alignment horizontal="center" vertical="center"/>
    </xf>
    <xf numFmtId="0" fontId="6" fillId="0" borderId="24" xfId="1553" applyFont="1" applyBorder="1" applyAlignment="1">
      <alignment horizontal="center" vertical="center"/>
    </xf>
    <xf numFmtId="0" fontId="6" fillId="0" borderId="78" xfId="1553" applyNumberFormat="1" applyFont="1" applyBorder="1" applyAlignment="1">
      <alignment horizontal="left" vertical="center" wrapText="1"/>
    </xf>
    <xf numFmtId="0" fontId="6" fillId="0" borderId="30" xfId="1553" applyNumberFormat="1" applyFont="1" applyBorder="1" applyAlignment="1">
      <alignment horizontal="left" vertical="center"/>
    </xf>
    <xf numFmtId="0" fontId="6" fillId="0" borderId="79" xfId="1553" applyNumberFormat="1" applyFont="1" applyBorder="1" applyAlignment="1">
      <alignment horizontal="left" vertical="center"/>
    </xf>
    <xf numFmtId="0" fontId="6" fillId="0" borderId="74" xfId="1553" applyNumberFormat="1" applyFont="1" applyBorder="1" applyAlignment="1">
      <alignment horizontal="left" vertical="center"/>
    </xf>
    <xf numFmtId="0" fontId="6" fillId="0" borderId="75" xfId="1553" applyNumberFormat="1" applyFont="1" applyBorder="1" applyAlignment="1">
      <alignment horizontal="left" vertical="center"/>
    </xf>
    <xf numFmtId="0" fontId="6" fillId="0" borderId="66" xfId="1553" applyNumberFormat="1" applyFont="1" applyFill="1" applyBorder="1" applyAlignment="1">
      <alignment horizontal="left" vertical="center"/>
    </xf>
    <xf numFmtId="0" fontId="6" fillId="0" borderId="0" xfId="1553" applyNumberFormat="1" applyFont="1" applyFill="1" applyBorder="1" applyAlignment="1">
      <alignment horizontal="left" vertical="center"/>
    </xf>
    <xf numFmtId="0" fontId="6" fillId="0" borderId="67" xfId="1553" applyNumberFormat="1" applyFont="1" applyFill="1" applyBorder="1" applyAlignment="1">
      <alignment horizontal="left" vertical="center"/>
    </xf>
    <xf numFmtId="178" fontId="6" fillId="0" borderId="0" xfId="853" applyNumberFormat="1" applyFont="1" applyFill="1" applyBorder="1" applyAlignment="1">
      <alignment horizontal="right" vertical="center" wrapText="1"/>
    </xf>
    <xf numFmtId="0" fontId="48" fillId="28" borderId="23" xfId="0" applyFont="1" applyFill="1" applyBorder="1" applyAlignment="1">
      <alignment horizontal="center" vertical="center" wrapText="1"/>
    </xf>
    <xf numFmtId="0" fontId="48" fillId="28" borderId="27"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48" fillId="28" borderId="31" xfId="0" applyFont="1" applyFill="1" applyBorder="1" applyAlignment="1">
      <alignment horizontal="center" vertical="center" wrapText="1"/>
    </xf>
    <xf numFmtId="0" fontId="43" fillId="0" borderId="36" xfId="0" applyFont="1" applyFill="1" applyBorder="1" applyAlignment="1">
      <alignment horizontal="center" vertical="center"/>
    </xf>
    <xf numFmtId="0" fontId="43" fillId="0" borderId="18" xfId="0" applyFont="1" applyFill="1" applyBorder="1" applyAlignment="1">
      <alignment horizontal="center" vertical="center"/>
    </xf>
  </cellXfs>
  <cellStyles count="1595">
    <cellStyle name="0,0_x000d__x000a_NA_x000d__x000a_" xfId="1389"/>
    <cellStyle name="20% - アクセント 1 10" xfId="2"/>
    <cellStyle name="20% - アクセント 1 11" xfId="3"/>
    <cellStyle name="20% - アクセント 1 12" xfId="4"/>
    <cellStyle name="20% - アクセント 1 13" xfId="5"/>
    <cellStyle name="20% - アクセント 1 14" xfId="6"/>
    <cellStyle name="20% - アクセント 1 15" xfId="7"/>
    <cellStyle name="20% - アクセント 1 16" xfId="8"/>
    <cellStyle name="20% - アクセント 1 17" xfId="9"/>
    <cellStyle name="20% - アクセント 1 18" xfId="10"/>
    <cellStyle name="20% - アクセント 1 19" xfId="11"/>
    <cellStyle name="20% - アクセント 1 2" xfId="12"/>
    <cellStyle name="20% - アクセント 1 2 2" xfId="13"/>
    <cellStyle name="20% - アクセント 1 20" xfId="14"/>
    <cellStyle name="20% - アクセント 1 21" xfId="15"/>
    <cellStyle name="20% - アクセント 1 22" xfId="16"/>
    <cellStyle name="20% - アクセント 1 23" xfId="17"/>
    <cellStyle name="20% - アクセント 1 24" xfId="18"/>
    <cellStyle name="20% - アクセント 1 25" xfId="19"/>
    <cellStyle name="20% - アクセント 1 3" xfId="20"/>
    <cellStyle name="20% - アクセント 1 3 2" xfId="21"/>
    <cellStyle name="20% - アクセント 1 4" xfId="22"/>
    <cellStyle name="20% - アクセント 1 5" xfId="23"/>
    <cellStyle name="20% - アクセント 1 6" xfId="24"/>
    <cellStyle name="20% - アクセント 1 7" xfId="25"/>
    <cellStyle name="20% - アクセント 1 8" xfId="26"/>
    <cellStyle name="20% - アクセント 1 9" xfId="27"/>
    <cellStyle name="20% - アクセント 2 10" xfId="28"/>
    <cellStyle name="20% - アクセント 2 11" xfId="29"/>
    <cellStyle name="20% - アクセント 2 12" xfId="30"/>
    <cellStyle name="20% - アクセント 2 13" xfId="31"/>
    <cellStyle name="20% - アクセント 2 14" xfId="32"/>
    <cellStyle name="20% - アクセント 2 15" xfId="33"/>
    <cellStyle name="20% - アクセント 2 16" xfId="34"/>
    <cellStyle name="20% - アクセント 2 17" xfId="35"/>
    <cellStyle name="20% - アクセント 2 18" xfId="36"/>
    <cellStyle name="20% - アクセント 2 19" xfId="37"/>
    <cellStyle name="20% - アクセント 2 2" xfId="38"/>
    <cellStyle name="20% - アクセント 2 2 2" xfId="39"/>
    <cellStyle name="20% - アクセント 2 20" xfId="40"/>
    <cellStyle name="20% - アクセント 2 21" xfId="41"/>
    <cellStyle name="20% - アクセント 2 22" xfId="42"/>
    <cellStyle name="20% - アクセント 2 23" xfId="43"/>
    <cellStyle name="20% - アクセント 2 24" xfId="44"/>
    <cellStyle name="20% - アクセント 2 25" xfId="45"/>
    <cellStyle name="20% - アクセント 2 3" xfId="46"/>
    <cellStyle name="20% - アクセント 2 3 2" xfId="47"/>
    <cellStyle name="20% - アクセント 2 4" xfId="48"/>
    <cellStyle name="20% - アクセント 2 5" xfId="49"/>
    <cellStyle name="20% - アクセント 2 6" xfId="50"/>
    <cellStyle name="20% - アクセント 2 7" xfId="51"/>
    <cellStyle name="20% - アクセント 2 8" xfId="52"/>
    <cellStyle name="20% - アクセント 2 9" xfId="53"/>
    <cellStyle name="20% - アクセント 3 10" xfId="54"/>
    <cellStyle name="20% - アクセント 3 11" xfId="55"/>
    <cellStyle name="20% - アクセント 3 12" xfId="56"/>
    <cellStyle name="20% - アクセント 3 13" xfId="57"/>
    <cellStyle name="20% - アクセント 3 14" xfId="58"/>
    <cellStyle name="20% - アクセント 3 15" xfId="59"/>
    <cellStyle name="20% - アクセント 3 16" xfId="60"/>
    <cellStyle name="20% - アクセント 3 17" xfId="61"/>
    <cellStyle name="20% - アクセント 3 18" xfId="62"/>
    <cellStyle name="20% - アクセント 3 19" xfId="63"/>
    <cellStyle name="20% - アクセント 3 2" xfId="64"/>
    <cellStyle name="20% - アクセント 3 2 2" xfId="65"/>
    <cellStyle name="20% - アクセント 3 20" xfId="66"/>
    <cellStyle name="20% - アクセント 3 21" xfId="67"/>
    <cellStyle name="20% - アクセント 3 22" xfId="68"/>
    <cellStyle name="20% - アクセント 3 23" xfId="69"/>
    <cellStyle name="20% - アクセント 3 24" xfId="70"/>
    <cellStyle name="20% - アクセント 3 25" xfId="71"/>
    <cellStyle name="20% - アクセント 3 3" xfId="72"/>
    <cellStyle name="20% - アクセント 3 3 2" xfId="73"/>
    <cellStyle name="20% - アクセント 3 4" xfId="74"/>
    <cellStyle name="20% - アクセント 3 5" xfId="75"/>
    <cellStyle name="20% - アクセント 3 6" xfId="76"/>
    <cellStyle name="20% - アクセント 3 7" xfId="77"/>
    <cellStyle name="20% - アクセント 3 8" xfId="78"/>
    <cellStyle name="20% - アクセント 3 9" xfId="79"/>
    <cellStyle name="20% - アクセント 4 10" xfId="80"/>
    <cellStyle name="20% - アクセント 4 11" xfId="81"/>
    <cellStyle name="20% - アクセント 4 12" xfId="82"/>
    <cellStyle name="20% - アクセント 4 13" xfId="83"/>
    <cellStyle name="20% - アクセント 4 14" xfId="84"/>
    <cellStyle name="20% - アクセント 4 15" xfId="85"/>
    <cellStyle name="20% - アクセント 4 16" xfId="86"/>
    <cellStyle name="20% - アクセント 4 17" xfId="87"/>
    <cellStyle name="20% - アクセント 4 18" xfId="88"/>
    <cellStyle name="20% - アクセント 4 19" xfId="89"/>
    <cellStyle name="20% - アクセント 4 2" xfId="90"/>
    <cellStyle name="20% - アクセント 4 2 2" xfId="91"/>
    <cellStyle name="20% - アクセント 4 20" xfId="92"/>
    <cellStyle name="20% - アクセント 4 21" xfId="93"/>
    <cellStyle name="20% - アクセント 4 22" xfId="94"/>
    <cellStyle name="20% - アクセント 4 23" xfId="95"/>
    <cellStyle name="20% - アクセント 4 24" xfId="96"/>
    <cellStyle name="20% - アクセント 4 25" xfId="97"/>
    <cellStyle name="20% - アクセント 4 3" xfId="98"/>
    <cellStyle name="20% - アクセント 4 3 2" xfId="99"/>
    <cellStyle name="20% - アクセント 4 4" xfId="100"/>
    <cellStyle name="20% - アクセント 4 5" xfId="101"/>
    <cellStyle name="20% - アクセント 4 6" xfId="102"/>
    <cellStyle name="20% - アクセント 4 7" xfId="103"/>
    <cellStyle name="20% - アクセント 4 8" xfId="104"/>
    <cellStyle name="20% - アクセント 4 9" xfId="105"/>
    <cellStyle name="20% - アクセント 5 10" xfId="106"/>
    <cellStyle name="20% - アクセント 5 11" xfId="107"/>
    <cellStyle name="20% - アクセント 5 12" xfId="108"/>
    <cellStyle name="20% - アクセント 5 13" xfId="109"/>
    <cellStyle name="20% - アクセント 5 14" xfId="110"/>
    <cellStyle name="20% - アクセント 5 15" xfId="111"/>
    <cellStyle name="20% - アクセント 5 16" xfId="112"/>
    <cellStyle name="20% - アクセント 5 17" xfId="113"/>
    <cellStyle name="20% - アクセント 5 18" xfId="114"/>
    <cellStyle name="20% - アクセント 5 19" xfId="115"/>
    <cellStyle name="20% - アクセント 5 2" xfId="116"/>
    <cellStyle name="20% - アクセント 5 2 2" xfId="117"/>
    <cellStyle name="20% - アクセント 5 20" xfId="118"/>
    <cellStyle name="20% - アクセント 5 21" xfId="119"/>
    <cellStyle name="20% - アクセント 5 22" xfId="120"/>
    <cellStyle name="20% - アクセント 5 23" xfId="121"/>
    <cellStyle name="20% - アクセント 5 24" xfId="122"/>
    <cellStyle name="20% - アクセント 5 25" xfId="123"/>
    <cellStyle name="20% - アクセント 5 3" xfId="124"/>
    <cellStyle name="20% - アクセント 5 3 2" xfId="125"/>
    <cellStyle name="20% - アクセント 5 4" xfId="126"/>
    <cellStyle name="20% - アクセント 5 5" xfId="127"/>
    <cellStyle name="20% - アクセント 5 6" xfId="128"/>
    <cellStyle name="20% - アクセント 5 7" xfId="129"/>
    <cellStyle name="20% - アクセント 5 8" xfId="130"/>
    <cellStyle name="20% - アクセント 5 9" xfId="131"/>
    <cellStyle name="20% - アクセント 6 10" xfId="132"/>
    <cellStyle name="20% - アクセント 6 11" xfId="133"/>
    <cellStyle name="20% - アクセント 6 12" xfId="134"/>
    <cellStyle name="20% - アクセント 6 13" xfId="135"/>
    <cellStyle name="20% - アクセント 6 14" xfId="136"/>
    <cellStyle name="20% - アクセント 6 15" xfId="137"/>
    <cellStyle name="20% - アクセント 6 16" xfId="138"/>
    <cellStyle name="20% - アクセント 6 17" xfId="139"/>
    <cellStyle name="20% - アクセント 6 18" xfId="140"/>
    <cellStyle name="20% - アクセント 6 19" xfId="141"/>
    <cellStyle name="20% - アクセント 6 2" xfId="142"/>
    <cellStyle name="20% - アクセント 6 2 2" xfId="143"/>
    <cellStyle name="20% - アクセント 6 20" xfId="144"/>
    <cellStyle name="20% - アクセント 6 21" xfId="145"/>
    <cellStyle name="20% - アクセント 6 22" xfId="146"/>
    <cellStyle name="20% - アクセント 6 23" xfId="147"/>
    <cellStyle name="20% - アクセント 6 24" xfId="148"/>
    <cellStyle name="20% - アクセント 6 25" xfId="149"/>
    <cellStyle name="20% - アクセント 6 3" xfId="150"/>
    <cellStyle name="20% - アクセント 6 3 2" xfId="151"/>
    <cellStyle name="20% - アクセント 6 4" xfId="152"/>
    <cellStyle name="20% - アクセント 6 5" xfId="153"/>
    <cellStyle name="20% - アクセント 6 6" xfId="154"/>
    <cellStyle name="20% - アクセント 6 7" xfId="155"/>
    <cellStyle name="20% - アクセント 6 8" xfId="156"/>
    <cellStyle name="20% - アクセント 6 9" xfId="157"/>
    <cellStyle name="40% - アクセント 1 10" xfId="158"/>
    <cellStyle name="40% - アクセント 1 11" xfId="159"/>
    <cellStyle name="40% - アクセント 1 12" xfId="160"/>
    <cellStyle name="40% - アクセント 1 13" xfId="161"/>
    <cellStyle name="40% - アクセント 1 14" xfId="162"/>
    <cellStyle name="40% - アクセント 1 15" xfId="163"/>
    <cellStyle name="40% - アクセント 1 16" xfId="164"/>
    <cellStyle name="40% - アクセント 1 17" xfId="165"/>
    <cellStyle name="40% - アクセント 1 18" xfId="166"/>
    <cellStyle name="40% - アクセント 1 19" xfId="167"/>
    <cellStyle name="40% - アクセント 1 2" xfId="168"/>
    <cellStyle name="40% - アクセント 1 2 2" xfId="169"/>
    <cellStyle name="40% - アクセント 1 20" xfId="170"/>
    <cellStyle name="40% - アクセント 1 21" xfId="171"/>
    <cellStyle name="40% - アクセント 1 22" xfId="172"/>
    <cellStyle name="40% - アクセント 1 23" xfId="173"/>
    <cellStyle name="40% - アクセント 1 24" xfId="174"/>
    <cellStyle name="40% - アクセント 1 25" xfId="175"/>
    <cellStyle name="40% - アクセント 1 3" xfId="176"/>
    <cellStyle name="40% - アクセント 1 3 2" xfId="177"/>
    <cellStyle name="40% - アクセント 1 4" xfId="178"/>
    <cellStyle name="40% - アクセント 1 5" xfId="179"/>
    <cellStyle name="40% - アクセント 1 6" xfId="180"/>
    <cellStyle name="40% - アクセント 1 7" xfId="181"/>
    <cellStyle name="40% - アクセント 1 8" xfId="182"/>
    <cellStyle name="40% - アクセント 1 9" xfId="183"/>
    <cellStyle name="40% - アクセント 2 10" xfId="184"/>
    <cellStyle name="40% - アクセント 2 11" xfId="185"/>
    <cellStyle name="40% - アクセント 2 12" xfId="186"/>
    <cellStyle name="40% - アクセント 2 13" xfId="187"/>
    <cellStyle name="40% - アクセント 2 14" xfId="188"/>
    <cellStyle name="40% - アクセント 2 15" xfId="189"/>
    <cellStyle name="40% - アクセント 2 16" xfId="190"/>
    <cellStyle name="40% - アクセント 2 17" xfId="191"/>
    <cellStyle name="40% - アクセント 2 18" xfId="192"/>
    <cellStyle name="40% - アクセント 2 19" xfId="193"/>
    <cellStyle name="40% - アクセント 2 2" xfId="194"/>
    <cellStyle name="40% - アクセント 2 2 2" xfId="195"/>
    <cellStyle name="40% - アクセント 2 20" xfId="196"/>
    <cellStyle name="40% - アクセント 2 21" xfId="197"/>
    <cellStyle name="40% - アクセント 2 22" xfId="198"/>
    <cellStyle name="40% - アクセント 2 23" xfId="199"/>
    <cellStyle name="40% - アクセント 2 24" xfId="200"/>
    <cellStyle name="40% - アクセント 2 25" xfId="201"/>
    <cellStyle name="40% - アクセント 2 3" xfId="202"/>
    <cellStyle name="40% - アクセント 2 3 2" xfId="203"/>
    <cellStyle name="40% - アクセント 2 4" xfId="204"/>
    <cellStyle name="40% - アクセント 2 5" xfId="205"/>
    <cellStyle name="40% - アクセント 2 6" xfId="206"/>
    <cellStyle name="40% - アクセント 2 7" xfId="207"/>
    <cellStyle name="40% - アクセント 2 8" xfId="208"/>
    <cellStyle name="40% - アクセント 2 9" xfId="209"/>
    <cellStyle name="40% - アクセント 3 10" xfId="210"/>
    <cellStyle name="40% - アクセント 3 11" xfId="211"/>
    <cellStyle name="40% - アクセント 3 12" xfId="212"/>
    <cellStyle name="40% - アクセント 3 13" xfId="213"/>
    <cellStyle name="40% - アクセント 3 14" xfId="214"/>
    <cellStyle name="40% - アクセント 3 15" xfId="215"/>
    <cellStyle name="40% - アクセント 3 16" xfId="216"/>
    <cellStyle name="40% - アクセント 3 17" xfId="217"/>
    <cellStyle name="40% - アクセント 3 18" xfId="218"/>
    <cellStyle name="40% - アクセント 3 19" xfId="219"/>
    <cellStyle name="40% - アクセント 3 2" xfId="220"/>
    <cellStyle name="40% - アクセント 3 2 2" xfId="221"/>
    <cellStyle name="40% - アクセント 3 20" xfId="222"/>
    <cellStyle name="40% - アクセント 3 21" xfId="223"/>
    <cellStyle name="40% - アクセント 3 22" xfId="224"/>
    <cellStyle name="40% - アクセント 3 23" xfId="225"/>
    <cellStyle name="40% - アクセント 3 24" xfId="226"/>
    <cellStyle name="40% - アクセント 3 25" xfId="227"/>
    <cellStyle name="40% - アクセント 3 3" xfId="228"/>
    <cellStyle name="40% - アクセント 3 3 2" xfId="229"/>
    <cellStyle name="40% - アクセント 3 4" xfId="230"/>
    <cellStyle name="40% - アクセント 3 5" xfId="231"/>
    <cellStyle name="40% - アクセント 3 6" xfId="232"/>
    <cellStyle name="40% - アクセント 3 7" xfId="233"/>
    <cellStyle name="40% - アクセント 3 8" xfId="234"/>
    <cellStyle name="40% - アクセント 3 9" xfId="235"/>
    <cellStyle name="40% - アクセント 4 10" xfId="236"/>
    <cellStyle name="40% - アクセント 4 11" xfId="237"/>
    <cellStyle name="40% - アクセント 4 12" xfId="238"/>
    <cellStyle name="40% - アクセント 4 13" xfId="239"/>
    <cellStyle name="40% - アクセント 4 14" xfId="240"/>
    <cellStyle name="40% - アクセント 4 15" xfId="241"/>
    <cellStyle name="40% - アクセント 4 16" xfId="242"/>
    <cellStyle name="40% - アクセント 4 17" xfId="243"/>
    <cellStyle name="40% - アクセント 4 18" xfId="244"/>
    <cellStyle name="40% - アクセント 4 19" xfId="245"/>
    <cellStyle name="40% - アクセント 4 2" xfId="246"/>
    <cellStyle name="40% - アクセント 4 2 2" xfId="247"/>
    <cellStyle name="40% - アクセント 4 20" xfId="248"/>
    <cellStyle name="40% - アクセント 4 21" xfId="249"/>
    <cellStyle name="40% - アクセント 4 22" xfId="250"/>
    <cellStyle name="40% - アクセント 4 23" xfId="251"/>
    <cellStyle name="40% - アクセント 4 24" xfId="252"/>
    <cellStyle name="40% - アクセント 4 25" xfId="253"/>
    <cellStyle name="40% - アクセント 4 3" xfId="254"/>
    <cellStyle name="40% - アクセント 4 3 2" xfId="255"/>
    <cellStyle name="40% - アクセント 4 4" xfId="256"/>
    <cellStyle name="40% - アクセント 4 5" xfId="257"/>
    <cellStyle name="40% - アクセント 4 6" xfId="258"/>
    <cellStyle name="40% - アクセント 4 7" xfId="259"/>
    <cellStyle name="40% - アクセント 4 8" xfId="260"/>
    <cellStyle name="40% - アクセント 4 9" xfId="261"/>
    <cellStyle name="40% - アクセント 5 10" xfId="262"/>
    <cellStyle name="40% - アクセント 5 11" xfId="263"/>
    <cellStyle name="40% - アクセント 5 12" xfId="264"/>
    <cellStyle name="40% - アクセント 5 13" xfId="265"/>
    <cellStyle name="40% - アクセント 5 14" xfId="266"/>
    <cellStyle name="40% - アクセント 5 15" xfId="267"/>
    <cellStyle name="40% - アクセント 5 16" xfId="268"/>
    <cellStyle name="40% - アクセント 5 17" xfId="269"/>
    <cellStyle name="40% - アクセント 5 18" xfId="270"/>
    <cellStyle name="40% - アクセント 5 19" xfId="271"/>
    <cellStyle name="40% - アクセント 5 2" xfId="272"/>
    <cellStyle name="40% - アクセント 5 2 2" xfId="273"/>
    <cellStyle name="40% - アクセント 5 20" xfId="274"/>
    <cellStyle name="40% - アクセント 5 21" xfId="275"/>
    <cellStyle name="40% - アクセント 5 22" xfId="276"/>
    <cellStyle name="40% - アクセント 5 23" xfId="277"/>
    <cellStyle name="40% - アクセント 5 24" xfId="278"/>
    <cellStyle name="40% - アクセント 5 25" xfId="279"/>
    <cellStyle name="40% - アクセント 5 3" xfId="280"/>
    <cellStyle name="40% - アクセント 5 3 2" xfId="281"/>
    <cellStyle name="40% - アクセント 5 4" xfId="282"/>
    <cellStyle name="40% - アクセント 5 5" xfId="283"/>
    <cellStyle name="40% - アクセント 5 6" xfId="284"/>
    <cellStyle name="40% - アクセント 5 7" xfId="285"/>
    <cellStyle name="40% - アクセント 5 8" xfId="286"/>
    <cellStyle name="40% - アクセント 5 9" xfId="287"/>
    <cellStyle name="40% - アクセント 6 10" xfId="288"/>
    <cellStyle name="40% - アクセント 6 11" xfId="289"/>
    <cellStyle name="40% - アクセント 6 12" xfId="290"/>
    <cellStyle name="40% - アクセント 6 13" xfId="291"/>
    <cellStyle name="40% - アクセント 6 14" xfId="292"/>
    <cellStyle name="40% - アクセント 6 15" xfId="293"/>
    <cellStyle name="40% - アクセント 6 16" xfId="294"/>
    <cellStyle name="40% - アクセント 6 17" xfId="295"/>
    <cellStyle name="40% - アクセント 6 18" xfId="296"/>
    <cellStyle name="40% - アクセント 6 19" xfId="297"/>
    <cellStyle name="40% - アクセント 6 2" xfId="298"/>
    <cellStyle name="40% - アクセント 6 2 2" xfId="299"/>
    <cellStyle name="40% - アクセント 6 20" xfId="300"/>
    <cellStyle name="40% - アクセント 6 21" xfId="301"/>
    <cellStyle name="40% - アクセント 6 22" xfId="302"/>
    <cellStyle name="40% - アクセント 6 23" xfId="303"/>
    <cellStyle name="40% - アクセント 6 24" xfId="304"/>
    <cellStyle name="40% - アクセント 6 25" xfId="305"/>
    <cellStyle name="40% - アクセント 6 3" xfId="306"/>
    <cellStyle name="40% - アクセント 6 3 2" xfId="307"/>
    <cellStyle name="40% - アクセント 6 4" xfId="308"/>
    <cellStyle name="40% - アクセント 6 5" xfId="309"/>
    <cellStyle name="40% - アクセント 6 6" xfId="310"/>
    <cellStyle name="40% - アクセント 6 7" xfId="311"/>
    <cellStyle name="40% - アクセント 6 8" xfId="312"/>
    <cellStyle name="40% - アクセント 6 9" xfId="313"/>
    <cellStyle name="60% - アクセント 1 10" xfId="314"/>
    <cellStyle name="60% - アクセント 1 11" xfId="315"/>
    <cellStyle name="60% - アクセント 1 12" xfId="316"/>
    <cellStyle name="60% - アクセント 1 13" xfId="317"/>
    <cellStyle name="60% - アクセント 1 14" xfId="318"/>
    <cellStyle name="60% - アクセント 1 15" xfId="319"/>
    <cellStyle name="60% - アクセント 1 16" xfId="320"/>
    <cellStyle name="60% - アクセント 1 17" xfId="321"/>
    <cellStyle name="60% - アクセント 1 18" xfId="322"/>
    <cellStyle name="60% - アクセント 1 19" xfId="323"/>
    <cellStyle name="60% - アクセント 1 2" xfId="324"/>
    <cellStyle name="60% - アクセント 1 2 2" xfId="325"/>
    <cellStyle name="60% - アクセント 1 20" xfId="326"/>
    <cellStyle name="60% - アクセント 1 21" xfId="327"/>
    <cellStyle name="60% - アクセント 1 22" xfId="328"/>
    <cellStyle name="60% - アクセント 1 23" xfId="329"/>
    <cellStyle name="60% - アクセント 1 24" xfId="330"/>
    <cellStyle name="60% - アクセント 1 25" xfId="331"/>
    <cellStyle name="60% - アクセント 1 3" xfId="332"/>
    <cellStyle name="60% - アクセント 1 3 2" xfId="333"/>
    <cellStyle name="60% - アクセント 1 4" xfId="334"/>
    <cellStyle name="60% - アクセント 1 5" xfId="335"/>
    <cellStyle name="60% - アクセント 1 6" xfId="336"/>
    <cellStyle name="60% - アクセント 1 7" xfId="337"/>
    <cellStyle name="60% - アクセント 1 8" xfId="338"/>
    <cellStyle name="60% - アクセント 1 9" xfId="339"/>
    <cellStyle name="60% - アクセント 2 10" xfId="340"/>
    <cellStyle name="60% - アクセント 2 11" xfId="341"/>
    <cellStyle name="60% - アクセント 2 12" xfId="342"/>
    <cellStyle name="60% - アクセント 2 13" xfId="343"/>
    <cellStyle name="60% - アクセント 2 14" xfId="344"/>
    <cellStyle name="60% - アクセント 2 15" xfId="345"/>
    <cellStyle name="60% - アクセント 2 16" xfId="346"/>
    <cellStyle name="60% - アクセント 2 17" xfId="347"/>
    <cellStyle name="60% - アクセント 2 18" xfId="348"/>
    <cellStyle name="60% - アクセント 2 19" xfId="349"/>
    <cellStyle name="60% - アクセント 2 2" xfId="350"/>
    <cellStyle name="60% - アクセント 2 2 2" xfId="351"/>
    <cellStyle name="60% - アクセント 2 20" xfId="352"/>
    <cellStyle name="60% - アクセント 2 21" xfId="353"/>
    <cellStyle name="60% - アクセント 2 22" xfId="354"/>
    <cellStyle name="60% - アクセント 2 23" xfId="355"/>
    <cellStyle name="60% - アクセント 2 24" xfId="356"/>
    <cellStyle name="60% - アクセント 2 25" xfId="357"/>
    <cellStyle name="60% - アクセント 2 3" xfId="358"/>
    <cellStyle name="60% - アクセント 2 3 2" xfId="359"/>
    <cellStyle name="60% - アクセント 2 4" xfId="360"/>
    <cellStyle name="60% - アクセント 2 5" xfId="361"/>
    <cellStyle name="60% - アクセント 2 6" xfId="362"/>
    <cellStyle name="60% - アクセント 2 7" xfId="363"/>
    <cellStyle name="60% - アクセント 2 8" xfId="364"/>
    <cellStyle name="60% - アクセント 2 9" xfId="365"/>
    <cellStyle name="60% - アクセント 3 10" xfId="366"/>
    <cellStyle name="60% - アクセント 3 11" xfId="367"/>
    <cellStyle name="60% - アクセント 3 12" xfId="368"/>
    <cellStyle name="60% - アクセント 3 13" xfId="369"/>
    <cellStyle name="60% - アクセント 3 14" xfId="370"/>
    <cellStyle name="60% - アクセント 3 15" xfId="371"/>
    <cellStyle name="60% - アクセント 3 16" xfId="372"/>
    <cellStyle name="60% - アクセント 3 17" xfId="373"/>
    <cellStyle name="60% - アクセント 3 18" xfId="374"/>
    <cellStyle name="60% - アクセント 3 19" xfId="375"/>
    <cellStyle name="60% - アクセント 3 2" xfId="376"/>
    <cellStyle name="60% - アクセント 3 2 2" xfId="377"/>
    <cellStyle name="60% - アクセント 3 20" xfId="378"/>
    <cellStyle name="60% - アクセント 3 21" xfId="379"/>
    <cellStyle name="60% - アクセント 3 22" xfId="380"/>
    <cellStyle name="60% - アクセント 3 23" xfId="381"/>
    <cellStyle name="60% - アクセント 3 24" xfId="382"/>
    <cellStyle name="60% - アクセント 3 25" xfId="383"/>
    <cellStyle name="60% - アクセント 3 3" xfId="384"/>
    <cellStyle name="60% - アクセント 3 3 2" xfId="385"/>
    <cellStyle name="60% - アクセント 3 4" xfId="386"/>
    <cellStyle name="60% - アクセント 3 5" xfId="387"/>
    <cellStyle name="60% - アクセント 3 6" xfId="388"/>
    <cellStyle name="60% - アクセント 3 7" xfId="389"/>
    <cellStyle name="60% - アクセント 3 8" xfId="390"/>
    <cellStyle name="60% - アクセント 3 9" xfId="391"/>
    <cellStyle name="60% - アクセント 4 10" xfId="392"/>
    <cellStyle name="60% - アクセント 4 11" xfId="393"/>
    <cellStyle name="60% - アクセント 4 12" xfId="394"/>
    <cellStyle name="60% - アクセント 4 13" xfId="395"/>
    <cellStyle name="60% - アクセント 4 14" xfId="396"/>
    <cellStyle name="60% - アクセント 4 15" xfId="397"/>
    <cellStyle name="60% - アクセント 4 16" xfId="398"/>
    <cellStyle name="60% - アクセント 4 17" xfId="399"/>
    <cellStyle name="60% - アクセント 4 18" xfId="400"/>
    <cellStyle name="60% - アクセント 4 19" xfId="401"/>
    <cellStyle name="60% - アクセント 4 2" xfId="402"/>
    <cellStyle name="60% - アクセント 4 2 2" xfId="403"/>
    <cellStyle name="60% - アクセント 4 20" xfId="404"/>
    <cellStyle name="60% - アクセント 4 21" xfId="405"/>
    <cellStyle name="60% - アクセント 4 22" xfId="406"/>
    <cellStyle name="60% - アクセント 4 23" xfId="407"/>
    <cellStyle name="60% - アクセント 4 24" xfId="408"/>
    <cellStyle name="60% - アクセント 4 25" xfId="409"/>
    <cellStyle name="60% - アクセント 4 3" xfId="410"/>
    <cellStyle name="60% - アクセント 4 3 2" xfId="411"/>
    <cellStyle name="60% - アクセント 4 4" xfId="412"/>
    <cellStyle name="60% - アクセント 4 5" xfId="413"/>
    <cellStyle name="60% - アクセント 4 6" xfId="414"/>
    <cellStyle name="60% - アクセント 4 7" xfId="415"/>
    <cellStyle name="60% - アクセント 4 8" xfId="416"/>
    <cellStyle name="60% - アクセント 4 9" xfId="417"/>
    <cellStyle name="60% - アクセント 5 10" xfId="418"/>
    <cellStyle name="60% - アクセント 5 11" xfId="419"/>
    <cellStyle name="60% - アクセント 5 12" xfId="420"/>
    <cellStyle name="60% - アクセント 5 13" xfId="421"/>
    <cellStyle name="60% - アクセント 5 14" xfId="422"/>
    <cellStyle name="60% - アクセント 5 15" xfId="423"/>
    <cellStyle name="60% - アクセント 5 16" xfId="424"/>
    <cellStyle name="60% - アクセント 5 17" xfId="425"/>
    <cellStyle name="60% - アクセント 5 18" xfId="426"/>
    <cellStyle name="60% - アクセント 5 19" xfId="427"/>
    <cellStyle name="60% - アクセント 5 2" xfId="428"/>
    <cellStyle name="60% - アクセント 5 2 2" xfId="429"/>
    <cellStyle name="60% - アクセント 5 20" xfId="430"/>
    <cellStyle name="60% - アクセント 5 21" xfId="431"/>
    <cellStyle name="60% - アクセント 5 22" xfId="432"/>
    <cellStyle name="60% - アクセント 5 23" xfId="433"/>
    <cellStyle name="60% - アクセント 5 24" xfId="434"/>
    <cellStyle name="60% - アクセント 5 25" xfId="435"/>
    <cellStyle name="60% - アクセント 5 3" xfId="436"/>
    <cellStyle name="60% - アクセント 5 3 2" xfId="437"/>
    <cellStyle name="60% - アクセント 5 4" xfId="438"/>
    <cellStyle name="60% - アクセント 5 5" xfId="439"/>
    <cellStyle name="60% - アクセント 5 6" xfId="440"/>
    <cellStyle name="60% - アクセント 5 7" xfId="441"/>
    <cellStyle name="60% - アクセント 5 8" xfId="442"/>
    <cellStyle name="60% - アクセント 5 9" xfId="443"/>
    <cellStyle name="60% - アクセント 6 10" xfId="444"/>
    <cellStyle name="60% - アクセント 6 11" xfId="445"/>
    <cellStyle name="60% - アクセント 6 12" xfId="446"/>
    <cellStyle name="60% - アクセント 6 13" xfId="447"/>
    <cellStyle name="60% - アクセント 6 14" xfId="448"/>
    <cellStyle name="60% - アクセント 6 15" xfId="449"/>
    <cellStyle name="60% - アクセント 6 16" xfId="450"/>
    <cellStyle name="60% - アクセント 6 17" xfId="451"/>
    <cellStyle name="60% - アクセント 6 18" xfId="452"/>
    <cellStyle name="60% - アクセント 6 19" xfId="453"/>
    <cellStyle name="60% - アクセント 6 2" xfId="454"/>
    <cellStyle name="60% - アクセント 6 2 2" xfId="455"/>
    <cellStyle name="60% - アクセント 6 20" xfId="456"/>
    <cellStyle name="60% - アクセント 6 21" xfId="457"/>
    <cellStyle name="60% - アクセント 6 22" xfId="458"/>
    <cellStyle name="60% - アクセント 6 23" xfId="459"/>
    <cellStyle name="60% - アクセント 6 24" xfId="460"/>
    <cellStyle name="60% - アクセント 6 25" xfId="461"/>
    <cellStyle name="60% - アクセント 6 3" xfId="462"/>
    <cellStyle name="60% - アクセント 6 3 2" xfId="463"/>
    <cellStyle name="60% - アクセント 6 4" xfId="464"/>
    <cellStyle name="60% - アクセント 6 5" xfId="465"/>
    <cellStyle name="60% - アクセント 6 6" xfId="466"/>
    <cellStyle name="60% - アクセント 6 7" xfId="467"/>
    <cellStyle name="60% - アクセント 6 8" xfId="468"/>
    <cellStyle name="60% - アクセント 6 9" xfId="469"/>
    <cellStyle name="アクセント 1 10" xfId="470"/>
    <cellStyle name="アクセント 1 11" xfId="471"/>
    <cellStyle name="アクセント 1 12" xfId="472"/>
    <cellStyle name="アクセント 1 13" xfId="473"/>
    <cellStyle name="アクセント 1 14" xfId="474"/>
    <cellStyle name="アクセント 1 15" xfId="475"/>
    <cellStyle name="アクセント 1 16" xfId="476"/>
    <cellStyle name="アクセント 1 17" xfId="477"/>
    <cellStyle name="アクセント 1 18" xfId="478"/>
    <cellStyle name="アクセント 1 19" xfId="479"/>
    <cellStyle name="アクセント 1 2" xfId="480"/>
    <cellStyle name="アクセント 1 2 2" xfId="481"/>
    <cellStyle name="アクセント 1 20" xfId="482"/>
    <cellStyle name="アクセント 1 21" xfId="483"/>
    <cellStyle name="アクセント 1 22" xfId="484"/>
    <cellStyle name="アクセント 1 23" xfId="485"/>
    <cellStyle name="アクセント 1 24" xfId="486"/>
    <cellStyle name="アクセント 1 25" xfId="487"/>
    <cellStyle name="アクセント 1 3" xfId="488"/>
    <cellStyle name="アクセント 1 3 2" xfId="489"/>
    <cellStyle name="アクセント 1 4" xfId="490"/>
    <cellStyle name="アクセント 1 5" xfId="491"/>
    <cellStyle name="アクセント 1 6" xfId="492"/>
    <cellStyle name="アクセント 1 7" xfId="493"/>
    <cellStyle name="アクセント 1 8" xfId="494"/>
    <cellStyle name="アクセント 1 9" xfId="495"/>
    <cellStyle name="アクセント 2 10" xfId="496"/>
    <cellStyle name="アクセント 2 11" xfId="497"/>
    <cellStyle name="アクセント 2 12" xfId="498"/>
    <cellStyle name="アクセント 2 13" xfId="499"/>
    <cellStyle name="アクセント 2 14" xfId="500"/>
    <cellStyle name="アクセント 2 15" xfId="501"/>
    <cellStyle name="アクセント 2 16" xfId="502"/>
    <cellStyle name="アクセント 2 17" xfId="503"/>
    <cellStyle name="アクセント 2 18" xfId="504"/>
    <cellStyle name="アクセント 2 19" xfId="505"/>
    <cellStyle name="アクセント 2 2" xfId="506"/>
    <cellStyle name="アクセント 2 2 2" xfId="507"/>
    <cellStyle name="アクセント 2 20" xfId="508"/>
    <cellStyle name="アクセント 2 21" xfId="509"/>
    <cellStyle name="アクセント 2 22" xfId="510"/>
    <cellStyle name="アクセント 2 23" xfId="511"/>
    <cellStyle name="アクセント 2 24" xfId="512"/>
    <cellStyle name="アクセント 2 25" xfId="513"/>
    <cellStyle name="アクセント 2 3" xfId="514"/>
    <cellStyle name="アクセント 2 3 2" xfId="515"/>
    <cellStyle name="アクセント 2 4" xfId="516"/>
    <cellStyle name="アクセント 2 5" xfId="517"/>
    <cellStyle name="アクセント 2 6" xfId="518"/>
    <cellStyle name="アクセント 2 7" xfId="519"/>
    <cellStyle name="アクセント 2 8" xfId="520"/>
    <cellStyle name="アクセント 2 9" xfId="521"/>
    <cellStyle name="アクセント 3 10" xfId="522"/>
    <cellStyle name="アクセント 3 11" xfId="523"/>
    <cellStyle name="アクセント 3 12" xfId="524"/>
    <cellStyle name="アクセント 3 13" xfId="525"/>
    <cellStyle name="アクセント 3 14" xfId="526"/>
    <cellStyle name="アクセント 3 15" xfId="527"/>
    <cellStyle name="アクセント 3 16" xfId="528"/>
    <cellStyle name="アクセント 3 17" xfId="529"/>
    <cellStyle name="アクセント 3 18" xfId="530"/>
    <cellStyle name="アクセント 3 19" xfId="531"/>
    <cellStyle name="アクセント 3 2" xfId="532"/>
    <cellStyle name="アクセント 3 2 2" xfId="533"/>
    <cellStyle name="アクセント 3 20" xfId="534"/>
    <cellStyle name="アクセント 3 21" xfId="535"/>
    <cellStyle name="アクセント 3 22" xfId="536"/>
    <cellStyle name="アクセント 3 23" xfId="537"/>
    <cellStyle name="アクセント 3 24" xfId="538"/>
    <cellStyle name="アクセント 3 25" xfId="539"/>
    <cellStyle name="アクセント 3 3" xfId="540"/>
    <cellStyle name="アクセント 3 3 2" xfId="541"/>
    <cellStyle name="アクセント 3 4" xfId="542"/>
    <cellStyle name="アクセント 3 5" xfId="543"/>
    <cellStyle name="アクセント 3 6" xfId="544"/>
    <cellStyle name="アクセント 3 7" xfId="545"/>
    <cellStyle name="アクセント 3 8" xfId="546"/>
    <cellStyle name="アクセント 3 9" xfId="547"/>
    <cellStyle name="アクセント 4 10" xfId="548"/>
    <cellStyle name="アクセント 4 11" xfId="549"/>
    <cellStyle name="アクセント 4 12" xfId="550"/>
    <cellStyle name="アクセント 4 13" xfId="551"/>
    <cellStyle name="アクセント 4 14" xfId="552"/>
    <cellStyle name="アクセント 4 15" xfId="553"/>
    <cellStyle name="アクセント 4 16" xfId="554"/>
    <cellStyle name="アクセント 4 17" xfId="555"/>
    <cellStyle name="アクセント 4 18" xfId="556"/>
    <cellStyle name="アクセント 4 19" xfId="557"/>
    <cellStyle name="アクセント 4 2" xfId="558"/>
    <cellStyle name="アクセント 4 2 2" xfId="559"/>
    <cellStyle name="アクセント 4 20" xfId="560"/>
    <cellStyle name="アクセント 4 21" xfId="561"/>
    <cellStyle name="アクセント 4 22" xfId="562"/>
    <cellStyle name="アクセント 4 23" xfId="563"/>
    <cellStyle name="アクセント 4 24" xfId="564"/>
    <cellStyle name="アクセント 4 25" xfId="565"/>
    <cellStyle name="アクセント 4 3" xfId="566"/>
    <cellStyle name="アクセント 4 3 2" xfId="567"/>
    <cellStyle name="アクセント 4 4" xfId="568"/>
    <cellStyle name="アクセント 4 5" xfId="569"/>
    <cellStyle name="アクセント 4 6" xfId="570"/>
    <cellStyle name="アクセント 4 7" xfId="571"/>
    <cellStyle name="アクセント 4 8" xfId="572"/>
    <cellStyle name="アクセント 4 9" xfId="573"/>
    <cellStyle name="アクセント 5 10" xfId="574"/>
    <cellStyle name="アクセント 5 11" xfId="575"/>
    <cellStyle name="アクセント 5 12" xfId="576"/>
    <cellStyle name="アクセント 5 13" xfId="577"/>
    <cellStyle name="アクセント 5 14" xfId="578"/>
    <cellStyle name="アクセント 5 15" xfId="579"/>
    <cellStyle name="アクセント 5 16" xfId="580"/>
    <cellStyle name="アクセント 5 17" xfId="581"/>
    <cellStyle name="アクセント 5 18" xfId="582"/>
    <cellStyle name="アクセント 5 19" xfId="583"/>
    <cellStyle name="アクセント 5 2" xfId="584"/>
    <cellStyle name="アクセント 5 2 2" xfId="585"/>
    <cellStyle name="アクセント 5 20" xfId="586"/>
    <cellStyle name="アクセント 5 21" xfId="587"/>
    <cellStyle name="アクセント 5 22" xfId="588"/>
    <cellStyle name="アクセント 5 23" xfId="589"/>
    <cellStyle name="アクセント 5 24" xfId="590"/>
    <cellStyle name="アクセント 5 25" xfId="591"/>
    <cellStyle name="アクセント 5 3" xfId="592"/>
    <cellStyle name="アクセント 5 3 2" xfId="593"/>
    <cellStyle name="アクセント 5 4" xfId="594"/>
    <cellStyle name="アクセント 5 5" xfId="595"/>
    <cellStyle name="アクセント 5 6" xfId="596"/>
    <cellStyle name="アクセント 5 7" xfId="597"/>
    <cellStyle name="アクセント 5 8" xfId="598"/>
    <cellStyle name="アクセント 5 9" xfId="599"/>
    <cellStyle name="アクセント 6 10" xfId="600"/>
    <cellStyle name="アクセント 6 11" xfId="601"/>
    <cellStyle name="アクセント 6 12" xfId="602"/>
    <cellStyle name="アクセント 6 13" xfId="603"/>
    <cellStyle name="アクセント 6 14" xfId="604"/>
    <cellStyle name="アクセント 6 15" xfId="605"/>
    <cellStyle name="アクセント 6 16" xfId="606"/>
    <cellStyle name="アクセント 6 17" xfId="607"/>
    <cellStyle name="アクセント 6 18" xfId="608"/>
    <cellStyle name="アクセント 6 19" xfId="609"/>
    <cellStyle name="アクセント 6 2" xfId="610"/>
    <cellStyle name="アクセント 6 2 2" xfId="611"/>
    <cellStyle name="アクセント 6 20" xfId="612"/>
    <cellStyle name="アクセント 6 21" xfId="613"/>
    <cellStyle name="アクセント 6 22" xfId="614"/>
    <cellStyle name="アクセント 6 23" xfId="615"/>
    <cellStyle name="アクセント 6 24" xfId="616"/>
    <cellStyle name="アクセント 6 25" xfId="617"/>
    <cellStyle name="アクセント 6 3" xfId="618"/>
    <cellStyle name="アクセント 6 3 2" xfId="619"/>
    <cellStyle name="アクセント 6 4" xfId="620"/>
    <cellStyle name="アクセント 6 5" xfId="621"/>
    <cellStyle name="アクセント 6 6" xfId="622"/>
    <cellStyle name="アクセント 6 7" xfId="623"/>
    <cellStyle name="アクセント 6 8" xfId="624"/>
    <cellStyle name="アクセント 6 9" xfId="625"/>
    <cellStyle name="タイトル 10" xfId="626"/>
    <cellStyle name="タイトル 11" xfId="627"/>
    <cellStyle name="タイトル 12" xfId="628"/>
    <cellStyle name="タイトル 13" xfId="629"/>
    <cellStyle name="タイトル 14" xfId="630"/>
    <cellStyle name="タイトル 15" xfId="631"/>
    <cellStyle name="タイトル 16" xfId="632"/>
    <cellStyle name="タイトル 17" xfId="633"/>
    <cellStyle name="タイトル 18" xfId="634"/>
    <cellStyle name="タイトル 19" xfId="635"/>
    <cellStyle name="タイトル 2" xfId="636"/>
    <cellStyle name="タイトル 2 2" xfId="637"/>
    <cellStyle name="タイトル 20" xfId="638"/>
    <cellStyle name="タイトル 21" xfId="639"/>
    <cellStyle name="タイトル 22" xfId="640"/>
    <cellStyle name="タイトル 23" xfId="641"/>
    <cellStyle name="タイトル 24" xfId="642"/>
    <cellStyle name="タイトル 25" xfId="643"/>
    <cellStyle name="タイトル 3" xfId="644"/>
    <cellStyle name="タイトル 3 2" xfId="645"/>
    <cellStyle name="タイトル 4" xfId="646"/>
    <cellStyle name="タイトル 5" xfId="647"/>
    <cellStyle name="タイトル 6" xfId="648"/>
    <cellStyle name="タイトル 7" xfId="649"/>
    <cellStyle name="タイトル 8" xfId="650"/>
    <cellStyle name="タイトル 9" xfId="651"/>
    <cellStyle name="チェック セル 10" xfId="652"/>
    <cellStyle name="チェック セル 11" xfId="653"/>
    <cellStyle name="チェック セル 12" xfId="654"/>
    <cellStyle name="チェック セル 13" xfId="655"/>
    <cellStyle name="チェック セル 14" xfId="656"/>
    <cellStyle name="チェック セル 15" xfId="657"/>
    <cellStyle name="チェック セル 16" xfId="658"/>
    <cellStyle name="チェック セル 17" xfId="659"/>
    <cellStyle name="チェック セル 18" xfId="660"/>
    <cellStyle name="チェック セル 19" xfId="661"/>
    <cellStyle name="チェック セル 2" xfId="662"/>
    <cellStyle name="チェック セル 2 2" xfId="663"/>
    <cellStyle name="チェック セル 20" xfId="664"/>
    <cellStyle name="チェック セル 21" xfId="665"/>
    <cellStyle name="チェック セル 22" xfId="666"/>
    <cellStyle name="チェック セル 23" xfId="667"/>
    <cellStyle name="チェック セル 24" xfId="668"/>
    <cellStyle name="チェック セル 25" xfId="669"/>
    <cellStyle name="チェック セル 3" xfId="670"/>
    <cellStyle name="チェック セル 3 2" xfId="671"/>
    <cellStyle name="チェック セル 4" xfId="672"/>
    <cellStyle name="チェック セル 5" xfId="673"/>
    <cellStyle name="チェック セル 6" xfId="674"/>
    <cellStyle name="チェック セル 7" xfId="675"/>
    <cellStyle name="チェック セル 8" xfId="676"/>
    <cellStyle name="チェック セル 9" xfId="677"/>
    <cellStyle name="どちらでもない 10" xfId="678"/>
    <cellStyle name="どちらでもない 11" xfId="679"/>
    <cellStyle name="どちらでもない 12" xfId="680"/>
    <cellStyle name="どちらでもない 13" xfId="681"/>
    <cellStyle name="どちらでもない 14" xfId="682"/>
    <cellStyle name="どちらでもない 15" xfId="683"/>
    <cellStyle name="どちらでもない 16" xfId="684"/>
    <cellStyle name="どちらでもない 17" xfId="685"/>
    <cellStyle name="どちらでもない 18" xfId="686"/>
    <cellStyle name="どちらでもない 19" xfId="687"/>
    <cellStyle name="どちらでもない 2" xfId="688"/>
    <cellStyle name="どちらでもない 2 2" xfId="689"/>
    <cellStyle name="どちらでもない 2 3" xfId="1556"/>
    <cellStyle name="どちらでもない 20" xfId="690"/>
    <cellStyle name="どちらでもない 21" xfId="691"/>
    <cellStyle name="どちらでもない 22" xfId="692"/>
    <cellStyle name="どちらでもない 23" xfId="693"/>
    <cellStyle name="どちらでもない 24" xfId="694"/>
    <cellStyle name="どちらでもない 25" xfId="695"/>
    <cellStyle name="どちらでもない 3" xfId="696"/>
    <cellStyle name="どちらでもない 3 2" xfId="697"/>
    <cellStyle name="どちらでもない 4" xfId="698"/>
    <cellStyle name="どちらでもない 5" xfId="699"/>
    <cellStyle name="どちらでもない 6" xfId="700"/>
    <cellStyle name="どちらでもない 7" xfId="701"/>
    <cellStyle name="どちらでもない 8" xfId="702"/>
    <cellStyle name="どちらでもない 9" xfId="703"/>
    <cellStyle name="パーセント" xfId="1594" builtinId="5"/>
    <cellStyle name="パーセント 2" xfId="704"/>
    <cellStyle name="パーセント 2 2" xfId="705"/>
    <cellStyle name="パーセント 2 2 2" xfId="706"/>
    <cellStyle name="パーセント 2 2 2 2" xfId="1557"/>
    <cellStyle name="パーセント 2 2 3" xfId="1558"/>
    <cellStyle name="パーセント 2 3" xfId="707"/>
    <cellStyle name="パーセント 2 3 2" xfId="1559"/>
    <cellStyle name="パーセント 2 4" xfId="1560"/>
    <cellStyle name="パーセント 2 4 2" xfId="1548"/>
    <cellStyle name="パーセント 2 4 3" xfId="1581"/>
    <cellStyle name="パーセント 3" xfId="708"/>
    <cellStyle name="パーセント 3 2" xfId="1582"/>
    <cellStyle name="パーセント 3 3 2" xfId="1583"/>
    <cellStyle name="パーセント 3 3 3" xfId="1584"/>
    <cellStyle name="パーセント 3 4" xfId="1585"/>
    <cellStyle name="パーセント 3 5" xfId="1586"/>
    <cellStyle name="パーセント 4" xfId="709"/>
    <cellStyle name="パーセント 4 2" xfId="1551"/>
    <cellStyle name="パーセント 5" xfId="710"/>
    <cellStyle name="パーセント 5 2" xfId="1555"/>
    <cellStyle name="メモ 10" xfId="711"/>
    <cellStyle name="メモ 11" xfId="712"/>
    <cellStyle name="メモ 12" xfId="713"/>
    <cellStyle name="メモ 13" xfId="714"/>
    <cellStyle name="メモ 14" xfId="715"/>
    <cellStyle name="メモ 15" xfId="716"/>
    <cellStyle name="メモ 16" xfId="717"/>
    <cellStyle name="メモ 17" xfId="718"/>
    <cellStyle name="メモ 18" xfId="719"/>
    <cellStyle name="メモ 19" xfId="720"/>
    <cellStyle name="メモ 2" xfId="721"/>
    <cellStyle name="メモ 2 2" xfId="722"/>
    <cellStyle name="メモ 2 2 2" xfId="723"/>
    <cellStyle name="メモ 2 2 2 2" xfId="1390"/>
    <cellStyle name="メモ 2 2 2 2 2" xfId="1391"/>
    <cellStyle name="メモ 2 2 2 3" xfId="1392"/>
    <cellStyle name="メモ 2 2 3" xfId="724"/>
    <cellStyle name="メモ 2 2 3 2" xfId="1393"/>
    <cellStyle name="メモ 2 3" xfId="1561"/>
    <cellStyle name="メモ 20" xfId="725"/>
    <cellStyle name="メモ 21" xfId="726"/>
    <cellStyle name="メモ 22" xfId="727"/>
    <cellStyle name="メモ 23" xfId="728"/>
    <cellStyle name="メモ 24" xfId="729"/>
    <cellStyle name="メモ 25" xfId="730"/>
    <cellStyle name="メモ 3" xfId="731"/>
    <cellStyle name="メモ 3 2" xfId="732"/>
    <cellStyle name="メモ 3 2 2" xfId="1394"/>
    <cellStyle name="メモ 3 2 2 2" xfId="1395"/>
    <cellStyle name="メモ 3 2 3" xfId="1396"/>
    <cellStyle name="メモ 3 3" xfId="733"/>
    <cellStyle name="メモ 3 3 2" xfId="1397"/>
    <cellStyle name="メモ 4" xfId="734"/>
    <cellStyle name="メモ 4 2" xfId="735"/>
    <cellStyle name="メモ 4 2 2" xfId="1398"/>
    <cellStyle name="メモ 4 2 2 2" xfId="1399"/>
    <cellStyle name="メモ 4 2 3" xfId="1400"/>
    <cellStyle name="メモ 4 3" xfId="736"/>
    <cellStyle name="メモ 4 3 2" xfId="1401"/>
    <cellStyle name="メモ 5" xfId="737"/>
    <cellStyle name="メモ 6" xfId="738"/>
    <cellStyle name="メモ 7" xfId="739"/>
    <cellStyle name="メモ 8" xfId="740"/>
    <cellStyle name="メモ 9" xfId="741"/>
    <cellStyle name="リンク セル 10" xfId="742"/>
    <cellStyle name="リンク セル 11" xfId="743"/>
    <cellStyle name="リンク セル 12" xfId="744"/>
    <cellStyle name="リンク セル 13" xfId="745"/>
    <cellStyle name="リンク セル 14" xfId="746"/>
    <cellStyle name="リンク セル 15" xfId="747"/>
    <cellStyle name="リンク セル 16" xfId="748"/>
    <cellStyle name="リンク セル 17" xfId="749"/>
    <cellStyle name="リンク セル 18" xfId="750"/>
    <cellStyle name="リンク セル 19" xfId="751"/>
    <cellStyle name="リンク セル 2" xfId="752"/>
    <cellStyle name="リンク セル 2 2" xfId="753"/>
    <cellStyle name="リンク セル 20" xfId="754"/>
    <cellStyle name="リンク セル 21" xfId="755"/>
    <cellStyle name="リンク セル 22" xfId="756"/>
    <cellStyle name="リンク セル 23" xfId="757"/>
    <cellStyle name="リンク セル 24" xfId="758"/>
    <cellStyle name="リンク セル 25" xfId="759"/>
    <cellStyle name="リンク セル 3" xfId="760"/>
    <cellStyle name="リンク セル 3 2" xfId="761"/>
    <cellStyle name="リンク セル 4" xfId="762"/>
    <cellStyle name="リンク セル 5" xfId="763"/>
    <cellStyle name="リンク セル 6" xfId="764"/>
    <cellStyle name="リンク セル 7" xfId="765"/>
    <cellStyle name="リンク セル 8" xfId="766"/>
    <cellStyle name="リンク セル 9" xfId="767"/>
    <cellStyle name="悪い 10" xfId="768"/>
    <cellStyle name="悪い 11" xfId="769"/>
    <cellStyle name="悪い 12" xfId="770"/>
    <cellStyle name="悪い 13" xfId="771"/>
    <cellStyle name="悪い 14" xfId="772"/>
    <cellStyle name="悪い 15" xfId="773"/>
    <cellStyle name="悪い 16" xfId="774"/>
    <cellStyle name="悪い 17" xfId="775"/>
    <cellStyle name="悪い 18" xfId="776"/>
    <cellStyle name="悪い 19" xfId="777"/>
    <cellStyle name="悪い 2" xfId="778"/>
    <cellStyle name="悪い 2 2" xfId="779"/>
    <cellStyle name="悪い 2 3" xfId="1402"/>
    <cellStyle name="悪い 20" xfId="780"/>
    <cellStyle name="悪い 21" xfId="781"/>
    <cellStyle name="悪い 22" xfId="782"/>
    <cellStyle name="悪い 23" xfId="783"/>
    <cellStyle name="悪い 24" xfId="784"/>
    <cellStyle name="悪い 25" xfId="785"/>
    <cellStyle name="悪い 3" xfId="786"/>
    <cellStyle name="悪い 3 2" xfId="787"/>
    <cellStyle name="悪い 4" xfId="788"/>
    <cellStyle name="悪い 5" xfId="789"/>
    <cellStyle name="悪い 6" xfId="790"/>
    <cellStyle name="悪い 7" xfId="791"/>
    <cellStyle name="悪い 8" xfId="792"/>
    <cellStyle name="悪い 9" xfId="793"/>
    <cellStyle name="計算 10" xfId="794"/>
    <cellStyle name="計算 11" xfId="795"/>
    <cellStyle name="計算 12" xfId="796"/>
    <cellStyle name="計算 13" xfId="797"/>
    <cellStyle name="計算 14" xfId="798"/>
    <cellStyle name="計算 15" xfId="799"/>
    <cellStyle name="計算 16" xfId="800"/>
    <cellStyle name="計算 17" xfId="801"/>
    <cellStyle name="計算 18" xfId="802"/>
    <cellStyle name="計算 19" xfId="803"/>
    <cellStyle name="計算 2" xfId="804"/>
    <cellStyle name="計算 2 2" xfId="805"/>
    <cellStyle name="計算 2 2 2" xfId="806"/>
    <cellStyle name="計算 2 2 2 2" xfId="1403"/>
    <cellStyle name="計算 2 2 2 2 2" xfId="1404"/>
    <cellStyle name="計算 2 2 2 3" xfId="1405"/>
    <cellStyle name="計算 2 2 3" xfId="807"/>
    <cellStyle name="計算 2 2 3 2" xfId="1406"/>
    <cellStyle name="計算 20" xfId="808"/>
    <cellStyle name="計算 21" xfId="809"/>
    <cellStyle name="計算 22" xfId="810"/>
    <cellStyle name="計算 23" xfId="811"/>
    <cellStyle name="計算 24" xfId="812"/>
    <cellStyle name="計算 25" xfId="813"/>
    <cellStyle name="計算 3" xfId="814"/>
    <cellStyle name="計算 3 2" xfId="815"/>
    <cellStyle name="計算 3 2 2" xfId="1407"/>
    <cellStyle name="計算 3 2 2 2" xfId="1408"/>
    <cellStyle name="計算 3 2 3" xfId="1409"/>
    <cellStyle name="計算 3 3" xfId="816"/>
    <cellStyle name="計算 3 3 2" xfId="1410"/>
    <cellStyle name="計算 4" xfId="817"/>
    <cellStyle name="計算 4 2" xfId="818"/>
    <cellStyle name="計算 4 2 2" xfId="1411"/>
    <cellStyle name="計算 4 2 2 2" xfId="1412"/>
    <cellStyle name="計算 4 2 3" xfId="1413"/>
    <cellStyle name="計算 4 3" xfId="819"/>
    <cellStyle name="計算 4 3 2" xfId="1414"/>
    <cellStyle name="計算 5" xfId="820"/>
    <cellStyle name="計算 6" xfId="821"/>
    <cellStyle name="計算 7" xfId="822"/>
    <cellStyle name="計算 8" xfId="823"/>
    <cellStyle name="計算 9" xfId="824"/>
    <cellStyle name="警告文 10" xfId="825"/>
    <cellStyle name="警告文 11" xfId="826"/>
    <cellStyle name="警告文 12" xfId="827"/>
    <cellStyle name="警告文 13" xfId="828"/>
    <cellStyle name="警告文 14" xfId="829"/>
    <cellStyle name="警告文 15" xfId="830"/>
    <cellStyle name="警告文 16" xfId="831"/>
    <cellStyle name="警告文 17" xfId="832"/>
    <cellStyle name="警告文 18" xfId="833"/>
    <cellStyle name="警告文 19" xfId="834"/>
    <cellStyle name="警告文 2" xfId="835"/>
    <cellStyle name="警告文 2 2" xfId="836"/>
    <cellStyle name="警告文 20" xfId="837"/>
    <cellStyle name="警告文 21" xfId="838"/>
    <cellStyle name="警告文 22" xfId="839"/>
    <cellStyle name="警告文 23" xfId="840"/>
    <cellStyle name="警告文 24" xfId="841"/>
    <cellStyle name="警告文 25" xfId="842"/>
    <cellStyle name="警告文 3" xfId="843"/>
    <cellStyle name="警告文 3 2" xfId="844"/>
    <cellStyle name="警告文 4" xfId="845"/>
    <cellStyle name="警告文 5" xfId="846"/>
    <cellStyle name="警告文 6" xfId="847"/>
    <cellStyle name="警告文 7" xfId="848"/>
    <cellStyle name="警告文 8" xfId="849"/>
    <cellStyle name="警告文 9" xfId="850"/>
    <cellStyle name="桁区切り 2" xfId="851"/>
    <cellStyle name="桁区切り 2 2" xfId="852"/>
    <cellStyle name="桁区切り 2 2 2" xfId="853"/>
    <cellStyle name="桁区切り 2 2 2 2" xfId="1562"/>
    <cellStyle name="桁区切り 2 2 3" xfId="1563"/>
    <cellStyle name="桁区切り 2 2 3 2" xfId="1587"/>
    <cellStyle name="桁区切り 2 2 3 3" xfId="1588"/>
    <cellStyle name="桁区切り 2 3" xfId="854"/>
    <cellStyle name="桁区切り 2 3 2" xfId="1564"/>
    <cellStyle name="桁区切り 2 4" xfId="1415"/>
    <cellStyle name="桁区切り 2 5" xfId="1416"/>
    <cellStyle name="桁区切り 2 5 2" xfId="1417"/>
    <cellStyle name="桁区切り 2 5 3" xfId="1418"/>
    <cellStyle name="桁区切り 2 5 3 2" xfId="1419"/>
    <cellStyle name="桁区切り 2 6" xfId="1420"/>
    <cellStyle name="桁区切り 2 7" xfId="1421"/>
    <cellStyle name="桁区切り 2 8" xfId="1422"/>
    <cellStyle name="桁区切り 2 8 2" xfId="1423"/>
    <cellStyle name="桁区切り 2 8 2 2" xfId="1424"/>
    <cellStyle name="桁区切り 2 8 2 2 2" xfId="1425"/>
    <cellStyle name="桁区切り 2 8 2 2 2 2" xfId="1426"/>
    <cellStyle name="桁区切り 2 8 2 2 2 2 2" xfId="1427"/>
    <cellStyle name="桁区切り 2 8 2 3" xfId="1428"/>
    <cellStyle name="桁区切り 2 8 2 3 2" xfId="1429"/>
    <cellStyle name="桁区切り 2 8 2 3 2 2" xfId="1430"/>
    <cellStyle name="桁区切り 3" xfId="855"/>
    <cellStyle name="桁区切り 3 2" xfId="856"/>
    <cellStyle name="桁区切り 3 3" xfId="1589"/>
    <cellStyle name="桁区切り 3 4" xfId="1590"/>
    <cellStyle name="桁区切り 3 5" xfId="1431"/>
    <cellStyle name="桁区切り 4" xfId="857"/>
    <cellStyle name="桁区切り 4 2" xfId="1432"/>
    <cellStyle name="桁区切り 5" xfId="1433"/>
    <cellStyle name="桁区切り 5 2" xfId="1550"/>
    <cellStyle name="桁区切り 6" xfId="1434"/>
    <cellStyle name="桁区切り 7" xfId="1435"/>
    <cellStyle name="桁区切り 8" xfId="1436"/>
    <cellStyle name="桁区切り 8 2" xfId="1437"/>
    <cellStyle name="見出し 1 10" xfId="858"/>
    <cellStyle name="見出し 1 11" xfId="859"/>
    <cellStyle name="見出し 1 12" xfId="860"/>
    <cellStyle name="見出し 1 13" xfId="861"/>
    <cellStyle name="見出し 1 14" xfId="862"/>
    <cellStyle name="見出し 1 15" xfId="863"/>
    <cellStyle name="見出し 1 16" xfId="864"/>
    <cellStyle name="見出し 1 17" xfId="865"/>
    <cellStyle name="見出し 1 18" xfId="866"/>
    <cellStyle name="見出し 1 19" xfId="867"/>
    <cellStyle name="見出し 1 2" xfId="868"/>
    <cellStyle name="見出し 1 2 2" xfId="869"/>
    <cellStyle name="見出し 1 20" xfId="870"/>
    <cellStyle name="見出し 1 21" xfId="871"/>
    <cellStyle name="見出し 1 22" xfId="872"/>
    <cellStyle name="見出し 1 23" xfId="873"/>
    <cellStyle name="見出し 1 24" xfId="874"/>
    <cellStyle name="見出し 1 25" xfId="875"/>
    <cellStyle name="見出し 1 3" xfId="876"/>
    <cellStyle name="見出し 1 3 2" xfId="877"/>
    <cellStyle name="見出し 1 4" xfId="878"/>
    <cellStyle name="見出し 1 5" xfId="879"/>
    <cellStyle name="見出し 1 6" xfId="880"/>
    <cellStyle name="見出し 1 7" xfId="881"/>
    <cellStyle name="見出し 1 8" xfId="882"/>
    <cellStyle name="見出し 1 9" xfId="883"/>
    <cellStyle name="見出し 2 10" xfId="884"/>
    <cellStyle name="見出し 2 11" xfId="885"/>
    <cellStyle name="見出し 2 12" xfId="886"/>
    <cellStyle name="見出し 2 13" xfId="887"/>
    <cellStyle name="見出し 2 14" xfId="888"/>
    <cellStyle name="見出し 2 15" xfId="889"/>
    <cellStyle name="見出し 2 16" xfId="890"/>
    <cellStyle name="見出し 2 17" xfId="891"/>
    <cellStyle name="見出し 2 18" xfId="892"/>
    <cellStyle name="見出し 2 19" xfId="893"/>
    <cellStyle name="見出し 2 2" xfId="894"/>
    <cellStyle name="見出し 2 2 2" xfId="895"/>
    <cellStyle name="見出し 2 20" xfId="896"/>
    <cellStyle name="見出し 2 21" xfId="897"/>
    <cellStyle name="見出し 2 22" xfId="898"/>
    <cellStyle name="見出し 2 23" xfId="899"/>
    <cellStyle name="見出し 2 24" xfId="900"/>
    <cellStyle name="見出し 2 25" xfId="901"/>
    <cellStyle name="見出し 2 3" xfId="902"/>
    <cellStyle name="見出し 2 3 2" xfId="903"/>
    <cellStyle name="見出し 2 4" xfId="904"/>
    <cellStyle name="見出し 2 5" xfId="905"/>
    <cellStyle name="見出し 2 6" xfId="906"/>
    <cellStyle name="見出し 2 7" xfId="907"/>
    <cellStyle name="見出し 2 8" xfId="908"/>
    <cellStyle name="見出し 2 9" xfId="909"/>
    <cellStyle name="見出し 3 10" xfId="910"/>
    <cellStyle name="見出し 3 11" xfId="911"/>
    <cellStyle name="見出し 3 12" xfId="912"/>
    <cellStyle name="見出し 3 13" xfId="913"/>
    <cellStyle name="見出し 3 14" xfId="914"/>
    <cellStyle name="見出し 3 15" xfId="915"/>
    <cellStyle name="見出し 3 16" xfId="916"/>
    <cellStyle name="見出し 3 17" xfId="917"/>
    <cellStyle name="見出し 3 18" xfId="918"/>
    <cellStyle name="見出し 3 19" xfId="919"/>
    <cellStyle name="見出し 3 2" xfId="920"/>
    <cellStyle name="見出し 3 2 2" xfId="921"/>
    <cellStyle name="見出し 3 2 3" xfId="1565"/>
    <cellStyle name="見出し 3 20" xfId="922"/>
    <cellStyle name="見出し 3 21" xfId="923"/>
    <cellStyle name="見出し 3 22" xfId="924"/>
    <cellStyle name="見出し 3 23" xfId="925"/>
    <cellStyle name="見出し 3 24" xfId="926"/>
    <cellStyle name="見出し 3 25" xfId="927"/>
    <cellStyle name="見出し 3 3" xfId="928"/>
    <cellStyle name="見出し 3 3 2" xfId="929"/>
    <cellStyle name="見出し 3 4" xfId="930"/>
    <cellStyle name="見出し 3 5" xfId="931"/>
    <cellStyle name="見出し 3 6" xfId="932"/>
    <cellStyle name="見出し 3 7" xfId="933"/>
    <cellStyle name="見出し 3 8" xfId="934"/>
    <cellStyle name="見出し 3 9" xfId="935"/>
    <cellStyle name="見出し 4 10" xfId="936"/>
    <cellStyle name="見出し 4 11" xfId="937"/>
    <cellStyle name="見出し 4 12" xfId="938"/>
    <cellStyle name="見出し 4 13" xfId="939"/>
    <cellStyle name="見出し 4 14" xfId="940"/>
    <cellStyle name="見出し 4 15" xfId="941"/>
    <cellStyle name="見出し 4 16" xfId="942"/>
    <cellStyle name="見出し 4 17" xfId="943"/>
    <cellStyle name="見出し 4 18" xfId="944"/>
    <cellStyle name="見出し 4 19" xfId="945"/>
    <cellStyle name="見出し 4 2" xfId="946"/>
    <cellStyle name="見出し 4 2 2" xfId="947"/>
    <cellStyle name="見出し 4 20" xfId="948"/>
    <cellStyle name="見出し 4 21" xfId="949"/>
    <cellStyle name="見出し 4 22" xfId="950"/>
    <cellStyle name="見出し 4 23" xfId="951"/>
    <cellStyle name="見出し 4 24" xfId="952"/>
    <cellStyle name="見出し 4 25" xfId="953"/>
    <cellStyle name="見出し 4 3" xfId="954"/>
    <cellStyle name="見出し 4 3 2" xfId="955"/>
    <cellStyle name="見出し 4 4" xfId="956"/>
    <cellStyle name="見出し 4 5" xfId="957"/>
    <cellStyle name="見出し 4 6" xfId="958"/>
    <cellStyle name="見出し 4 7" xfId="959"/>
    <cellStyle name="見出し 4 8" xfId="960"/>
    <cellStyle name="見出し 4 9" xfId="961"/>
    <cellStyle name="集計 10" xfId="962"/>
    <cellStyle name="集計 11" xfId="963"/>
    <cellStyle name="集計 12" xfId="964"/>
    <cellStyle name="集計 13" xfId="965"/>
    <cellStyle name="集計 14" xfId="966"/>
    <cellStyle name="集計 15" xfId="967"/>
    <cellStyle name="集計 16" xfId="968"/>
    <cellStyle name="集計 17" xfId="969"/>
    <cellStyle name="集計 18" xfId="970"/>
    <cellStyle name="集計 19" xfId="971"/>
    <cellStyle name="集計 2" xfId="972"/>
    <cellStyle name="集計 2 2" xfId="973"/>
    <cellStyle name="集計 2 2 2" xfId="974"/>
    <cellStyle name="集計 2 2 2 2" xfId="1438"/>
    <cellStyle name="集計 2 2 2 2 2" xfId="1439"/>
    <cellStyle name="集計 2 2 2 3" xfId="1440"/>
    <cellStyle name="集計 2 2 3" xfId="975"/>
    <cellStyle name="集計 2 2 3 2" xfId="1441"/>
    <cellStyle name="集計 20" xfId="976"/>
    <cellStyle name="集計 21" xfId="977"/>
    <cellStyle name="集計 22" xfId="978"/>
    <cellStyle name="集計 23" xfId="979"/>
    <cellStyle name="集計 24" xfId="980"/>
    <cellStyle name="集計 25" xfId="981"/>
    <cellStyle name="集計 3" xfId="982"/>
    <cellStyle name="集計 3 2" xfId="983"/>
    <cellStyle name="集計 3 2 2" xfId="1442"/>
    <cellStyle name="集計 3 2 2 2" xfId="1443"/>
    <cellStyle name="集計 3 2 3" xfId="1444"/>
    <cellStyle name="集計 3 3" xfId="984"/>
    <cellStyle name="集計 3 3 2" xfId="1445"/>
    <cellStyle name="集計 4" xfId="985"/>
    <cellStyle name="集計 4 2" xfId="986"/>
    <cellStyle name="集計 4 2 2" xfId="1446"/>
    <cellStyle name="集計 4 2 2 2" xfId="1447"/>
    <cellStyle name="集計 4 2 3" xfId="1448"/>
    <cellStyle name="集計 4 3" xfId="987"/>
    <cellStyle name="集計 4 3 2" xfId="1449"/>
    <cellStyle name="集計 5" xfId="988"/>
    <cellStyle name="集計 6" xfId="989"/>
    <cellStyle name="集計 7" xfId="990"/>
    <cellStyle name="集計 8" xfId="991"/>
    <cellStyle name="集計 9" xfId="992"/>
    <cellStyle name="出力 10" xfId="993"/>
    <cellStyle name="出力 11" xfId="994"/>
    <cellStyle name="出力 12" xfId="995"/>
    <cellStyle name="出力 13" xfId="996"/>
    <cellStyle name="出力 14" xfId="997"/>
    <cellStyle name="出力 15" xfId="998"/>
    <cellStyle name="出力 16" xfId="999"/>
    <cellStyle name="出力 17" xfId="1000"/>
    <cellStyle name="出力 18" xfId="1001"/>
    <cellStyle name="出力 19" xfId="1002"/>
    <cellStyle name="出力 2" xfId="1003"/>
    <cellStyle name="出力 2 2" xfId="1004"/>
    <cellStyle name="出力 2 2 2" xfId="1005"/>
    <cellStyle name="出力 2 2 2 2" xfId="1450"/>
    <cellStyle name="出力 2 2 2 2 2" xfId="1451"/>
    <cellStyle name="出力 2 2 2 3" xfId="1452"/>
    <cellStyle name="出力 2 2 3" xfId="1006"/>
    <cellStyle name="出力 2 2 3 2" xfId="1453"/>
    <cellStyle name="出力 20" xfId="1007"/>
    <cellStyle name="出力 21" xfId="1008"/>
    <cellStyle name="出力 22" xfId="1009"/>
    <cellStyle name="出力 23" xfId="1010"/>
    <cellStyle name="出力 24" xfId="1011"/>
    <cellStyle name="出力 25" xfId="1012"/>
    <cellStyle name="出力 3" xfId="1013"/>
    <cellStyle name="出力 3 2" xfId="1014"/>
    <cellStyle name="出力 3 2 2" xfId="1454"/>
    <cellStyle name="出力 3 2 2 2" xfId="1455"/>
    <cellStyle name="出力 3 2 3" xfId="1456"/>
    <cellStyle name="出力 3 3" xfId="1015"/>
    <cellStyle name="出力 3 3 2" xfId="1457"/>
    <cellStyle name="出力 4" xfId="1016"/>
    <cellStyle name="出力 4 2" xfId="1017"/>
    <cellStyle name="出力 4 2 2" xfId="1458"/>
    <cellStyle name="出力 4 2 2 2" xfId="1459"/>
    <cellStyle name="出力 4 2 3" xfId="1460"/>
    <cellStyle name="出力 4 3" xfId="1018"/>
    <cellStyle name="出力 4 3 2" xfId="1461"/>
    <cellStyle name="出力 5" xfId="1019"/>
    <cellStyle name="出力 6" xfId="1020"/>
    <cellStyle name="出力 7" xfId="1021"/>
    <cellStyle name="出力 8" xfId="1022"/>
    <cellStyle name="出力 9" xfId="1023"/>
    <cellStyle name="説明文 10" xfId="1024"/>
    <cellStyle name="説明文 11" xfId="1025"/>
    <cellStyle name="説明文 12" xfId="1026"/>
    <cellStyle name="説明文 13" xfId="1027"/>
    <cellStyle name="説明文 14" xfId="1028"/>
    <cellStyle name="説明文 15" xfId="1029"/>
    <cellStyle name="説明文 16" xfId="1030"/>
    <cellStyle name="説明文 17" xfId="1031"/>
    <cellStyle name="説明文 18" xfId="1032"/>
    <cellStyle name="説明文 19" xfId="1033"/>
    <cellStyle name="説明文 2" xfId="1034"/>
    <cellStyle name="説明文 2 2" xfId="1035"/>
    <cellStyle name="説明文 20" xfId="1036"/>
    <cellStyle name="説明文 21" xfId="1037"/>
    <cellStyle name="説明文 22" xfId="1038"/>
    <cellStyle name="説明文 23" xfId="1039"/>
    <cellStyle name="説明文 24" xfId="1040"/>
    <cellStyle name="説明文 25" xfId="1041"/>
    <cellStyle name="説明文 3" xfId="1042"/>
    <cellStyle name="説明文 3 2" xfId="1043"/>
    <cellStyle name="説明文 4" xfId="1044"/>
    <cellStyle name="説明文 5" xfId="1045"/>
    <cellStyle name="説明文 6" xfId="1046"/>
    <cellStyle name="説明文 7" xfId="1047"/>
    <cellStyle name="説明文 8" xfId="1048"/>
    <cellStyle name="説明文 9" xfId="1049"/>
    <cellStyle name="通貨 2" xfId="1050"/>
    <cellStyle name="通貨 3" xfId="1051"/>
    <cellStyle name="通貨 3 2" xfId="1052"/>
    <cellStyle name="入力 10" xfId="1053"/>
    <cellStyle name="入力 11" xfId="1054"/>
    <cellStyle name="入力 12" xfId="1055"/>
    <cellStyle name="入力 13" xfId="1056"/>
    <cellStyle name="入力 14" xfId="1057"/>
    <cellStyle name="入力 15" xfId="1058"/>
    <cellStyle name="入力 16" xfId="1059"/>
    <cellStyle name="入力 17" xfId="1060"/>
    <cellStyle name="入力 18" xfId="1061"/>
    <cellStyle name="入力 19" xfId="1062"/>
    <cellStyle name="入力 2" xfId="1063"/>
    <cellStyle name="入力 2 2" xfId="1064"/>
    <cellStyle name="入力 2 2 2" xfId="1065"/>
    <cellStyle name="入力 2 2 2 2" xfId="1462"/>
    <cellStyle name="入力 2 2 2 2 2" xfId="1463"/>
    <cellStyle name="入力 2 2 2 3" xfId="1464"/>
    <cellStyle name="入力 2 2 3" xfId="1066"/>
    <cellStyle name="入力 2 2 3 2" xfId="1465"/>
    <cellStyle name="入力 20" xfId="1067"/>
    <cellStyle name="入力 21" xfId="1068"/>
    <cellStyle name="入力 22" xfId="1069"/>
    <cellStyle name="入力 23" xfId="1070"/>
    <cellStyle name="入力 24" xfId="1071"/>
    <cellStyle name="入力 25" xfId="1072"/>
    <cellStyle name="入力 3" xfId="1073"/>
    <cellStyle name="入力 3 2" xfId="1074"/>
    <cellStyle name="入力 3 2 2" xfId="1466"/>
    <cellStyle name="入力 3 2 2 2" xfId="1467"/>
    <cellStyle name="入力 3 2 3" xfId="1468"/>
    <cellStyle name="入力 3 3" xfId="1075"/>
    <cellStyle name="入力 3 3 2" xfId="1469"/>
    <cellStyle name="入力 4" xfId="1076"/>
    <cellStyle name="入力 4 2" xfId="1077"/>
    <cellStyle name="入力 4 2 2" xfId="1470"/>
    <cellStyle name="入力 4 2 2 2" xfId="1471"/>
    <cellStyle name="入力 4 2 3" xfId="1472"/>
    <cellStyle name="入力 4 3" xfId="1078"/>
    <cellStyle name="入力 4 3 2" xfId="1473"/>
    <cellStyle name="入力 5" xfId="1079"/>
    <cellStyle name="入力 6" xfId="1080"/>
    <cellStyle name="入力 7" xfId="1081"/>
    <cellStyle name="入力 8" xfId="1082"/>
    <cellStyle name="入力 9" xfId="1083"/>
    <cellStyle name="標準" xfId="0" builtinId="0"/>
    <cellStyle name="標準 10" xfId="1084"/>
    <cellStyle name="標準 10 10" xfId="1474"/>
    <cellStyle name="標準 10 11" xfId="1475"/>
    <cellStyle name="標準 10 12" xfId="1476"/>
    <cellStyle name="標準 10 2" xfId="1085"/>
    <cellStyle name="標準 10 3" xfId="1086"/>
    <cellStyle name="標準 10 4" xfId="1087"/>
    <cellStyle name="標準 10 4 2" xfId="1477"/>
    <cellStyle name="標準 10 4 2 2" xfId="1478"/>
    <cellStyle name="標準 10 4 2 2 2" xfId="1479"/>
    <cellStyle name="標準 10 4 2 2 2 2" xfId="1480"/>
    <cellStyle name="標準 10 4 2 2 2 2 2" xfId="1481"/>
    <cellStyle name="標準 10 4 2 2 2 2 2 2" xfId="1482"/>
    <cellStyle name="標準 10 4 3" xfId="1483"/>
    <cellStyle name="標準 10 4 3 2" xfId="1484"/>
    <cellStyle name="標準 10 5" xfId="1088"/>
    <cellStyle name="標準 10 6" xfId="1485"/>
    <cellStyle name="標準 10 6 2" xfId="1486"/>
    <cellStyle name="標準 10 6 2 2" xfId="1487"/>
    <cellStyle name="標準 10 6 2 3" xfId="1488"/>
    <cellStyle name="標準 10 6 2 3 2" xfId="1386"/>
    <cellStyle name="標準 10 7" xfId="1489"/>
    <cellStyle name="標準 10 8" xfId="1490"/>
    <cellStyle name="標準 10 8 2" xfId="1491"/>
    <cellStyle name="標準 10 8 2 2" xfId="1492"/>
    <cellStyle name="標準 10 8 2 2 2" xfId="1493"/>
    <cellStyle name="標準 10 8 2 2 3" xfId="1494"/>
    <cellStyle name="標準 10 8 2 2 3 2" xfId="1387"/>
    <cellStyle name="標準 10 8 2 2 3 2 2" xfId="1495"/>
    <cellStyle name="標準 10 8 2 3" xfId="1496"/>
    <cellStyle name="標準 10 8 2 4" xfId="1497"/>
    <cellStyle name="標準 10 8 2 4 2" xfId="1498"/>
    <cellStyle name="標準 10 8 2 4 2 2" xfId="1499"/>
    <cellStyle name="標準 10 8 3" xfId="1500"/>
    <cellStyle name="標準 10 8 4" xfId="1501"/>
    <cellStyle name="標準 10 8 4 2" xfId="1502"/>
    <cellStyle name="標準 10 8 4 2 2" xfId="1503"/>
    <cellStyle name="標準 10 8 4 2 3" xfId="1504"/>
    <cellStyle name="標準 10 9" xfId="1505"/>
    <cellStyle name="標準 10 9 2" xfId="1506"/>
    <cellStyle name="標準 10 9 3" xfId="1507"/>
    <cellStyle name="標準 10 9 3 2" xfId="1508"/>
    <cellStyle name="標準 11" xfId="1089"/>
    <cellStyle name="標準 11 2" xfId="1090"/>
    <cellStyle name="標準 11 3" xfId="1091"/>
    <cellStyle name="標準 11 4" xfId="1092"/>
    <cellStyle name="標準 11 5" xfId="1566"/>
    <cellStyle name="標準 12" xfId="1382"/>
    <cellStyle name="標準 12 2" xfId="1093"/>
    <cellStyle name="標準 12 3" xfId="1094"/>
    <cellStyle name="標準 12 4" xfId="1552"/>
    <cellStyle name="標準 13" xfId="1095"/>
    <cellStyle name="標準 13 2" xfId="1096"/>
    <cellStyle name="標準 14" xfId="1383"/>
    <cellStyle name="標準 14 2" xfId="1097"/>
    <cellStyle name="標準 14 3" xfId="1098"/>
    <cellStyle name="標準 14 4" xfId="1099"/>
    <cellStyle name="標準 14 5" xfId="1100"/>
    <cellStyle name="標準 14 6" xfId="1101"/>
    <cellStyle name="標準 14 7" xfId="1102"/>
    <cellStyle name="標準 14 8" xfId="1103"/>
    <cellStyle name="標準 15" xfId="1104"/>
    <cellStyle name="標準 15 2" xfId="1105"/>
    <cellStyle name="標準 15 3" xfId="1106"/>
    <cellStyle name="標準 15 4" xfId="1107"/>
    <cellStyle name="標準 15 5" xfId="1108"/>
    <cellStyle name="標準 15 6" xfId="1109"/>
    <cellStyle name="標準 15 7" xfId="1110"/>
    <cellStyle name="標準 16" xfId="1384"/>
    <cellStyle name="標準 16 2" xfId="1111"/>
    <cellStyle name="標準 16 3" xfId="1112"/>
    <cellStyle name="標準 16 4" xfId="1113"/>
    <cellStyle name="標準 16 5" xfId="1114"/>
    <cellStyle name="標準 16 6" xfId="1115"/>
    <cellStyle name="標準 17" xfId="1116"/>
    <cellStyle name="標準 17 2" xfId="1117"/>
    <cellStyle name="標準 17 3" xfId="1118"/>
    <cellStyle name="標準 17 4" xfId="1119"/>
    <cellStyle name="標準 17 5" xfId="1120"/>
    <cellStyle name="標準 17 6" xfId="1567"/>
    <cellStyle name="標準 18" xfId="1509"/>
    <cellStyle name="標準 18 2" xfId="1121"/>
    <cellStyle name="標準 18 3" xfId="1122"/>
    <cellStyle name="標準 19" xfId="1510"/>
    <cellStyle name="標準 19 2" xfId="1123"/>
    <cellStyle name="標準 19 2 2" xfId="1511"/>
    <cellStyle name="標準 19 2 2 2" xfId="1512"/>
    <cellStyle name="標準 19 2 2 2 2" xfId="1513"/>
    <cellStyle name="標準 19 2 2 2 2 2" xfId="1514"/>
    <cellStyle name="標準 19 2 2 2 2 2 2" xfId="1515"/>
    <cellStyle name="標準 19 2 2 2 2 2 2 2" xfId="1516"/>
    <cellStyle name="標準 19 2 2 2 2 2 2 2 2" xfId="1517"/>
    <cellStyle name="標準 19 2 2 2 2 2 3" xfId="1518"/>
    <cellStyle name="標準 19 2 2 2 2 2 4" xfId="1519"/>
    <cellStyle name="標準 19 2 2 2 2 2 4 2" xfId="1520"/>
    <cellStyle name="標準 19 2 2 2 2 2 4 3" xfId="1521"/>
    <cellStyle name="標準 19 2 2 2 3" xfId="1522"/>
    <cellStyle name="標準 19 2 2 2 3 2" xfId="1523"/>
    <cellStyle name="標準 19 2 2 2 3 2 2" xfId="1524"/>
    <cellStyle name="標準 19 2 2 2 3 2 3" xfId="1525"/>
    <cellStyle name="標準 19 2 2 3" xfId="1526"/>
    <cellStyle name="標準 19 2 2 3 2" xfId="1527"/>
    <cellStyle name="標準 19 2 2 3 2 2" xfId="1528"/>
    <cellStyle name="標準 2" xfId="1"/>
    <cellStyle name="標準 2 10" xfId="1124"/>
    <cellStyle name="標準 2 11" xfId="1125"/>
    <cellStyle name="標準 2 12" xfId="1126"/>
    <cellStyle name="標準 2 13" xfId="1127"/>
    <cellStyle name="標準 2 14" xfId="1128"/>
    <cellStyle name="標準 2 15" xfId="1129"/>
    <cellStyle name="標準 2 16" xfId="1130"/>
    <cellStyle name="標準 2 17" xfId="1131"/>
    <cellStyle name="標準 2 18" xfId="1132"/>
    <cellStyle name="標準 2 19" xfId="1133"/>
    <cellStyle name="標準 2 2" xfId="1134"/>
    <cellStyle name="標準 2 2 10" xfId="1135"/>
    <cellStyle name="標準 2 2 11" xfId="1136"/>
    <cellStyle name="標準 2 2 12" xfId="1137"/>
    <cellStyle name="標準 2 2 13" xfId="1138"/>
    <cellStyle name="標準 2 2 14" xfId="1139"/>
    <cellStyle name="標準 2 2 15" xfId="1140"/>
    <cellStyle name="標準 2 2 16" xfId="1141"/>
    <cellStyle name="標準 2 2 17" xfId="1142"/>
    <cellStyle name="標準 2 2 18" xfId="1143"/>
    <cellStyle name="標準 2 2 19" xfId="1144"/>
    <cellStyle name="標準 2 2 2" xfId="1145"/>
    <cellStyle name="標準 2 2 2 2" xfId="1146"/>
    <cellStyle name="標準 2 2 2 2 2" xfId="1147"/>
    <cellStyle name="標準 2 2 2 2_23_CRUDマトリックス(機能レベル)" xfId="1148"/>
    <cellStyle name="標準 2 2 2 3" xfId="1580"/>
    <cellStyle name="標準 2 2 2_23_CRUDマトリックス(機能レベル)" xfId="1149"/>
    <cellStyle name="標準 2 2 20" xfId="1150"/>
    <cellStyle name="標準 2 2 21" xfId="1151"/>
    <cellStyle name="標準 2 2 22" xfId="1152"/>
    <cellStyle name="標準 2 2 23" xfId="1153"/>
    <cellStyle name="標準 2 2 24" xfId="1154"/>
    <cellStyle name="標準 2 2 25" xfId="1155"/>
    <cellStyle name="標準 2 2 26" xfId="1156"/>
    <cellStyle name="標準 2 2 27" xfId="1157"/>
    <cellStyle name="標準 2 2 28" xfId="1158"/>
    <cellStyle name="標準 2 2 29" xfId="1159"/>
    <cellStyle name="標準 2 2 3" xfId="1160"/>
    <cellStyle name="標準 2 2 30" xfId="1161"/>
    <cellStyle name="標準 2 2 31" xfId="1162"/>
    <cellStyle name="標準 2 2 4" xfId="1163"/>
    <cellStyle name="標準 2 2 5" xfId="1164"/>
    <cellStyle name="標準 2 2 6" xfId="1165"/>
    <cellStyle name="標準 2 2 7" xfId="1166"/>
    <cellStyle name="標準 2 2 8" xfId="1167"/>
    <cellStyle name="標準 2 2 9" xfId="1168"/>
    <cellStyle name="標準 2 2_23_CRUDマトリックス(機能レベル)" xfId="1169"/>
    <cellStyle name="標準 2 20" xfId="1170"/>
    <cellStyle name="標準 2 21" xfId="1171"/>
    <cellStyle name="標準 2 22" xfId="1172"/>
    <cellStyle name="標準 2 23" xfId="1173"/>
    <cellStyle name="標準 2 24" xfId="1174"/>
    <cellStyle name="標準 2 25" xfId="1175"/>
    <cellStyle name="標準 2 3" xfId="1176"/>
    <cellStyle name="標準 2 3 10" xfId="1177"/>
    <cellStyle name="標準 2 3 11" xfId="1178"/>
    <cellStyle name="標準 2 3 12" xfId="1179"/>
    <cellStyle name="標準 2 3 13" xfId="1180"/>
    <cellStyle name="標準 2 3 14" xfId="1181"/>
    <cellStyle name="標準 2 3 15" xfId="1182"/>
    <cellStyle name="標準 2 3 16" xfId="1183"/>
    <cellStyle name="標準 2 3 17" xfId="1184"/>
    <cellStyle name="標準 2 3 18" xfId="1185"/>
    <cellStyle name="標準 2 3 19" xfId="1186"/>
    <cellStyle name="標準 2 3 2" xfId="1187"/>
    <cellStyle name="標準 2 3 2 2" xfId="1188"/>
    <cellStyle name="標準 2 3 2 2 2" xfId="1189"/>
    <cellStyle name="標準 2 3 2 2_23_CRUDマトリックス(機能レベル)" xfId="1190"/>
    <cellStyle name="標準 2 3 2_23_CRUDマトリックス(機能レベル)" xfId="1191"/>
    <cellStyle name="標準 2 3 20" xfId="1192"/>
    <cellStyle name="標準 2 3 21" xfId="1193"/>
    <cellStyle name="標準 2 3 22" xfId="1194"/>
    <cellStyle name="標準 2 3 23" xfId="1195"/>
    <cellStyle name="標準 2 3 24" xfId="1196"/>
    <cellStyle name="標準 2 3 25" xfId="1197"/>
    <cellStyle name="標準 2 3 26" xfId="1198"/>
    <cellStyle name="標準 2 3 27" xfId="1199"/>
    <cellStyle name="標準 2 3 28" xfId="1200"/>
    <cellStyle name="標準 2 3 29" xfId="1201"/>
    <cellStyle name="標準 2 3 3" xfId="1202"/>
    <cellStyle name="標準 2 3 30" xfId="1568"/>
    <cellStyle name="標準 2 3 4" xfId="1203"/>
    <cellStyle name="標準 2 3 5" xfId="1204"/>
    <cellStyle name="標準 2 3 6" xfId="1205"/>
    <cellStyle name="標準 2 3 7" xfId="1206"/>
    <cellStyle name="標準 2 3 8" xfId="1207"/>
    <cellStyle name="標準 2 3 9" xfId="1208"/>
    <cellStyle name="標準 2 3_23_CRUDマトリックス(機能レベル)" xfId="1209"/>
    <cellStyle name="標準 2 4" xfId="1210"/>
    <cellStyle name="標準 2 4 10" xfId="1211"/>
    <cellStyle name="標準 2 4 11" xfId="1212"/>
    <cellStyle name="標準 2 4 12" xfId="1213"/>
    <cellStyle name="標準 2 4 13" xfId="1214"/>
    <cellStyle name="標準 2 4 14" xfId="1215"/>
    <cellStyle name="標準 2 4 15" xfId="1216"/>
    <cellStyle name="標準 2 4 16" xfId="1217"/>
    <cellStyle name="標準 2 4 17" xfId="1218"/>
    <cellStyle name="標準 2 4 18" xfId="1219"/>
    <cellStyle name="標準 2 4 19" xfId="1220"/>
    <cellStyle name="標準 2 4 2" xfId="1221"/>
    <cellStyle name="標準 2 4 20" xfId="1222"/>
    <cellStyle name="標準 2 4 21" xfId="1223"/>
    <cellStyle name="標準 2 4 22" xfId="1224"/>
    <cellStyle name="標準 2 4 23" xfId="1225"/>
    <cellStyle name="標準 2 4 24" xfId="1226"/>
    <cellStyle name="標準 2 4 3" xfId="1227"/>
    <cellStyle name="標準 2 4 4" xfId="1228"/>
    <cellStyle name="標準 2 4 5" xfId="1229"/>
    <cellStyle name="標準 2 4 6" xfId="1230"/>
    <cellStyle name="標準 2 4 7" xfId="1231"/>
    <cellStyle name="標準 2 4 8" xfId="1232"/>
    <cellStyle name="標準 2 4 9" xfId="1233"/>
    <cellStyle name="標準 2 4_23_CRUDマトリックス(機能レベル)" xfId="1234"/>
    <cellStyle name="標準 2 5" xfId="1235"/>
    <cellStyle name="標準 2 5 10" xfId="1236"/>
    <cellStyle name="標準 2 5 11" xfId="1237"/>
    <cellStyle name="標準 2 5 12" xfId="1238"/>
    <cellStyle name="標準 2 5 13" xfId="1239"/>
    <cellStyle name="標準 2 5 14" xfId="1240"/>
    <cellStyle name="標準 2 5 15" xfId="1241"/>
    <cellStyle name="標準 2 5 16" xfId="1242"/>
    <cellStyle name="標準 2 5 17" xfId="1243"/>
    <cellStyle name="標準 2 5 18" xfId="1244"/>
    <cellStyle name="標準 2 5 19" xfId="1245"/>
    <cellStyle name="標準 2 5 2" xfId="1246"/>
    <cellStyle name="標準 2 5 2 2" xfId="1549"/>
    <cellStyle name="標準 2 5 20" xfId="1247"/>
    <cellStyle name="標準 2 5 21" xfId="1248"/>
    <cellStyle name="標準 2 5 22" xfId="1249"/>
    <cellStyle name="標準 2 5 23" xfId="1250"/>
    <cellStyle name="標準 2 5 3" xfId="1251"/>
    <cellStyle name="標準 2 5 3 2" xfId="1529"/>
    <cellStyle name="標準 2 5 4" xfId="1252"/>
    <cellStyle name="標準 2 5 5" xfId="1253"/>
    <cellStyle name="標準 2 5 6" xfId="1254"/>
    <cellStyle name="標準 2 5 7" xfId="1255"/>
    <cellStyle name="標準 2 5 8" xfId="1256"/>
    <cellStyle name="標準 2 5 9" xfId="1257"/>
    <cellStyle name="標準 2 5_23_CRUDマトリックス(機能レベル)" xfId="1258"/>
    <cellStyle name="標準 2 6" xfId="1259"/>
    <cellStyle name="標準 2 6 10" xfId="1260"/>
    <cellStyle name="標準 2 6 11" xfId="1261"/>
    <cellStyle name="標準 2 6 12" xfId="1262"/>
    <cellStyle name="標準 2 6 13" xfId="1263"/>
    <cellStyle name="標準 2 6 14" xfId="1264"/>
    <cellStyle name="標準 2 6 15" xfId="1265"/>
    <cellStyle name="標準 2 6 16" xfId="1266"/>
    <cellStyle name="標準 2 6 17" xfId="1267"/>
    <cellStyle name="標準 2 6 18" xfId="1268"/>
    <cellStyle name="標準 2 6 19" xfId="1269"/>
    <cellStyle name="標準 2 6 2" xfId="1270"/>
    <cellStyle name="標準 2 6 20" xfId="1271"/>
    <cellStyle name="標準 2 6 21" xfId="1272"/>
    <cellStyle name="標準 2 6 22" xfId="1273"/>
    <cellStyle name="標準 2 6 3" xfId="1274"/>
    <cellStyle name="標準 2 6 4" xfId="1275"/>
    <cellStyle name="標準 2 6 5" xfId="1276"/>
    <cellStyle name="標準 2 6 6" xfId="1277"/>
    <cellStyle name="標準 2 6 7" xfId="1278"/>
    <cellStyle name="標準 2 6 8" xfId="1279"/>
    <cellStyle name="標準 2 6 9" xfId="1280"/>
    <cellStyle name="標準 2 6_23_CRUDマトリックス(機能レベル)" xfId="1281"/>
    <cellStyle name="標準 2 7" xfId="1282"/>
    <cellStyle name="標準 2 7 2" xfId="1530"/>
    <cellStyle name="標準 2 7 2 2" xfId="1531"/>
    <cellStyle name="標準 2 7 2 3" xfId="1532"/>
    <cellStyle name="標準 2 7 2 3 2" xfId="1388"/>
    <cellStyle name="標準 2 8" xfId="1283"/>
    <cellStyle name="標準 2 9" xfId="1284"/>
    <cellStyle name="標準 2 9 2" xfId="1533"/>
    <cellStyle name="標準 2 9 2 2" xfId="1534"/>
    <cellStyle name="標準 2 9 2 2 2" xfId="1535"/>
    <cellStyle name="標準 2 9 2 2 3" xfId="1536"/>
    <cellStyle name="標準 2 9 2 2 3 2" xfId="1385"/>
    <cellStyle name="標準 2 9 2 2 3 2 2" xfId="1537"/>
    <cellStyle name="標準 2 9 2 3" xfId="1538"/>
    <cellStyle name="標準 2 9 2 4" xfId="1539"/>
    <cellStyle name="標準 2 9 2 4 2" xfId="1540"/>
    <cellStyle name="標準 2 9 2 4 2 2" xfId="1541"/>
    <cellStyle name="標準 2 9 2 4 2 2 2" xfId="1542"/>
    <cellStyle name="標準 20" xfId="1543"/>
    <cellStyle name="標準 20 2" xfId="1285"/>
    <cellStyle name="標準 20 2 2" xfId="1544"/>
    <cellStyle name="標準 20 3" xfId="1286"/>
    <cellStyle name="標準 20 4" xfId="1287"/>
    <cellStyle name="標準 21" xfId="1545"/>
    <cellStyle name="標準 21 2" xfId="1288"/>
    <cellStyle name="標準 21 3" xfId="1289"/>
    <cellStyle name="標準 22" xfId="1546"/>
    <cellStyle name="標準 22 2" xfId="1290"/>
    <cellStyle name="標準 22 2 2" xfId="1547"/>
    <cellStyle name="標準 23 2" xfId="1291"/>
    <cellStyle name="標準 23 3" xfId="1292"/>
    <cellStyle name="標準 23 4" xfId="1293"/>
    <cellStyle name="標準 24 2" xfId="1294"/>
    <cellStyle name="標準 24 3" xfId="1295"/>
    <cellStyle name="標準 25 2" xfId="1296"/>
    <cellStyle name="標準 3" xfId="1297"/>
    <cellStyle name="標準 3 10" xfId="1298"/>
    <cellStyle name="標準 3 11" xfId="1299"/>
    <cellStyle name="標準 3 12" xfId="1300"/>
    <cellStyle name="標準 3 13" xfId="1301"/>
    <cellStyle name="標準 3 14" xfId="1302"/>
    <cellStyle name="標準 3 15" xfId="1303"/>
    <cellStyle name="標準 3 16" xfId="1304"/>
    <cellStyle name="標準 3 17" xfId="1305"/>
    <cellStyle name="標準 3 18" xfId="1306"/>
    <cellStyle name="標準 3 19" xfId="1307"/>
    <cellStyle name="標準 3 2" xfId="1308"/>
    <cellStyle name="標準 3 2 2" xfId="1309"/>
    <cellStyle name="標準 3 2 3" xfId="1569"/>
    <cellStyle name="標準 3 20" xfId="1310"/>
    <cellStyle name="標準 3 21" xfId="1311"/>
    <cellStyle name="標準 3 22" xfId="1312"/>
    <cellStyle name="標準 3 23" xfId="1313"/>
    <cellStyle name="標準 3 24" xfId="1314"/>
    <cellStyle name="標準 3 25" xfId="1315"/>
    <cellStyle name="標準 3 26" xfId="1316"/>
    <cellStyle name="標準 3 27" xfId="1317"/>
    <cellStyle name="標準 3 28" xfId="1318"/>
    <cellStyle name="標準 3 29" xfId="1319"/>
    <cellStyle name="標準 3 3" xfId="1320"/>
    <cellStyle name="標準 3 30" xfId="1579"/>
    <cellStyle name="標準 3 4" xfId="1321"/>
    <cellStyle name="標準 3 5" xfId="1322"/>
    <cellStyle name="標準 3 6" xfId="1323"/>
    <cellStyle name="標準 3 6 2" xfId="1591"/>
    <cellStyle name="標準 3 7" xfId="1324"/>
    <cellStyle name="標準 3 8" xfId="1325"/>
    <cellStyle name="標準 3 9" xfId="1326"/>
    <cellStyle name="標準 4" xfId="1327"/>
    <cellStyle name="標準 4 2" xfId="1328"/>
    <cellStyle name="標準 4 2 2" xfId="1329"/>
    <cellStyle name="標準 4 2 3" xfId="1570"/>
    <cellStyle name="標準 4 3" xfId="1330"/>
    <cellStyle name="標準 4 3 2" xfId="1592"/>
    <cellStyle name="標準 4 3 3" xfId="1593"/>
    <cellStyle name="標準 4 4" xfId="1331"/>
    <cellStyle name="標準 4 5" xfId="1332"/>
    <cellStyle name="標準 4 6" xfId="1571"/>
    <cellStyle name="標準 5" xfId="1333"/>
    <cellStyle name="標準 5 2" xfId="1334"/>
    <cellStyle name="標準 5 2 2" xfId="1572"/>
    <cellStyle name="標準 5 3" xfId="1573"/>
    <cellStyle name="標準 6" xfId="1335"/>
    <cellStyle name="標準 6 2" xfId="1336"/>
    <cellStyle name="標準 6 2 2" xfId="1337"/>
    <cellStyle name="標準 6 2 2 2" xfId="1338"/>
    <cellStyle name="標準 6 2 2 2 2" xfId="1553"/>
    <cellStyle name="標準 6 2 2 3" xfId="1554"/>
    <cellStyle name="標準 6 2 3" xfId="1574"/>
    <cellStyle name="標準 6 3" xfId="1339"/>
    <cellStyle name="標準 6 3 2" xfId="1575"/>
    <cellStyle name="標準 6 4" xfId="1576"/>
    <cellStyle name="標準 7" xfId="1340"/>
    <cellStyle name="標準 7 2" xfId="1341"/>
    <cellStyle name="標準 7 2 2" xfId="1577"/>
    <cellStyle name="標準 7 3" xfId="1342"/>
    <cellStyle name="標準 8" xfId="1343"/>
    <cellStyle name="標準 8 2" xfId="1344"/>
    <cellStyle name="標準 8 3" xfId="1345"/>
    <cellStyle name="標準 8 4" xfId="1346"/>
    <cellStyle name="標準 8 5" xfId="1347"/>
    <cellStyle name="標準 8 6" xfId="1348"/>
    <cellStyle name="標準 8 7" xfId="1349"/>
    <cellStyle name="標準 9" xfId="1350"/>
    <cellStyle name="標準 9 2" xfId="1351"/>
    <cellStyle name="標準 9 3" xfId="1352"/>
    <cellStyle name="標準 9 4" xfId="1353"/>
    <cellStyle name="標準 9 5" xfId="1354"/>
    <cellStyle name="標準 9 6" xfId="1355"/>
    <cellStyle name="良い 10" xfId="1356"/>
    <cellStyle name="良い 11" xfId="1357"/>
    <cellStyle name="良い 12" xfId="1358"/>
    <cellStyle name="良い 13" xfId="1359"/>
    <cellStyle name="良い 14" xfId="1360"/>
    <cellStyle name="良い 15" xfId="1361"/>
    <cellStyle name="良い 16" xfId="1362"/>
    <cellStyle name="良い 17" xfId="1363"/>
    <cellStyle name="良い 18" xfId="1364"/>
    <cellStyle name="良い 19" xfId="1365"/>
    <cellStyle name="良い 2" xfId="1366"/>
    <cellStyle name="良い 2 2" xfId="1367"/>
    <cellStyle name="良い 2 3" xfId="1578"/>
    <cellStyle name="良い 20" xfId="1368"/>
    <cellStyle name="良い 21" xfId="1369"/>
    <cellStyle name="良い 22" xfId="1370"/>
    <cellStyle name="良い 23" xfId="1371"/>
    <cellStyle name="良い 24" xfId="1372"/>
    <cellStyle name="良い 25" xfId="1373"/>
    <cellStyle name="良い 3" xfId="1374"/>
    <cellStyle name="良い 3 2" xfId="1375"/>
    <cellStyle name="良い 4" xfId="1376"/>
    <cellStyle name="良い 5" xfId="1377"/>
    <cellStyle name="良い 6" xfId="1378"/>
    <cellStyle name="良い 7" xfId="1379"/>
    <cellStyle name="良い 8" xfId="1380"/>
    <cellStyle name="良い 9" xfId="1381"/>
  </cellStyles>
  <dxfs count="6">
    <dxf>
      <border>
        <left/>
        <vertical/>
        <horizontal/>
      </border>
    </dxf>
    <dxf>
      <border>
        <left/>
        <vertical/>
        <horizontal/>
      </border>
    </dxf>
    <dxf>
      <border>
        <left/>
        <vertical/>
        <horizontal/>
      </border>
    </dxf>
    <dxf>
      <border>
        <left/>
        <vertical/>
        <horizontal/>
      </border>
    </dxf>
    <dxf>
      <border>
        <left/>
        <vertical/>
        <horizontal/>
      </border>
    </dxf>
    <dxf>
      <border>
        <left/>
        <vertical/>
        <horizontal/>
      </border>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'普及率(金額)'!$G$9:$M$9</c:f>
              <c:numCache>
                <c:formatCode>#,##0_ ;[Red]\-#,##0\ </c:formatCode>
                <c:ptCount val="7"/>
                <c:pt idx="0">
                  <c:v>390094601.94550002</c:v>
                </c:pt>
                <c:pt idx="1">
                  <c:v>668404809.56893003</c:v>
                </c:pt>
                <c:pt idx="2">
                  <c:v>17420563258.872898</c:v>
                </c:pt>
                <c:pt idx="3">
                  <c:v>15768089650.1357</c:v>
                </c:pt>
                <c:pt idx="4">
                  <c:v>9598821997.5429592</c:v>
                </c:pt>
                <c:pt idx="5">
                  <c:v>3642920555.2818899</c:v>
                </c:pt>
                <c:pt idx="6">
                  <c:v>876650830.19762802</c:v>
                </c:pt>
              </c:numCache>
            </c:numRef>
          </c:val>
          <c:extLst xmlns:c16r2="http://schemas.microsoft.com/office/drawing/2015/06/chart">
            <c:ext xmlns:c16="http://schemas.microsoft.com/office/drawing/2014/chart" uri="{C3380CC4-5D6E-409C-BE32-E72D297353CC}">
              <c16:uniqueId val="{00000000-A89D-45D5-864E-F401CCB0440C}"/>
            </c:ext>
          </c:extLst>
        </c:ser>
        <c:ser>
          <c:idx val="6"/>
          <c:order val="1"/>
          <c:tx>
            <c:strRef>
              <c:f>'普及率(金額)'!$C$12</c:f>
              <c:strCache>
                <c:ptCount val="1"/>
                <c:pt idx="0">
                  <c:v>先発品薬剤費のうちジェネリック医薬品が存在しない金額範囲</c:v>
                </c:pt>
              </c:strCache>
            </c:strRef>
          </c:tx>
          <c:spPr>
            <a:solidFill>
              <a:srgbClr val="4F81BD"/>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'普及率(金額)'!$G$12:$M$12</c:f>
              <c:numCache>
                <c:formatCode>#,##0_ ;[Red]\-#,##0\ </c:formatCode>
                <c:ptCount val="7"/>
                <c:pt idx="0">
                  <c:v>1148728001.6997299</c:v>
                </c:pt>
                <c:pt idx="1">
                  <c:v>1633181230.7223699</c:v>
                </c:pt>
                <c:pt idx="2">
                  <c:v>52833907679.069504</c:v>
                </c:pt>
                <c:pt idx="3">
                  <c:v>44340990882.454903</c:v>
                </c:pt>
                <c:pt idx="4">
                  <c:v>25136576372.015999</c:v>
                </c:pt>
                <c:pt idx="5">
                  <c:v>9053849995.0424805</c:v>
                </c:pt>
                <c:pt idx="6">
                  <c:v>2195269586.3092699</c:v>
                </c:pt>
              </c:numCache>
            </c:numRef>
          </c:val>
          <c:extLst xmlns:c16r2="http://schemas.microsoft.com/office/drawing/2015/06/chart">
            <c:ext xmlns:c16="http://schemas.microsoft.com/office/drawing/2014/chart" uri="{C3380CC4-5D6E-409C-BE32-E72D297353CC}">
              <c16:uniqueId val="{00000001-A89D-45D5-864E-F401CCB0440C}"/>
            </c:ext>
          </c:extLst>
        </c:ser>
        <c:ser>
          <c:idx val="7"/>
          <c:order val="2"/>
          <c:tx>
            <c:strRef>
              <c:f>'普及率(金額)'!$C$7</c:f>
              <c:strCache>
                <c:ptCount val="1"/>
                <c:pt idx="0">
                  <c:v>ジェネリック医薬品薬剤費</c:v>
                </c:pt>
              </c:strCache>
            </c:strRef>
          </c:tx>
          <c:spPr>
            <a:solidFill>
              <a:srgbClr val="C00000"/>
            </a:solidFill>
          </c:spPr>
          <c:invertIfNegative val="0"/>
          <c:cat>
            <c:strRef>
              <c:f>'普及率(金額)'!$G$4:$M$4</c:f>
              <c:strCache>
                <c:ptCount val="7"/>
                <c:pt idx="0">
                  <c:v>65歳～69歳</c:v>
                </c:pt>
                <c:pt idx="1">
                  <c:v>70歳～74歳</c:v>
                </c:pt>
                <c:pt idx="2">
                  <c:v>75歳～79歳</c:v>
                </c:pt>
                <c:pt idx="3">
                  <c:v>80歳～84歳</c:v>
                </c:pt>
                <c:pt idx="4">
                  <c:v>85歳～89歳</c:v>
                </c:pt>
                <c:pt idx="5">
                  <c:v>90歳～94歳</c:v>
                </c:pt>
                <c:pt idx="6">
                  <c:v>95歳～</c:v>
                </c:pt>
              </c:strCache>
            </c:strRef>
          </c:cat>
          <c:val>
            <c:numRef>
              <c:f>'普及率(金額)'!$G$7:$M$7</c:f>
              <c:numCache>
                <c:formatCode>#,##0_ ;[Red]\-#,##0\ </c:formatCode>
                <c:ptCount val="7"/>
                <c:pt idx="0">
                  <c:v>197382443.14049</c:v>
                </c:pt>
                <c:pt idx="1">
                  <c:v>341027581.05295998</c:v>
                </c:pt>
                <c:pt idx="2">
                  <c:v>12460961967.947001</c:v>
                </c:pt>
                <c:pt idx="3">
                  <c:v>11319721666.9279</c:v>
                </c:pt>
                <c:pt idx="4">
                  <c:v>7329307325.4629803</c:v>
                </c:pt>
                <c:pt idx="5">
                  <c:v>3193145905.7836399</c:v>
                </c:pt>
                <c:pt idx="6">
                  <c:v>960338770.67903996</c:v>
                </c:pt>
              </c:numCache>
            </c:numRef>
          </c:val>
          <c:extLst xmlns:c16r2="http://schemas.microsoft.com/office/drawing/2015/06/char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0"/>
              <c:layout>
                <c:manualLayout>
                  <c:x val="-2.8679201764941837E-2"/>
                  <c:y val="-5.073826124157387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89D-45D5-864E-F401CCB0440C}"/>
                </c:ext>
              </c:extLst>
            </c:dLbl>
            <c:dLbl>
              <c:idx val="1"/>
              <c:layout>
                <c:manualLayout>
                  <c:x val="-3.1226333734456477E-2"/>
                  <c:y val="4.879346028882953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3.1117027677496946E-2"/>
                  <c:y val="5.704140506665741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89D-45D5-864E-F401CCB0440C}"/>
                </c:ext>
              </c:extLst>
            </c:dLbl>
            <c:dLbl>
              <c:idx val="3"/>
              <c:layout>
                <c:manualLayout>
                  <c:x val="-2.9843561973525872E-2"/>
                  <c:y val="-5.407702891764080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89D-45D5-864E-F401CCB0440C}"/>
                </c:ext>
              </c:extLst>
            </c:dLbl>
            <c:dLbl>
              <c:idx val="9"/>
              <c:layout>
                <c:manualLayout>
                  <c:x val="-2.9843509350935094E-2"/>
                  <c:y val="-4.598965362123259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89D-45D5-864E-F401CCB0440C}"/>
                </c:ext>
              </c:extLst>
            </c:dLbl>
            <c:dLbl>
              <c:idx val="10"/>
              <c:layout>
                <c:manualLayout>
                  <c:x val="-2.9843509350935094E-2"/>
                  <c:y val="-4.31331533963112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89D-45D5-864E-F401CCB0440C}"/>
                </c:ext>
              </c:extLst>
            </c:dLbl>
            <c:dLbl>
              <c:idx val="11"/>
              <c:layout>
                <c:manualLayout>
                  <c:x val="-3.1007792445911259E-2"/>
                  <c:y val="-4.027665317139001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trendlineType val="linear"/>
            <c:dispRSqr val="0"/>
            <c:dispEq val="0"/>
          </c:trendline>
          <c:val>
            <c:numRef>
              <c:f>'普及率(金額)'!$G$14:$M$14</c:f>
              <c:numCache>
                <c:formatCode>0.0%</c:formatCode>
                <c:ptCount val="7"/>
                <c:pt idx="0">
                  <c:v>0.33598324358630693</c:v>
                </c:pt>
                <c:pt idx="1">
                  <c:v>0.33784093340105725</c:v>
                </c:pt>
                <c:pt idx="2">
                  <c:v>0.41701224664271064</c:v>
                </c:pt>
                <c:pt idx="3">
                  <c:v>0.4178898595545516</c:v>
                </c:pt>
                <c:pt idx="4">
                  <c:v>0.4329661704262967</c:v>
                </c:pt>
                <c:pt idx="5">
                  <c:v>0.46710281767593115</c:v>
                </c:pt>
                <c:pt idx="6">
                  <c:v>0.5227785558615774</c:v>
                </c:pt>
              </c:numCache>
            </c:numRef>
          </c:val>
          <c:smooth val="0"/>
          <c:extLst xmlns:c16r2="http://schemas.microsoft.com/office/drawing/2015/06/char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0_ ;[Red]\-#,##0\ "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'普及率(数量)'!$G$9:$M$9</c:f>
              <c:numCache>
                <c:formatCode>#,##0_ ;[Red]\-#,##0\ </c:formatCode>
                <c:ptCount val="7"/>
                <c:pt idx="0">
                  <c:v>4644536.5875000004</c:v>
                </c:pt>
                <c:pt idx="1">
                  <c:v>8310782.5628300002</c:v>
                </c:pt>
                <c:pt idx="2">
                  <c:v>280501115.19067001</c:v>
                </c:pt>
                <c:pt idx="3">
                  <c:v>269781221.23723</c:v>
                </c:pt>
                <c:pt idx="4">
                  <c:v>170368627.34327999</c:v>
                </c:pt>
                <c:pt idx="5">
                  <c:v>66878923.329999998</c:v>
                </c:pt>
                <c:pt idx="6">
                  <c:v>16612791.933979999</c:v>
                </c:pt>
              </c:numCache>
            </c:numRef>
          </c:val>
          <c:extLst xmlns:c16r2="http://schemas.microsoft.com/office/drawing/2015/06/chart">
            <c:ext xmlns:c16="http://schemas.microsoft.com/office/drawing/2014/chart" uri="{C3380CC4-5D6E-409C-BE32-E72D297353CC}">
              <c16:uniqueId val="{00000000-7F3C-4420-8727-FB93CEA5AA87}"/>
            </c:ext>
          </c:extLst>
        </c:ser>
        <c:ser>
          <c:idx val="6"/>
          <c:order val="1"/>
          <c:tx>
            <c:strRef>
              <c:f>'普及率(数量)'!$C$12</c:f>
              <c:strCache>
                <c:ptCount val="1"/>
                <c:pt idx="0">
                  <c:v>先発品薬剤数量のうちジェネリック医薬品が存在しない数量</c:v>
                </c:pt>
              </c:strCache>
            </c:strRef>
          </c:tx>
          <c:spPr>
            <a:solidFill>
              <a:srgbClr val="4F81BD"/>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'普及率(数量)'!$G$12:$M$12</c:f>
              <c:numCache>
                <c:formatCode>#,##0_ ;[Red]\-#,##0\ </c:formatCode>
                <c:ptCount val="7"/>
                <c:pt idx="0">
                  <c:v>21698633.34364</c:v>
                </c:pt>
                <c:pt idx="1">
                  <c:v>40520044.080949999</c:v>
                </c:pt>
                <c:pt idx="2">
                  <c:v>554229789.75440001</c:v>
                </c:pt>
                <c:pt idx="3">
                  <c:v>650759130.52292001</c:v>
                </c:pt>
                <c:pt idx="4">
                  <c:v>652391757.55991995</c:v>
                </c:pt>
                <c:pt idx="5">
                  <c:v>466656405.31976998</c:v>
                </c:pt>
                <c:pt idx="6">
                  <c:v>252344275.05419001</c:v>
                </c:pt>
              </c:numCache>
            </c:numRef>
          </c:val>
          <c:extLst xmlns:c16r2="http://schemas.microsoft.com/office/drawing/2015/06/chart">
            <c:ext xmlns:c16="http://schemas.microsoft.com/office/drawing/2014/chart" uri="{C3380CC4-5D6E-409C-BE32-E72D297353CC}">
              <c16:uniqueId val="{00000001-7F3C-4420-8727-FB93CEA5AA87}"/>
            </c:ext>
          </c:extLst>
        </c:ser>
        <c:ser>
          <c:idx val="7"/>
          <c:order val="2"/>
          <c:tx>
            <c:strRef>
              <c:f>'普及率(数量)'!$C$7</c:f>
              <c:strCache>
                <c:ptCount val="1"/>
                <c:pt idx="0">
                  <c:v>ジェネリック医薬品薬剤数量</c:v>
                </c:pt>
              </c:strCache>
            </c:strRef>
          </c:tx>
          <c:spPr>
            <a:solidFill>
              <a:srgbClr val="C00000"/>
            </a:solidFill>
          </c:spPr>
          <c:invertIfNegative val="0"/>
          <c:cat>
            <c:strRef>
              <c:f>'普及率(数量)'!$G$4:$M$4</c:f>
              <c:strCache>
                <c:ptCount val="7"/>
                <c:pt idx="0">
                  <c:v>65歳～69歳</c:v>
                </c:pt>
                <c:pt idx="1">
                  <c:v>70歳～74歳</c:v>
                </c:pt>
                <c:pt idx="2">
                  <c:v>75歳～79歳</c:v>
                </c:pt>
                <c:pt idx="3">
                  <c:v>80歳～84歳</c:v>
                </c:pt>
                <c:pt idx="4">
                  <c:v>85歳～89歳</c:v>
                </c:pt>
                <c:pt idx="5">
                  <c:v>90歳～94歳</c:v>
                </c:pt>
                <c:pt idx="6">
                  <c:v>95歳～</c:v>
                </c:pt>
              </c:strCache>
            </c:strRef>
          </c:cat>
          <c:val>
            <c:numRef>
              <c:f>'普及率(数量)'!$G$7:$M$7</c:f>
              <c:numCache>
                <c:formatCode>#,##0_ ;[Red]\-#,##0\ </c:formatCode>
                <c:ptCount val="7"/>
                <c:pt idx="0">
                  <c:v>9216264.6239400003</c:v>
                </c:pt>
                <c:pt idx="1">
                  <c:v>16867802.094689999</c:v>
                </c:pt>
                <c:pt idx="2">
                  <c:v>601800626.12739003</c:v>
                </c:pt>
                <c:pt idx="3">
                  <c:v>570594323.25602996</c:v>
                </c:pt>
                <c:pt idx="4">
                  <c:v>378268657.77227002</c:v>
                </c:pt>
                <c:pt idx="5">
                  <c:v>167742869.03356999</c:v>
                </c:pt>
                <c:pt idx="6">
                  <c:v>51454904.515189998</c:v>
                </c:pt>
              </c:numCache>
            </c:numRef>
          </c:val>
          <c:extLst xmlns:c16r2="http://schemas.microsoft.com/office/drawing/2015/06/char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layout>
                <c:manualLayout>
                  <c:x val="-2.8679201764941837E-2"/>
                  <c:y val="-5.431133544931228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F3C-4420-8727-FB93CEA5AA87}"/>
                </c:ext>
              </c:extLst>
            </c:dLbl>
            <c:dLbl>
              <c:idx val="1"/>
              <c:layout>
                <c:manualLayout>
                  <c:x val="-2.8679201764941837E-2"/>
                  <c:y val="-6.015940797928544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F3C-4420-8727-FB93CEA5AA87}"/>
                </c:ext>
              </c:extLst>
            </c:dLbl>
            <c:dLbl>
              <c:idx val="2"/>
              <c:layout>
                <c:manualLayout>
                  <c:x val="-2.9843509350935094E-2"/>
                  <c:y val="-5.45591542959964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F3C-4420-8727-FB93CEA5AA87}"/>
                </c:ext>
              </c:extLst>
            </c:dLbl>
            <c:dLbl>
              <c:idx val="3"/>
              <c:layout>
                <c:manualLayout>
                  <c:x val="-2.9843561973525872E-2"/>
                  <c:y val="-9.473052325706604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7F3C-4420-8727-FB93CEA5AA87}"/>
                </c:ext>
              </c:extLst>
            </c:dLbl>
            <c:dLbl>
              <c:idx val="9"/>
              <c:layout>
                <c:manualLayout>
                  <c:x val="-2.9843509350935094E-2"/>
                  <c:y val="-4.598965362123259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7F3C-4420-8727-FB93CEA5AA87}"/>
                </c:ext>
              </c:extLst>
            </c:dLbl>
            <c:dLbl>
              <c:idx val="10"/>
              <c:layout>
                <c:manualLayout>
                  <c:x val="-2.9843509350935094E-2"/>
                  <c:y val="-4.313315339631129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7F3C-4420-8727-FB93CEA5AA87}"/>
                </c:ext>
              </c:extLst>
            </c:dLbl>
            <c:dLbl>
              <c:idx val="11"/>
              <c:layout>
                <c:manualLayout>
                  <c:x val="-3.1007792445911259E-2"/>
                  <c:y val="-4.027665317139001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7F3C-4420-8727-FB93CEA5AA87}"/>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trendlineType val="linear"/>
            <c:dispRSqr val="0"/>
            <c:dispEq val="0"/>
          </c:trendline>
          <c:val>
            <c:numRef>
              <c:f>'普及率(数量)'!$G$13:$M$13</c:f>
              <c:numCache>
                <c:formatCode>0.0%</c:formatCode>
                <c:ptCount val="7"/>
                <c:pt idx="0">
                  <c:v>0.6649157204803835</c:v>
                </c:pt>
                <c:pt idx="1">
                  <c:v>0.66992653972121308</c:v>
                </c:pt>
                <c:pt idx="2">
                  <c:v>0.68208028834712175</c:v>
                </c:pt>
                <c:pt idx="3">
                  <c:v>0.6789754021222667</c:v>
                </c:pt>
                <c:pt idx="4">
                  <c:v>0.68946946923704211</c:v>
                </c:pt>
                <c:pt idx="5">
                  <c:v>0.71495007920507059</c:v>
                </c:pt>
                <c:pt idx="6">
                  <c:v>0.75593720956333954</c:v>
                </c:pt>
              </c:numCache>
            </c:numRef>
          </c:val>
          <c:smooth val="0"/>
          <c:extLst xmlns:c16r2="http://schemas.microsoft.com/office/drawing/2015/06/char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min val="0"/>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2.1476333734456479E-2"/>
              <c:y val="0.12477769639397197"/>
            </c:manualLayout>
          </c:layout>
          <c:overlay val="0"/>
        </c:title>
        <c:numFmt formatCode="#,##0_ ;[Red]\-#,##0\ "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ja-JP" altLang="en-US" sz="1000" b="1" i="0" baseline="0">
                    <a:effectLst/>
                  </a:rPr>
                  <a:t>　</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majorTickMark val="out"/>
        <c:minorTickMark val="none"/>
        <c:tickLblPos val="nextTo"/>
        <c:crossAx val="392301376"/>
        <c:crosses val="autoZero"/>
        <c:auto val="1"/>
        <c:lblAlgn val="ctr"/>
        <c:lblOffset val="100"/>
        <c:noMultiLvlLbl val="0"/>
      </c:catAx>
    </c:plotArea>
    <c:legend>
      <c:legendPos val="t"/>
      <c:layout>
        <c:manualLayout>
          <c:xMode val="edge"/>
          <c:yMode val="edge"/>
          <c:x val="0.10727117711771177"/>
          <c:y val="2.942827314717240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地区別_普及率!$I$5</c:f>
              <c:strCache>
                <c:ptCount val="1"/>
                <c:pt idx="0">
                  <c:v>平成30年度普及率金額ベース</c:v>
                </c:pt>
              </c:strCache>
            </c:strRef>
          </c:tx>
          <c:spPr>
            <a:solidFill>
              <a:schemeClr val="accent3">
                <a:lumMod val="60000"/>
                <a:lumOff val="40000"/>
              </a:schemeClr>
            </a:solidFill>
            <a:ln>
              <a:noFill/>
            </a:ln>
          </c:spPr>
          <c:invertIfNegative val="0"/>
          <c:dLbls>
            <c:dLbl>
              <c:idx val="10"/>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地区別_普及率!$I$6:$I$13</c:f>
              <c:strCache>
                <c:ptCount val="8"/>
                <c:pt idx="0">
                  <c:v>三島医療圏</c:v>
                </c:pt>
                <c:pt idx="1">
                  <c:v>北河内医療圏</c:v>
                </c:pt>
                <c:pt idx="2">
                  <c:v>堺市医療圏</c:v>
                </c:pt>
                <c:pt idx="3">
                  <c:v>大阪市医療圏</c:v>
                </c:pt>
                <c:pt idx="4">
                  <c:v>豊能医療圏</c:v>
                </c:pt>
                <c:pt idx="5">
                  <c:v>泉州医療圏</c:v>
                </c:pt>
                <c:pt idx="6">
                  <c:v>中河内医療圏</c:v>
                </c:pt>
                <c:pt idx="7">
                  <c:v>南河内医療圏</c:v>
                </c:pt>
              </c:strCache>
            </c:strRef>
          </c:cat>
          <c:val>
            <c:numRef>
              <c:f>地区別_普及率!$J$6:$J$13</c:f>
              <c:numCache>
                <c:formatCode>0.0%</c:formatCode>
                <c:ptCount val="8"/>
                <c:pt idx="0">
                  <c:v>0.45717097802472667</c:v>
                </c:pt>
                <c:pt idx="1">
                  <c:v>0.44298918649956764</c:v>
                </c:pt>
                <c:pt idx="2">
                  <c:v>0.43773936050748441</c:v>
                </c:pt>
                <c:pt idx="3">
                  <c:v>0.42454345902638824</c:v>
                </c:pt>
                <c:pt idx="4">
                  <c:v>0.41604371735659262</c:v>
                </c:pt>
                <c:pt idx="5">
                  <c:v>0.41159980278764891</c:v>
                </c:pt>
                <c:pt idx="6">
                  <c:v>0.41033958767869683</c:v>
                </c:pt>
                <c:pt idx="7">
                  <c:v>0.40136845658304682</c:v>
                </c:pt>
              </c:numCache>
            </c:numRef>
          </c:val>
          <c:extLst xmlns:c16r2="http://schemas.microsoft.com/office/drawing/2015/06/char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7981056"/>
        <c:axId val="39230310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117149758454106"/>
                  <c:y val="-0.89000793650793653"/>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389-4249-9DD1-26BC21FE94E6}"/>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地区別_普及率!$N$6:$N$13</c:f>
              <c:numCache>
                <c:formatCode>0.0%</c:formatCode>
                <c:ptCount val="8"/>
                <c:pt idx="0">
                  <c:v>0.42536507388388306</c:v>
                </c:pt>
                <c:pt idx="1">
                  <c:v>0.42536507388388306</c:v>
                </c:pt>
                <c:pt idx="2">
                  <c:v>0.42536507388388306</c:v>
                </c:pt>
                <c:pt idx="3">
                  <c:v>0.42536507388388306</c:v>
                </c:pt>
                <c:pt idx="4">
                  <c:v>0.42536507388388306</c:v>
                </c:pt>
                <c:pt idx="5">
                  <c:v>0.42536507388388306</c:v>
                </c:pt>
                <c:pt idx="6">
                  <c:v>0.42536507388388306</c:v>
                </c:pt>
                <c:pt idx="7">
                  <c:v>0.42536507388388306</c:v>
                </c:pt>
              </c:numCache>
            </c:numRef>
          </c:xVal>
          <c:yVal>
            <c:numRef>
              <c:f>地区別_普及率!$P$6:$P$13</c:f>
              <c:numCache>
                <c:formatCode>0_ </c:formatCode>
                <c:ptCount val="8"/>
                <c:pt idx="0">
                  <c:v>0</c:v>
                </c:pt>
                <c:pt idx="1">
                  <c:v>0</c:v>
                </c:pt>
                <c:pt idx="2">
                  <c:v>0</c:v>
                </c:pt>
                <c:pt idx="3">
                  <c:v>0</c:v>
                </c:pt>
                <c:pt idx="4">
                  <c:v>0</c:v>
                </c:pt>
                <c:pt idx="5">
                  <c:v>0</c:v>
                </c:pt>
                <c:pt idx="6">
                  <c:v>0</c:v>
                </c:pt>
                <c:pt idx="7">
                  <c:v>9999</c:v>
                </c:pt>
              </c:numCache>
            </c:numRef>
          </c:yVal>
          <c:smooth val="0"/>
          <c:extLst xmlns:c16r2="http://schemas.microsoft.com/office/drawing/2015/06/char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392304256"/>
        <c:axId val="392303680"/>
      </c:scatterChart>
      <c:catAx>
        <c:axId val="447981056"/>
        <c:scaling>
          <c:orientation val="maxMin"/>
        </c:scaling>
        <c:delete val="0"/>
        <c:axPos val="l"/>
        <c:numFmt formatCode="General" sourceLinked="0"/>
        <c:majorTickMark val="none"/>
        <c:minorTickMark val="none"/>
        <c:tickLblPos val="nextTo"/>
        <c:spPr>
          <a:ln>
            <a:solidFill>
              <a:srgbClr val="7F7F7F"/>
            </a:solidFill>
          </a:ln>
        </c:spPr>
        <c:crossAx val="392303104"/>
        <c:crosses val="autoZero"/>
        <c:auto val="1"/>
        <c:lblAlgn val="ctr"/>
        <c:lblOffset val="100"/>
        <c:noMultiLvlLbl val="0"/>
      </c:catAx>
      <c:valAx>
        <c:axId val="392303104"/>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7981056"/>
        <c:crosses val="autoZero"/>
        <c:crossBetween val="between"/>
      </c:valAx>
      <c:valAx>
        <c:axId val="392303680"/>
        <c:scaling>
          <c:orientation val="minMax"/>
          <c:max val="50"/>
          <c:min val="0"/>
        </c:scaling>
        <c:delete val="1"/>
        <c:axPos val="r"/>
        <c:numFmt formatCode="0_ " sourceLinked="1"/>
        <c:majorTickMark val="out"/>
        <c:minorTickMark val="none"/>
        <c:tickLblPos val="nextTo"/>
        <c:crossAx val="392304256"/>
        <c:crosses val="max"/>
        <c:crossBetween val="midCat"/>
      </c:valAx>
      <c:valAx>
        <c:axId val="392304256"/>
        <c:scaling>
          <c:orientation val="minMax"/>
        </c:scaling>
        <c:delete val="1"/>
        <c:axPos val="b"/>
        <c:numFmt formatCode="0.0%" sourceLinked="1"/>
        <c:majorTickMark val="out"/>
        <c:minorTickMark val="none"/>
        <c:tickLblPos val="nextTo"/>
        <c:crossAx val="39230368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地区別_普及率!$K$5</c:f>
              <c:strCache>
                <c:ptCount val="1"/>
                <c:pt idx="0">
                  <c:v>平成30年度普及率数量ベース</c:v>
                </c:pt>
              </c:strCache>
            </c:strRef>
          </c:tx>
          <c:spPr>
            <a:solidFill>
              <a:schemeClr val="accent3">
                <a:lumMod val="60000"/>
                <a:lumOff val="40000"/>
              </a:schemeClr>
            </a:solidFill>
            <a:ln>
              <a:noFill/>
            </a:ln>
          </c:spPr>
          <c:invertIfNegative val="0"/>
          <c:dLbls>
            <c:dLbl>
              <c:idx val="10"/>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795-48A2-8218-A2AEE4C9D01C}"/>
                </c:ext>
              </c:extLst>
            </c:dLbl>
            <c:dLbl>
              <c:idx val="11"/>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795-48A2-8218-A2AEE4C9D01C}"/>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795-48A2-8218-A2AEE4C9D01C}"/>
                </c:ext>
              </c:extLst>
            </c:dLbl>
            <c:dLbl>
              <c:idx val="13"/>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795-48A2-8218-A2AEE4C9D01C}"/>
                </c:ext>
              </c:extLst>
            </c:dLbl>
            <c:dLbl>
              <c:idx val="14"/>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795-48A2-8218-A2AEE4C9D01C}"/>
                </c:ext>
              </c:extLst>
            </c:dLbl>
            <c:dLbl>
              <c:idx val="15"/>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795-48A2-8218-A2AEE4C9D01C}"/>
                </c:ext>
              </c:extLst>
            </c:dLbl>
            <c:dLbl>
              <c:idx val="2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795-48A2-8218-A2AEE4C9D01C}"/>
                </c:ext>
              </c:extLst>
            </c:dLbl>
            <c:dLbl>
              <c:idx val="27"/>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795-48A2-8218-A2AEE4C9D01C}"/>
                </c:ext>
              </c:extLst>
            </c:dLbl>
            <c:dLbl>
              <c:idx val="28"/>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795-48A2-8218-A2AEE4C9D01C}"/>
                </c:ext>
              </c:extLst>
            </c:dLbl>
            <c:dLbl>
              <c:idx val="3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795-48A2-8218-A2AEE4C9D01C}"/>
                </c:ext>
              </c:extLst>
            </c:dLbl>
            <c:dLbl>
              <c:idx val="33"/>
              <c:layout>
                <c:manualLayout>
                  <c:x val="1.781705948372614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795-48A2-8218-A2AEE4C9D01C}"/>
                </c:ext>
              </c:extLst>
            </c:dLbl>
            <c:dLbl>
              <c:idx val="3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795-48A2-8218-A2AEE4C9D01C}"/>
                </c:ext>
              </c:extLst>
            </c:dLbl>
            <c:dLbl>
              <c:idx val="38"/>
              <c:layout>
                <c:manualLayout>
                  <c:x val="2.719445921200307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795-48A2-8218-A2AEE4C9D01C}"/>
                </c:ext>
              </c:extLst>
            </c:dLbl>
            <c:dLbl>
              <c:idx val="40"/>
              <c:layout>
                <c:manualLayout>
                  <c:x val="3.657185894027999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1795-48A2-8218-A2AEE4C9D01C}"/>
                </c:ext>
              </c:extLst>
            </c:dLbl>
            <c:dLbl>
              <c:idx val="41"/>
              <c:layout>
                <c:manualLayout>
                  <c:x val="1.125287967393230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1795-48A2-8218-A2AEE4C9D01C}"/>
                </c:ext>
              </c:extLst>
            </c:dLbl>
            <c:dLbl>
              <c:idx val="42"/>
              <c:layout>
                <c:manualLayout>
                  <c:x val="5.063795853269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1795-48A2-8218-A2AEE4C9D01C}"/>
                </c:ext>
              </c:extLst>
            </c:dLbl>
            <c:dLbl>
              <c:idx val="43"/>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1795-48A2-8218-A2AEE4C9D01C}"/>
                </c:ext>
              </c:extLst>
            </c:dLbl>
            <c:dLbl>
              <c:idx val="44"/>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1795-48A2-8218-A2AEE4C9D01C}"/>
                </c:ext>
              </c:extLst>
            </c:dLbl>
            <c:dLbl>
              <c:idx val="47"/>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1795-48A2-8218-A2AEE4C9D01C}"/>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1795-48A2-8218-A2AEE4C9D01C}"/>
                </c:ext>
              </c:extLst>
            </c:dLbl>
            <c:dLbl>
              <c:idx val="51"/>
              <c:layout>
                <c:manualLayout>
                  <c:x val="3.094541910331383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1795-48A2-8218-A2AEE4C9D01C}"/>
                </c:ext>
              </c:extLst>
            </c:dLbl>
            <c:dLbl>
              <c:idx val="52"/>
              <c:layout>
                <c:manualLayout>
                  <c:x val="3.188315907614153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1795-48A2-8218-A2AEE4C9D01C}"/>
                </c:ext>
              </c:extLst>
            </c:dLbl>
            <c:dLbl>
              <c:idx val="56"/>
              <c:layout>
                <c:manualLayout>
                  <c:x val="2.906993915765845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1795-48A2-8218-A2AEE4C9D01C}"/>
                </c:ext>
              </c:extLst>
            </c:dLbl>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地区別_普及率!$K$6:$K$13</c:f>
              <c:strCache>
                <c:ptCount val="8"/>
                <c:pt idx="0">
                  <c:v>三島医療圏</c:v>
                </c:pt>
                <c:pt idx="1">
                  <c:v>北河内医療圏</c:v>
                </c:pt>
                <c:pt idx="2">
                  <c:v>堺市医療圏</c:v>
                </c:pt>
                <c:pt idx="3">
                  <c:v>大阪市医療圏</c:v>
                </c:pt>
                <c:pt idx="4">
                  <c:v>中河内医療圏</c:v>
                </c:pt>
                <c:pt idx="5">
                  <c:v>泉州医療圏</c:v>
                </c:pt>
                <c:pt idx="6">
                  <c:v>豊能医療圏</c:v>
                </c:pt>
                <c:pt idx="7">
                  <c:v>南河内医療圏</c:v>
                </c:pt>
              </c:strCache>
            </c:strRef>
          </c:cat>
          <c:val>
            <c:numRef>
              <c:f>地区別_普及率!$L$6:$L$13</c:f>
              <c:numCache>
                <c:formatCode>0.0%</c:formatCode>
                <c:ptCount val="8"/>
                <c:pt idx="0">
                  <c:v>0.72223632988913589</c:v>
                </c:pt>
                <c:pt idx="1">
                  <c:v>0.70433992041014504</c:v>
                </c:pt>
                <c:pt idx="2">
                  <c:v>0.69498616592303464</c:v>
                </c:pt>
                <c:pt idx="3">
                  <c:v>0.68672830624725345</c:v>
                </c:pt>
                <c:pt idx="4">
                  <c:v>0.67662685820424151</c:v>
                </c:pt>
                <c:pt idx="5">
                  <c:v>0.67473282549455094</c:v>
                </c:pt>
                <c:pt idx="6">
                  <c:v>0.67134372898933548</c:v>
                </c:pt>
                <c:pt idx="7">
                  <c:v>0.66756045340188985</c:v>
                </c:pt>
              </c:numCache>
            </c:numRef>
          </c:val>
          <c:extLst xmlns:c16r2="http://schemas.microsoft.com/office/drawing/2015/06/char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432640"/>
        <c:axId val="44814393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96376811594204"/>
                  <c:y val="-0.88900000000000001"/>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161-42DE-B03A-E33B9DC8D7D4}"/>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地区別_普及率!$O$6:$O$13</c:f>
              <c:numCache>
                <c:formatCode>0.0%</c:formatCode>
                <c:ptCount val="8"/>
                <c:pt idx="0">
                  <c:v>0.68730026300990554</c:v>
                </c:pt>
                <c:pt idx="1">
                  <c:v>0.68730026300990554</c:v>
                </c:pt>
                <c:pt idx="2">
                  <c:v>0.68730026300990554</c:v>
                </c:pt>
                <c:pt idx="3">
                  <c:v>0.68730026300990554</c:v>
                </c:pt>
                <c:pt idx="4">
                  <c:v>0.68730026300990554</c:v>
                </c:pt>
                <c:pt idx="5">
                  <c:v>0.68730026300990554</c:v>
                </c:pt>
                <c:pt idx="6">
                  <c:v>0.68730026300990554</c:v>
                </c:pt>
                <c:pt idx="7">
                  <c:v>0.68730026300990554</c:v>
                </c:pt>
              </c:numCache>
            </c:numRef>
          </c:xVal>
          <c:yVal>
            <c:numRef>
              <c:f>地区別_普及率!$P$6:$P$13</c:f>
              <c:numCache>
                <c:formatCode>0_ </c:formatCode>
                <c:ptCount val="8"/>
                <c:pt idx="0">
                  <c:v>0</c:v>
                </c:pt>
                <c:pt idx="1">
                  <c:v>0</c:v>
                </c:pt>
                <c:pt idx="2">
                  <c:v>0</c:v>
                </c:pt>
                <c:pt idx="3">
                  <c:v>0</c:v>
                </c:pt>
                <c:pt idx="4">
                  <c:v>0</c:v>
                </c:pt>
                <c:pt idx="5">
                  <c:v>0</c:v>
                </c:pt>
                <c:pt idx="6">
                  <c:v>0</c:v>
                </c:pt>
                <c:pt idx="7">
                  <c:v>9999</c:v>
                </c:pt>
              </c:numCache>
            </c:numRef>
          </c:yVal>
          <c:smooth val="0"/>
          <c:extLst xmlns:c16r2="http://schemas.microsoft.com/office/drawing/2015/06/char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5088"/>
        <c:axId val="448144512"/>
      </c:scatterChart>
      <c:catAx>
        <c:axId val="448432640"/>
        <c:scaling>
          <c:orientation val="maxMin"/>
        </c:scaling>
        <c:delete val="0"/>
        <c:axPos val="l"/>
        <c:numFmt formatCode="General" sourceLinked="0"/>
        <c:majorTickMark val="none"/>
        <c:minorTickMark val="none"/>
        <c:tickLblPos val="nextTo"/>
        <c:spPr>
          <a:ln>
            <a:solidFill>
              <a:srgbClr val="7F7F7F"/>
            </a:solidFill>
          </a:ln>
        </c:spPr>
        <c:crossAx val="448143936"/>
        <c:crosses val="autoZero"/>
        <c:auto val="1"/>
        <c:lblAlgn val="ctr"/>
        <c:lblOffset val="100"/>
        <c:noMultiLvlLbl val="0"/>
      </c:catAx>
      <c:valAx>
        <c:axId val="448143936"/>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432640"/>
        <c:crosses val="autoZero"/>
        <c:crossBetween val="between"/>
      </c:valAx>
      <c:valAx>
        <c:axId val="448144512"/>
        <c:scaling>
          <c:orientation val="minMax"/>
          <c:max val="50"/>
          <c:min val="0"/>
        </c:scaling>
        <c:delete val="1"/>
        <c:axPos val="r"/>
        <c:numFmt formatCode="0_ " sourceLinked="1"/>
        <c:majorTickMark val="out"/>
        <c:minorTickMark val="none"/>
        <c:tickLblPos val="nextTo"/>
        <c:crossAx val="448145088"/>
        <c:crosses val="max"/>
        <c:crossBetween val="midCat"/>
      </c:valAx>
      <c:valAx>
        <c:axId val="448145088"/>
        <c:scaling>
          <c:orientation val="minMax"/>
        </c:scaling>
        <c:delete val="1"/>
        <c:axPos val="b"/>
        <c:numFmt formatCode="0.0%" sourceLinked="1"/>
        <c:majorTickMark val="out"/>
        <c:minorTickMark val="none"/>
        <c:tickLblPos val="nextTo"/>
        <c:crossAx val="44814451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市区町村別_普及率!$I$5</c:f>
              <c:strCache>
                <c:ptCount val="1"/>
                <c:pt idx="0">
                  <c:v>平成30年度普及率金額ベース</c:v>
                </c:pt>
              </c:strCache>
            </c:strRef>
          </c:tx>
          <c:spPr>
            <a:solidFill>
              <a:schemeClr val="accent4">
                <a:lumMod val="60000"/>
                <a:lumOff val="40000"/>
              </a:schemeClr>
            </a:solidFill>
            <a:ln>
              <a:noFill/>
            </a:ln>
          </c:spPr>
          <c:invertIfNegative val="0"/>
          <c:dLbls>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市区町村別_普及率!$I$6:$I$79</c:f>
              <c:strCache>
                <c:ptCount val="74"/>
                <c:pt idx="0">
                  <c:v>能勢町</c:v>
                </c:pt>
                <c:pt idx="1">
                  <c:v>西淀川区</c:v>
                </c:pt>
                <c:pt idx="2">
                  <c:v>岬町</c:v>
                </c:pt>
                <c:pt idx="3">
                  <c:v>東淀川区</c:v>
                </c:pt>
                <c:pt idx="4">
                  <c:v>豊能町</c:v>
                </c:pt>
                <c:pt idx="5">
                  <c:v>寝屋川市</c:v>
                </c:pt>
                <c:pt idx="6">
                  <c:v>堺市堺区</c:v>
                </c:pt>
                <c:pt idx="7">
                  <c:v>摂津市</c:v>
                </c:pt>
                <c:pt idx="8">
                  <c:v>高槻市</c:v>
                </c:pt>
                <c:pt idx="9">
                  <c:v>港区</c:v>
                </c:pt>
                <c:pt idx="10">
                  <c:v>淀川区</c:v>
                </c:pt>
                <c:pt idx="11">
                  <c:v>田尻町</c:v>
                </c:pt>
                <c:pt idx="12">
                  <c:v>門真市</c:v>
                </c:pt>
                <c:pt idx="13">
                  <c:v>西成区</c:v>
                </c:pt>
                <c:pt idx="14">
                  <c:v>熊取町</c:v>
                </c:pt>
                <c:pt idx="15">
                  <c:v>堺市西区</c:v>
                </c:pt>
                <c:pt idx="16">
                  <c:v>城東区</c:v>
                </c:pt>
                <c:pt idx="17">
                  <c:v>島本町</c:v>
                </c:pt>
                <c:pt idx="18">
                  <c:v>八尾市</c:v>
                </c:pt>
                <c:pt idx="19">
                  <c:v>枚方市</c:v>
                </c:pt>
                <c:pt idx="20">
                  <c:v>鶴見区</c:v>
                </c:pt>
                <c:pt idx="21">
                  <c:v>堺市美原区</c:v>
                </c:pt>
                <c:pt idx="22">
                  <c:v>泉佐野市</c:v>
                </c:pt>
                <c:pt idx="23">
                  <c:v>堺市</c:v>
                </c:pt>
                <c:pt idx="24">
                  <c:v>守口市</c:v>
                </c:pt>
                <c:pt idx="25">
                  <c:v>交野市</c:v>
                </c:pt>
                <c:pt idx="26">
                  <c:v>堺市北区</c:v>
                </c:pt>
                <c:pt idx="27">
                  <c:v>都島区</c:v>
                </c:pt>
                <c:pt idx="28">
                  <c:v>住之江区</c:v>
                </c:pt>
                <c:pt idx="29">
                  <c:v>堺市中区</c:v>
                </c:pt>
                <c:pt idx="30">
                  <c:v>松原市</c:v>
                </c:pt>
                <c:pt idx="31">
                  <c:v>西区</c:v>
                </c:pt>
                <c:pt idx="32">
                  <c:v>浪速区</c:v>
                </c:pt>
                <c:pt idx="33">
                  <c:v>此花区</c:v>
                </c:pt>
                <c:pt idx="34">
                  <c:v>忠岡町</c:v>
                </c:pt>
                <c:pt idx="35">
                  <c:v>堺市東区</c:v>
                </c:pt>
                <c:pt idx="36">
                  <c:v>大阪市</c:v>
                </c:pt>
                <c:pt idx="37">
                  <c:v>四條畷市</c:v>
                </c:pt>
                <c:pt idx="38">
                  <c:v>箕面市</c:v>
                </c:pt>
                <c:pt idx="39">
                  <c:v>高石市</c:v>
                </c:pt>
                <c:pt idx="40">
                  <c:v>池田市</c:v>
                </c:pt>
                <c:pt idx="41">
                  <c:v>茨木市</c:v>
                </c:pt>
                <c:pt idx="42">
                  <c:v>住吉区</c:v>
                </c:pt>
                <c:pt idx="43">
                  <c:v>豊中市</c:v>
                </c:pt>
                <c:pt idx="44">
                  <c:v>平野区</c:v>
                </c:pt>
                <c:pt idx="45">
                  <c:v>柏原市</c:v>
                </c:pt>
                <c:pt idx="46">
                  <c:v>貝塚市</c:v>
                </c:pt>
                <c:pt idx="47">
                  <c:v>旭区</c:v>
                </c:pt>
                <c:pt idx="48">
                  <c:v>泉大津市</c:v>
                </c:pt>
                <c:pt idx="49">
                  <c:v>羽曳野市</c:v>
                </c:pt>
                <c:pt idx="50">
                  <c:v>岸和田市</c:v>
                </c:pt>
                <c:pt idx="51">
                  <c:v>大正区</c:v>
                </c:pt>
                <c:pt idx="52">
                  <c:v>東住吉区</c:v>
                </c:pt>
                <c:pt idx="53">
                  <c:v>中央区</c:v>
                </c:pt>
                <c:pt idx="54">
                  <c:v>河内長野市</c:v>
                </c:pt>
                <c:pt idx="55">
                  <c:v>吹田市</c:v>
                </c:pt>
                <c:pt idx="56">
                  <c:v>北区</c:v>
                </c:pt>
                <c:pt idx="57">
                  <c:v>堺市南区</c:v>
                </c:pt>
                <c:pt idx="58">
                  <c:v>藤井寺市</c:v>
                </c:pt>
                <c:pt idx="59">
                  <c:v>富田林市</c:v>
                </c:pt>
                <c:pt idx="60">
                  <c:v>東大阪市</c:v>
                </c:pt>
                <c:pt idx="61">
                  <c:v>泉南市</c:v>
                </c:pt>
                <c:pt idx="62">
                  <c:v>河南町</c:v>
                </c:pt>
                <c:pt idx="63">
                  <c:v>生野区</c:v>
                </c:pt>
                <c:pt idx="64">
                  <c:v>阪南市</c:v>
                </c:pt>
                <c:pt idx="65">
                  <c:v>太子町</c:v>
                </c:pt>
                <c:pt idx="66">
                  <c:v>和泉市</c:v>
                </c:pt>
                <c:pt idx="67">
                  <c:v>東成区</c:v>
                </c:pt>
                <c:pt idx="68">
                  <c:v>大東市</c:v>
                </c:pt>
                <c:pt idx="69">
                  <c:v>福島区</c:v>
                </c:pt>
                <c:pt idx="70">
                  <c:v>大阪狭山市</c:v>
                </c:pt>
                <c:pt idx="71">
                  <c:v>阿倍野区</c:v>
                </c:pt>
                <c:pt idx="72">
                  <c:v>天王寺区</c:v>
                </c:pt>
                <c:pt idx="73">
                  <c:v>千早赤阪村</c:v>
                </c:pt>
              </c:strCache>
            </c:strRef>
          </c:cat>
          <c:val>
            <c:numRef>
              <c:f>市区町村別_普及率!$J$6:$J$79</c:f>
              <c:numCache>
                <c:formatCode>0.0%</c:formatCode>
                <c:ptCount val="74"/>
                <c:pt idx="0">
                  <c:v>0.54139539900541611</c:v>
                </c:pt>
                <c:pt idx="1">
                  <c:v>0.51938333640399359</c:v>
                </c:pt>
                <c:pt idx="2">
                  <c:v>0.49333068859059648</c:v>
                </c:pt>
                <c:pt idx="3">
                  <c:v>0.49075147810499037</c:v>
                </c:pt>
                <c:pt idx="4">
                  <c:v>0.48895352695883981</c:v>
                </c:pt>
                <c:pt idx="5">
                  <c:v>0.48408607054063585</c:v>
                </c:pt>
                <c:pt idx="6">
                  <c:v>0.47970073670550306</c:v>
                </c:pt>
                <c:pt idx="7">
                  <c:v>0.47920202468505574</c:v>
                </c:pt>
                <c:pt idx="8">
                  <c:v>0.4788238898249893</c:v>
                </c:pt>
                <c:pt idx="9">
                  <c:v>0.47622032624738558</c:v>
                </c:pt>
                <c:pt idx="10">
                  <c:v>0.4726231407862676</c:v>
                </c:pt>
                <c:pt idx="11">
                  <c:v>0.47047615581302316</c:v>
                </c:pt>
                <c:pt idx="12">
                  <c:v>0.46031449553250131</c:v>
                </c:pt>
                <c:pt idx="13">
                  <c:v>0.45741977853088062</c:v>
                </c:pt>
                <c:pt idx="14">
                  <c:v>0.45676628559570936</c:v>
                </c:pt>
                <c:pt idx="15">
                  <c:v>0.45620836401891218</c:v>
                </c:pt>
                <c:pt idx="16">
                  <c:v>0.45133317434581</c:v>
                </c:pt>
                <c:pt idx="17">
                  <c:v>0.44920845602985005</c:v>
                </c:pt>
                <c:pt idx="18">
                  <c:v>0.44584312146709337</c:v>
                </c:pt>
                <c:pt idx="19">
                  <c:v>0.4432706060989931</c:v>
                </c:pt>
                <c:pt idx="20">
                  <c:v>0.4431662870939887</c:v>
                </c:pt>
                <c:pt idx="21">
                  <c:v>0.4423674387107448</c:v>
                </c:pt>
                <c:pt idx="22">
                  <c:v>0.44136539823715071</c:v>
                </c:pt>
                <c:pt idx="23">
                  <c:v>0.43773936050748447</c:v>
                </c:pt>
                <c:pt idx="24">
                  <c:v>0.4370192758027282</c:v>
                </c:pt>
                <c:pt idx="25">
                  <c:v>0.43628236185538499</c:v>
                </c:pt>
                <c:pt idx="26">
                  <c:v>0.43450761341439753</c:v>
                </c:pt>
                <c:pt idx="27">
                  <c:v>0.43431949962267458</c:v>
                </c:pt>
                <c:pt idx="28">
                  <c:v>0.43385187796125035</c:v>
                </c:pt>
                <c:pt idx="29">
                  <c:v>0.43335781258884004</c:v>
                </c:pt>
                <c:pt idx="30">
                  <c:v>0.43106290757735932</c:v>
                </c:pt>
                <c:pt idx="31">
                  <c:v>0.43055137008125727</c:v>
                </c:pt>
                <c:pt idx="32">
                  <c:v>0.4287723334232052</c:v>
                </c:pt>
                <c:pt idx="33">
                  <c:v>0.4274289642859519</c:v>
                </c:pt>
                <c:pt idx="34">
                  <c:v>0.42659573345240281</c:v>
                </c:pt>
                <c:pt idx="35">
                  <c:v>0.42523799076217633</c:v>
                </c:pt>
                <c:pt idx="36">
                  <c:v>0.42454345902638807</c:v>
                </c:pt>
                <c:pt idx="37">
                  <c:v>0.42406967782264327</c:v>
                </c:pt>
                <c:pt idx="38">
                  <c:v>0.42282352407462004</c:v>
                </c:pt>
                <c:pt idx="39">
                  <c:v>0.42070919016573644</c:v>
                </c:pt>
                <c:pt idx="40">
                  <c:v>0.41926349753330444</c:v>
                </c:pt>
                <c:pt idx="41">
                  <c:v>0.41908666619966367</c:v>
                </c:pt>
                <c:pt idx="42">
                  <c:v>0.41817056503570399</c:v>
                </c:pt>
                <c:pt idx="43">
                  <c:v>0.41580345505711408</c:v>
                </c:pt>
                <c:pt idx="44">
                  <c:v>0.41574057003048209</c:v>
                </c:pt>
                <c:pt idx="45">
                  <c:v>0.41331496781367738</c:v>
                </c:pt>
                <c:pt idx="46">
                  <c:v>0.41322717567249484</c:v>
                </c:pt>
                <c:pt idx="47">
                  <c:v>0.41311366098479257</c:v>
                </c:pt>
                <c:pt idx="48">
                  <c:v>0.41306605247945005</c:v>
                </c:pt>
                <c:pt idx="49">
                  <c:v>0.41253201514809701</c:v>
                </c:pt>
                <c:pt idx="50">
                  <c:v>0.41132852386270069</c:v>
                </c:pt>
                <c:pt idx="51">
                  <c:v>0.40522388504655182</c:v>
                </c:pt>
                <c:pt idx="52">
                  <c:v>0.4051478952569541</c:v>
                </c:pt>
                <c:pt idx="53">
                  <c:v>0.40472923082489437</c:v>
                </c:pt>
                <c:pt idx="54">
                  <c:v>0.40295224096697563</c:v>
                </c:pt>
                <c:pt idx="55">
                  <c:v>0.40290803037039824</c:v>
                </c:pt>
                <c:pt idx="56">
                  <c:v>0.39976194297199258</c:v>
                </c:pt>
                <c:pt idx="57">
                  <c:v>0.39935411233773038</c:v>
                </c:pt>
                <c:pt idx="58">
                  <c:v>0.39580653174285807</c:v>
                </c:pt>
                <c:pt idx="59">
                  <c:v>0.39509746558740266</c:v>
                </c:pt>
                <c:pt idx="60">
                  <c:v>0.39124978515682152</c:v>
                </c:pt>
                <c:pt idx="61">
                  <c:v>0.38908991233628371</c:v>
                </c:pt>
                <c:pt idx="62">
                  <c:v>0.38727775782672375</c:v>
                </c:pt>
                <c:pt idx="63">
                  <c:v>0.38698240552554164</c:v>
                </c:pt>
                <c:pt idx="64">
                  <c:v>0.38656753450475306</c:v>
                </c:pt>
                <c:pt idx="65">
                  <c:v>0.38533175526538643</c:v>
                </c:pt>
                <c:pt idx="66">
                  <c:v>0.37840947659773538</c:v>
                </c:pt>
                <c:pt idx="67">
                  <c:v>0.37189895232895143</c:v>
                </c:pt>
                <c:pt idx="68">
                  <c:v>0.36677162365839383</c:v>
                </c:pt>
                <c:pt idx="69">
                  <c:v>0.35642017788454045</c:v>
                </c:pt>
                <c:pt idx="70">
                  <c:v>0.35299545494609791</c:v>
                </c:pt>
                <c:pt idx="71">
                  <c:v>0.34440527144966998</c:v>
                </c:pt>
                <c:pt idx="72">
                  <c:v>0.33583347863856328</c:v>
                </c:pt>
                <c:pt idx="73">
                  <c:v>0.29994901707196553</c:v>
                </c:pt>
              </c:numCache>
            </c:numRef>
          </c:val>
          <c:extLst xmlns:c16r2="http://schemas.microsoft.com/office/drawing/2015/06/char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730688405797103"/>
                  <c:y val="-0.89000793650793653"/>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市区町村別_普及率!$N$6:$N$79</c:f>
              <c:numCache>
                <c:formatCode>0.0%</c:formatCode>
                <c:ptCount val="74"/>
                <c:pt idx="0">
                  <c:v>0.42536507388388306</c:v>
                </c:pt>
                <c:pt idx="1">
                  <c:v>0.42536507388388306</c:v>
                </c:pt>
                <c:pt idx="2">
                  <c:v>0.42536507388388306</c:v>
                </c:pt>
                <c:pt idx="3">
                  <c:v>0.42536507388388306</c:v>
                </c:pt>
                <c:pt idx="4">
                  <c:v>0.42536507388388306</c:v>
                </c:pt>
                <c:pt idx="5">
                  <c:v>0.42536507388388306</c:v>
                </c:pt>
                <c:pt idx="6">
                  <c:v>0.42536507388388306</c:v>
                </c:pt>
                <c:pt idx="7">
                  <c:v>0.42536507388388306</c:v>
                </c:pt>
                <c:pt idx="8">
                  <c:v>0.42536507388388306</c:v>
                </c:pt>
                <c:pt idx="9">
                  <c:v>0.42536507388388306</c:v>
                </c:pt>
                <c:pt idx="10">
                  <c:v>0.42536507388388306</c:v>
                </c:pt>
                <c:pt idx="11">
                  <c:v>0.42536507388388306</c:v>
                </c:pt>
                <c:pt idx="12">
                  <c:v>0.42536507388388306</c:v>
                </c:pt>
                <c:pt idx="13">
                  <c:v>0.42536507388388306</c:v>
                </c:pt>
                <c:pt idx="14">
                  <c:v>0.42536507388388306</c:v>
                </c:pt>
                <c:pt idx="15">
                  <c:v>0.42536507388388306</c:v>
                </c:pt>
                <c:pt idx="16">
                  <c:v>0.42536507388388306</c:v>
                </c:pt>
                <c:pt idx="17">
                  <c:v>0.42536507388388306</c:v>
                </c:pt>
                <c:pt idx="18">
                  <c:v>0.42536507388388306</c:v>
                </c:pt>
                <c:pt idx="19">
                  <c:v>0.42536507388388306</c:v>
                </c:pt>
                <c:pt idx="20">
                  <c:v>0.42536507388388306</c:v>
                </c:pt>
                <c:pt idx="21">
                  <c:v>0.42536507388388306</c:v>
                </c:pt>
                <c:pt idx="22">
                  <c:v>0.42536507388388306</c:v>
                </c:pt>
                <c:pt idx="23">
                  <c:v>0.42536507388388306</c:v>
                </c:pt>
                <c:pt idx="24">
                  <c:v>0.42536507388388306</c:v>
                </c:pt>
                <c:pt idx="25">
                  <c:v>0.42536507388388306</c:v>
                </c:pt>
                <c:pt idx="26">
                  <c:v>0.42536507388388306</c:v>
                </c:pt>
                <c:pt idx="27">
                  <c:v>0.42536507388388306</c:v>
                </c:pt>
                <c:pt idx="28">
                  <c:v>0.42536507388388306</c:v>
                </c:pt>
                <c:pt idx="29">
                  <c:v>0.42536507388388306</c:v>
                </c:pt>
                <c:pt idx="30">
                  <c:v>0.42536507388388306</c:v>
                </c:pt>
                <c:pt idx="31">
                  <c:v>0.42536507388388306</c:v>
                </c:pt>
                <c:pt idx="32">
                  <c:v>0.42536507388388306</c:v>
                </c:pt>
                <c:pt idx="33">
                  <c:v>0.42536507388388306</c:v>
                </c:pt>
                <c:pt idx="34">
                  <c:v>0.42536507388388306</c:v>
                </c:pt>
                <c:pt idx="35">
                  <c:v>0.42536507388388306</c:v>
                </c:pt>
                <c:pt idx="36">
                  <c:v>0.42536507388388306</c:v>
                </c:pt>
                <c:pt idx="37">
                  <c:v>0.42536507388388306</c:v>
                </c:pt>
                <c:pt idx="38">
                  <c:v>0.42536507388388306</c:v>
                </c:pt>
                <c:pt idx="39">
                  <c:v>0.42536507388388306</c:v>
                </c:pt>
                <c:pt idx="40">
                  <c:v>0.42536507388388306</c:v>
                </c:pt>
                <c:pt idx="41">
                  <c:v>0.42536507388388306</c:v>
                </c:pt>
                <c:pt idx="42">
                  <c:v>0.42536507388388306</c:v>
                </c:pt>
                <c:pt idx="43">
                  <c:v>0.42536507388388306</c:v>
                </c:pt>
                <c:pt idx="44">
                  <c:v>0.42536507388388306</c:v>
                </c:pt>
                <c:pt idx="45">
                  <c:v>0.42536507388388306</c:v>
                </c:pt>
                <c:pt idx="46">
                  <c:v>0.42536507388388306</c:v>
                </c:pt>
                <c:pt idx="47">
                  <c:v>0.42536507388388306</c:v>
                </c:pt>
                <c:pt idx="48">
                  <c:v>0.42536507388388306</c:v>
                </c:pt>
                <c:pt idx="49">
                  <c:v>0.42536507388388306</c:v>
                </c:pt>
                <c:pt idx="50">
                  <c:v>0.42536507388388306</c:v>
                </c:pt>
                <c:pt idx="51">
                  <c:v>0.42536507388388306</c:v>
                </c:pt>
                <c:pt idx="52">
                  <c:v>0.42536507388388306</c:v>
                </c:pt>
                <c:pt idx="53">
                  <c:v>0.42536507388388306</c:v>
                </c:pt>
                <c:pt idx="54">
                  <c:v>0.42536507388388306</c:v>
                </c:pt>
                <c:pt idx="55">
                  <c:v>0.42536507388388306</c:v>
                </c:pt>
                <c:pt idx="56">
                  <c:v>0.42536507388388306</c:v>
                </c:pt>
                <c:pt idx="57">
                  <c:v>0.42536507388388306</c:v>
                </c:pt>
                <c:pt idx="58">
                  <c:v>0.42536507388388306</c:v>
                </c:pt>
                <c:pt idx="59">
                  <c:v>0.42536507388388306</c:v>
                </c:pt>
                <c:pt idx="60">
                  <c:v>0.42536507388388306</c:v>
                </c:pt>
                <c:pt idx="61">
                  <c:v>0.42536507388388306</c:v>
                </c:pt>
                <c:pt idx="62">
                  <c:v>0.42536507388388306</c:v>
                </c:pt>
                <c:pt idx="63">
                  <c:v>0.42536507388388306</c:v>
                </c:pt>
                <c:pt idx="64">
                  <c:v>0.42536507388388306</c:v>
                </c:pt>
                <c:pt idx="65">
                  <c:v>0.42536507388388306</c:v>
                </c:pt>
                <c:pt idx="66">
                  <c:v>0.42536507388388306</c:v>
                </c:pt>
                <c:pt idx="67">
                  <c:v>0.42536507388388306</c:v>
                </c:pt>
                <c:pt idx="68">
                  <c:v>0.42536507388388306</c:v>
                </c:pt>
                <c:pt idx="69">
                  <c:v>0.42536507388388306</c:v>
                </c:pt>
                <c:pt idx="70">
                  <c:v>0.42536507388388306</c:v>
                </c:pt>
                <c:pt idx="71">
                  <c:v>0.42536507388388306</c:v>
                </c:pt>
                <c:pt idx="72">
                  <c:v>0.42536507388388306</c:v>
                </c:pt>
                <c:pt idx="73">
                  <c:v>0.42536507388388306</c:v>
                </c:pt>
              </c:numCache>
            </c:numRef>
          </c:xVal>
          <c:yVal>
            <c:numRef>
              <c:f>市区町村別_普及率!$P$6:$P$79</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0_ "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市区町村別_普及率!$K$5</c:f>
              <c:strCache>
                <c:ptCount val="1"/>
                <c:pt idx="0">
                  <c:v>平成30年度普及率数量ベース</c:v>
                </c:pt>
              </c:strCache>
            </c:strRef>
          </c:tx>
          <c:spPr>
            <a:solidFill>
              <a:schemeClr val="accent4">
                <a:lumMod val="60000"/>
                <a:lumOff val="40000"/>
              </a:schemeClr>
            </a:solidFill>
            <a:ln>
              <a:noFill/>
            </a:ln>
          </c:spPr>
          <c:invertIfNegative val="0"/>
          <c:dLbls>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市区町村別_普及率!$K$6:$K$79</c:f>
              <c:strCache>
                <c:ptCount val="74"/>
                <c:pt idx="0">
                  <c:v>西淀川区</c:v>
                </c:pt>
                <c:pt idx="1">
                  <c:v>能勢町</c:v>
                </c:pt>
                <c:pt idx="2">
                  <c:v>高槻市</c:v>
                </c:pt>
                <c:pt idx="3">
                  <c:v>摂津市</c:v>
                </c:pt>
                <c:pt idx="4">
                  <c:v>熊取町</c:v>
                </c:pt>
                <c:pt idx="5">
                  <c:v>寝屋川市</c:v>
                </c:pt>
                <c:pt idx="6">
                  <c:v>淀川区</c:v>
                </c:pt>
                <c:pt idx="7">
                  <c:v>堺市堺区</c:v>
                </c:pt>
                <c:pt idx="8">
                  <c:v>東淀川区</c:v>
                </c:pt>
                <c:pt idx="9">
                  <c:v>港区</c:v>
                </c:pt>
                <c:pt idx="10">
                  <c:v>岬町</c:v>
                </c:pt>
                <c:pt idx="11">
                  <c:v>西成区</c:v>
                </c:pt>
                <c:pt idx="12">
                  <c:v>田尻町</c:v>
                </c:pt>
                <c:pt idx="13">
                  <c:v>枚方市</c:v>
                </c:pt>
                <c:pt idx="14">
                  <c:v>住之江区</c:v>
                </c:pt>
                <c:pt idx="15">
                  <c:v>豊能町</c:v>
                </c:pt>
                <c:pt idx="16">
                  <c:v>門真市</c:v>
                </c:pt>
                <c:pt idx="17">
                  <c:v>此花区</c:v>
                </c:pt>
                <c:pt idx="18">
                  <c:v>鶴見区</c:v>
                </c:pt>
                <c:pt idx="19">
                  <c:v>城東区</c:v>
                </c:pt>
                <c:pt idx="20">
                  <c:v>堺市西区</c:v>
                </c:pt>
                <c:pt idx="21">
                  <c:v>八尾市</c:v>
                </c:pt>
                <c:pt idx="22">
                  <c:v>泉佐野市</c:v>
                </c:pt>
                <c:pt idx="23">
                  <c:v>松原市</c:v>
                </c:pt>
                <c:pt idx="24">
                  <c:v>忠岡町</c:v>
                </c:pt>
                <c:pt idx="25">
                  <c:v>堺市美原区</c:v>
                </c:pt>
                <c:pt idx="26">
                  <c:v>堺市</c:v>
                </c:pt>
                <c:pt idx="27">
                  <c:v>交野市</c:v>
                </c:pt>
                <c:pt idx="28">
                  <c:v>島本町</c:v>
                </c:pt>
                <c:pt idx="29">
                  <c:v>浪速区</c:v>
                </c:pt>
                <c:pt idx="30">
                  <c:v>堺市中区</c:v>
                </c:pt>
                <c:pt idx="31">
                  <c:v>守口市</c:v>
                </c:pt>
                <c:pt idx="32">
                  <c:v>四條畷市</c:v>
                </c:pt>
                <c:pt idx="33">
                  <c:v>西区</c:v>
                </c:pt>
                <c:pt idx="34">
                  <c:v>平野区</c:v>
                </c:pt>
                <c:pt idx="35">
                  <c:v>都島区</c:v>
                </c:pt>
                <c:pt idx="36">
                  <c:v>大阪市</c:v>
                </c:pt>
                <c:pt idx="37">
                  <c:v>大正区</c:v>
                </c:pt>
                <c:pt idx="38">
                  <c:v>茨木市</c:v>
                </c:pt>
                <c:pt idx="39">
                  <c:v>堺市北区</c:v>
                </c:pt>
                <c:pt idx="40">
                  <c:v>堺市東区</c:v>
                </c:pt>
                <c:pt idx="41">
                  <c:v>高石市</c:v>
                </c:pt>
                <c:pt idx="42">
                  <c:v>泉大津市</c:v>
                </c:pt>
                <c:pt idx="43">
                  <c:v>貝塚市</c:v>
                </c:pt>
                <c:pt idx="44">
                  <c:v>池田市</c:v>
                </c:pt>
                <c:pt idx="45">
                  <c:v>羽曳野市</c:v>
                </c:pt>
                <c:pt idx="46">
                  <c:v>堺市南区</c:v>
                </c:pt>
                <c:pt idx="47">
                  <c:v>富田林市</c:v>
                </c:pt>
                <c:pt idx="48">
                  <c:v>豊中市</c:v>
                </c:pt>
                <c:pt idx="49">
                  <c:v>旭区</c:v>
                </c:pt>
                <c:pt idx="50">
                  <c:v>岸和田市</c:v>
                </c:pt>
                <c:pt idx="51">
                  <c:v>柏原市</c:v>
                </c:pt>
                <c:pt idx="52">
                  <c:v>中央区</c:v>
                </c:pt>
                <c:pt idx="53">
                  <c:v>藤井寺市</c:v>
                </c:pt>
                <c:pt idx="54">
                  <c:v>吹田市</c:v>
                </c:pt>
                <c:pt idx="55">
                  <c:v>住吉区</c:v>
                </c:pt>
                <c:pt idx="56">
                  <c:v>箕面市</c:v>
                </c:pt>
                <c:pt idx="57">
                  <c:v>東大阪市</c:v>
                </c:pt>
                <c:pt idx="58">
                  <c:v>生野区</c:v>
                </c:pt>
                <c:pt idx="59">
                  <c:v>東住吉区</c:v>
                </c:pt>
                <c:pt idx="60">
                  <c:v>泉南市</c:v>
                </c:pt>
                <c:pt idx="61">
                  <c:v>河南町</c:v>
                </c:pt>
                <c:pt idx="62">
                  <c:v>阪南市</c:v>
                </c:pt>
                <c:pt idx="63">
                  <c:v>河内長野市</c:v>
                </c:pt>
                <c:pt idx="64">
                  <c:v>和泉市</c:v>
                </c:pt>
                <c:pt idx="65">
                  <c:v>北区</c:v>
                </c:pt>
                <c:pt idx="66">
                  <c:v>東成区</c:v>
                </c:pt>
                <c:pt idx="67">
                  <c:v>大東市</c:v>
                </c:pt>
                <c:pt idx="68">
                  <c:v>大阪狭山市</c:v>
                </c:pt>
                <c:pt idx="69">
                  <c:v>福島区</c:v>
                </c:pt>
                <c:pt idx="70">
                  <c:v>太子町</c:v>
                </c:pt>
                <c:pt idx="71">
                  <c:v>天王寺区</c:v>
                </c:pt>
                <c:pt idx="72">
                  <c:v>阿倍野区</c:v>
                </c:pt>
                <c:pt idx="73">
                  <c:v>千早赤阪村</c:v>
                </c:pt>
              </c:strCache>
            </c:strRef>
          </c:cat>
          <c:val>
            <c:numRef>
              <c:f>市区町村別_普及率!$L$6:$L$79</c:f>
              <c:numCache>
                <c:formatCode>0.0%</c:formatCode>
                <c:ptCount val="74"/>
                <c:pt idx="0">
                  <c:v>0.78187975404811005</c:v>
                </c:pt>
                <c:pt idx="1">
                  <c:v>0.7711631575154112</c:v>
                </c:pt>
                <c:pt idx="2">
                  <c:v>0.74491076999524375</c:v>
                </c:pt>
                <c:pt idx="3">
                  <c:v>0.73985560737709499</c:v>
                </c:pt>
                <c:pt idx="4">
                  <c:v>0.73928495076817391</c:v>
                </c:pt>
                <c:pt idx="5">
                  <c:v>0.73768785897869216</c:v>
                </c:pt>
                <c:pt idx="6">
                  <c:v>0.72932952008167251</c:v>
                </c:pt>
                <c:pt idx="7">
                  <c:v>0.7287104635875461</c:v>
                </c:pt>
                <c:pt idx="8">
                  <c:v>0.72551412427679229</c:v>
                </c:pt>
                <c:pt idx="9">
                  <c:v>0.7241268590847606</c:v>
                </c:pt>
                <c:pt idx="10">
                  <c:v>0.7204896028245148</c:v>
                </c:pt>
                <c:pt idx="11">
                  <c:v>0.72008569403476441</c:v>
                </c:pt>
                <c:pt idx="12">
                  <c:v>0.71920129344303974</c:v>
                </c:pt>
                <c:pt idx="13">
                  <c:v>0.71199343477305399</c:v>
                </c:pt>
                <c:pt idx="14">
                  <c:v>0.7098109289526644</c:v>
                </c:pt>
                <c:pt idx="15">
                  <c:v>0.70912839324043841</c:v>
                </c:pt>
                <c:pt idx="16">
                  <c:v>0.70873421640057477</c:v>
                </c:pt>
                <c:pt idx="17">
                  <c:v>0.70805547342682373</c:v>
                </c:pt>
                <c:pt idx="18">
                  <c:v>0.70802323604347073</c:v>
                </c:pt>
                <c:pt idx="19">
                  <c:v>0.70742564388413964</c:v>
                </c:pt>
                <c:pt idx="20">
                  <c:v>0.70701918614922887</c:v>
                </c:pt>
                <c:pt idx="21">
                  <c:v>0.70380402421082611</c:v>
                </c:pt>
                <c:pt idx="22">
                  <c:v>0.70164231243749808</c:v>
                </c:pt>
                <c:pt idx="23">
                  <c:v>0.70116718350627039</c:v>
                </c:pt>
                <c:pt idx="24">
                  <c:v>0.70039599261245333</c:v>
                </c:pt>
                <c:pt idx="25">
                  <c:v>0.69706884596302832</c:v>
                </c:pt>
                <c:pt idx="26">
                  <c:v>0.69498616592303475</c:v>
                </c:pt>
                <c:pt idx="27">
                  <c:v>0.69423888427903913</c:v>
                </c:pt>
                <c:pt idx="28">
                  <c:v>0.69267019629901139</c:v>
                </c:pt>
                <c:pt idx="29">
                  <c:v>0.69237493059951272</c:v>
                </c:pt>
                <c:pt idx="30">
                  <c:v>0.69209331088059733</c:v>
                </c:pt>
                <c:pt idx="31">
                  <c:v>0.69031034764008914</c:v>
                </c:pt>
                <c:pt idx="32">
                  <c:v>0.69012543385540359</c:v>
                </c:pt>
                <c:pt idx="33">
                  <c:v>0.68924812807380198</c:v>
                </c:pt>
                <c:pt idx="34">
                  <c:v>0.68892252429376422</c:v>
                </c:pt>
                <c:pt idx="35">
                  <c:v>0.68795916872721663</c:v>
                </c:pt>
                <c:pt idx="36">
                  <c:v>0.68672830624725334</c:v>
                </c:pt>
                <c:pt idx="37">
                  <c:v>0.68382169411607585</c:v>
                </c:pt>
                <c:pt idx="38">
                  <c:v>0.68305513906866766</c:v>
                </c:pt>
                <c:pt idx="39">
                  <c:v>0.68192451859206293</c:v>
                </c:pt>
                <c:pt idx="40">
                  <c:v>0.6817447711673541</c:v>
                </c:pt>
                <c:pt idx="41">
                  <c:v>0.68147185190148929</c:v>
                </c:pt>
                <c:pt idx="42">
                  <c:v>0.67727690270023344</c:v>
                </c:pt>
                <c:pt idx="43">
                  <c:v>0.67608105856434575</c:v>
                </c:pt>
                <c:pt idx="44">
                  <c:v>0.67585761063615835</c:v>
                </c:pt>
                <c:pt idx="45">
                  <c:v>0.67428733059286672</c:v>
                </c:pt>
                <c:pt idx="46">
                  <c:v>0.67363496901866338</c:v>
                </c:pt>
                <c:pt idx="47">
                  <c:v>0.67029282672110668</c:v>
                </c:pt>
                <c:pt idx="48">
                  <c:v>0.66976268265498895</c:v>
                </c:pt>
                <c:pt idx="49">
                  <c:v>0.66883297358635685</c:v>
                </c:pt>
                <c:pt idx="50">
                  <c:v>0.66856227831366588</c:v>
                </c:pt>
                <c:pt idx="51">
                  <c:v>0.66848729557911346</c:v>
                </c:pt>
                <c:pt idx="52">
                  <c:v>0.66822872172012249</c:v>
                </c:pt>
                <c:pt idx="53">
                  <c:v>0.667718096550179</c:v>
                </c:pt>
                <c:pt idx="54">
                  <c:v>0.66700360870404685</c:v>
                </c:pt>
                <c:pt idx="55">
                  <c:v>0.66613447860007347</c:v>
                </c:pt>
                <c:pt idx="56">
                  <c:v>0.6639534591606242</c:v>
                </c:pt>
                <c:pt idx="57">
                  <c:v>0.66284158456836695</c:v>
                </c:pt>
                <c:pt idx="58">
                  <c:v>0.65997463345905283</c:v>
                </c:pt>
                <c:pt idx="59">
                  <c:v>0.65786261754147402</c:v>
                </c:pt>
                <c:pt idx="60">
                  <c:v>0.65429523622315777</c:v>
                </c:pt>
                <c:pt idx="61">
                  <c:v>0.65317335469677695</c:v>
                </c:pt>
                <c:pt idx="62">
                  <c:v>0.650282302432173</c:v>
                </c:pt>
                <c:pt idx="63">
                  <c:v>0.64847183918504381</c:v>
                </c:pt>
                <c:pt idx="64">
                  <c:v>0.64543969860437289</c:v>
                </c:pt>
                <c:pt idx="65">
                  <c:v>0.64501740123804174</c:v>
                </c:pt>
                <c:pt idx="66">
                  <c:v>0.64105542451487008</c:v>
                </c:pt>
                <c:pt idx="67">
                  <c:v>0.63837987506261129</c:v>
                </c:pt>
                <c:pt idx="68">
                  <c:v>0.63509382735716136</c:v>
                </c:pt>
                <c:pt idx="69">
                  <c:v>0.63063520600838363</c:v>
                </c:pt>
                <c:pt idx="70">
                  <c:v>0.61647924939886978</c:v>
                </c:pt>
                <c:pt idx="71">
                  <c:v>0.6016647995037574</c:v>
                </c:pt>
                <c:pt idx="72">
                  <c:v>0.59273395797591821</c:v>
                </c:pt>
                <c:pt idx="73">
                  <c:v>0.59101207789819554</c:v>
                </c:pt>
              </c:numCache>
            </c:numRef>
          </c:val>
          <c:extLst xmlns:c16r2="http://schemas.microsoft.com/office/drawing/2015/06/char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730676328502416"/>
                  <c:y val="-0.88900000000000001"/>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市区町村別_普及率!$O$6:$O$79</c:f>
              <c:numCache>
                <c:formatCode>0.0%</c:formatCode>
                <c:ptCount val="74"/>
                <c:pt idx="0">
                  <c:v>0.68730026300990554</c:v>
                </c:pt>
                <c:pt idx="1">
                  <c:v>0.68730026300990554</c:v>
                </c:pt>
                <c:pt idx="2">
                  <c:v>0.68730026300990554</c:v>
                </c:pt>
                <c:pt idx="3">
                  <c:v>0.68730026300990554</c:v>
                </c:pt>
                <c:pt idx="4">
                  <c:v>0.68730026300990554</c:v>
                </c:pt>
                <c:pt idx="5">
                  <c:v>0.68730026300990554</c:v>
                </c:pt>
                <c:pt idx="6">
                  <c:v>0.68730026300990554</c:v>
                </c:pt>
                <c:pt idx="7">
                  <c:v>0.68730026300990554</c:v>
                </c:pt>
                <c:pt idx="8">
                  <c:v>0.68730026300990554</c:v>
                </c:pt>
                <c:pt idx="9">
                  <c:v>0.68730026300990554</c:v>
                </c:pt>
                <c:pt idx="10">
                  <c:v>0.68730026300990554</c:v>
                </c:pt>
                <c:pt idx="11">
                  <c:v>0.68730026300990554</c:v>
                </c:pt>
                <c:pt idx="12">
                  <c:v>0.68730026300990554</c:v>
                </c:pt>
                <c:pt idx="13">
                  <c:v>0.68730026300990554</c:v>
                </c:pt>
                <c:pt idx="14">
                  <c:v>0.68730026300990554</c:v>
                </c:pt>
                <c:pt idx="15">
                  <c:v>0.68730026300990554</c:v>
                </c:pt>
                <c:pt idx="16">
                  <c:v>0.68730026300990554</c:v>
                </c:pt>
                <c:pt idx="17">
                  <c:v>0.68730026300990554</c:v>
                </c:pt>
                <c:pt idx="18">
                  <c:v>0.68730026300990554</c:v>
                </c:pt>
                <c:pt idx="19">
                  <c:v>0.68730026300990554</c:v>
                </c:pt>
                <c:pt idx="20">
                  <c:v>0.68730026300990554</c:v>
                </c:pt>
                <c:pt idx="21">
                  <c:v>0.68730026300990554</c:v>
                </c:pt>
                <c:pt idx="22">
                  <c:v>0.68730026300990554</c:v>
                </c:pt>
                <c:pt idx="23">
                  <c:v>0.68730026300990554</c:v>
                </c:pt>
                <c:pt idx="24">
                  <c:v>0.68730026300990554</c:v>
                </c:pt>
                <c:pt idx="25">
                  <c:v>0.68730026300990554</c:v>
                </c:pt>
                <c:pt idx="26">
                  <c:v>0.68730026300990554</c:v>
                </c:pt>
                <c:pt idx="27">
                  <c:v>0.68730026300990554</c:v>
                </c:pt>
                <c:pt idx="28">
                  <c:v>0.68730026300990554</c:v>
                </c:pt>
                <c:pt idx="29">
                  <c:v>0.68730026300990554</c:v>
                </c:pt>
                <c:pt idx="30">
                  <c:v>0.68730026300990554</c:v>
                </c:pt>
                <c:pt idx="31">
                  <c:v>0.68730026300990554</c:v>
                </c:pt>
                <c:pt idx="32">
                  <c:v>0.68730026300990554</c:v>
                </c:pt>
                <c:pt idx="33">
                  <c:v>0.68730026300990554</c:v>
                </c:pt>
                <c:pt idx="34">
                  <c:v>0.68730026300990554</c:v>
                </c:pt>
                <c:pt idx="35">
                  <c:v>0.68730026300990554</c:v>
                </c:pt>
                <c:pt idx="36">
                  <c:v>0.68730026300990554</c:v>
                </c:pt>
                <c:pt idx="37">
                  <c:v>0.68730026300990554</c:v>
                </c:pt>
                <c:pt idx="38">
                  <c:v>0.68730026300990554</c:v>
                </c:pt>
                <c:pt idx="39">
                  <c:v>0.68730026300990554</c:v>
                </c:pt>
                <c:pt idx="40">
                  <c:v>0.68730026300990554</c:v>
                </c:pt>
                <c:pt idx="41">
                  <c:v>0.68730026300990554</c:v>
                </c:pt>
                <c:pt idx="42">
                  <c:v>0.68730026300990554</c:v>
                </c:pt>
                <c:pt idx="43">
                  <c:v>0.68730026300990554</c:v>
                </c:pt>
                <c:pt idx="44">
                  <c:v>0.68730026300990554</c:v>
                </c:pt>
                <c:pt idx="45">
                  <c:v>0.68730026300990554</c:v>
                </c:pt>
                <c:pt idx="46">
                  <c:v>0.68730026300990554</c:v>
                </c:pt>
                <c:pt idx="47">
                  <c:v>0.68730026300990554</c:v>
                </c:pt>
                <c:pt idx="48">
                  <c:v>0.68730026300990554</c:v>
                </c:pt>
                <c:pt idx="49">
                  <c:v>0.68730026300990554</c:v>
                </c:pt>
                <c:pt idx="50">
                  <c:v>0.68730026300990554</c:v>
                </c:pt>
                <c:pt idx="51">
                  <c:v>0.68730026300990554</c:v>
                </c:pt>
                <c:pt idx="52">
                  <c:v>0.68730026300990554</c:v>
                </c:pt>
                <c:pt idx="53">
                  <c:v>0.68730026300990554</c:v>
                </c:pt>
                <c:pt idx="54">
                  <c:v>0.68730026300990554</c:v>
                </c:pt>
                <c:pt idx="55">
                  <c:v>0.68730026300990554</c:v>
                </c:pt>
                <c:pt idx="56">
                  <c:v>0.68730026300990554</c:v>
                </c:pt>
                <c:pt idx="57">
                  <c:v>0.68730026300990554</c:v>
                </c:pt>
                <c:pt idx="58">
                  <c:v>0.68730026300990554</c:v>
                </c:pt>
                <c:pt idx="59">
                  <c:v>0.68730026300990554</c:v>
                </c:pt>
                <c:pt idx="60">
                  <c:v>0.68730026300990554</c:v>
                </c:pt>
                <c:pt idx="61">
                  <c:v>0.68730026300990554</c:v>
                </c:pt>
                <c:pt idx="62">
                  <c:v>0.68730026300990554</c:v>
                </c:pt>
                <c:pt idx="63">
                  <c:v>0.68730026300990554</c:v>
                </c:pt>
                <c:pt idx="64">
                  <c:v>0.68730026300990554</c:v>
                </c:pt>
                <c:pt idx="65">
                  <c:v>0.68730026300990554</c:v>
                </c:pt>
                <c:pt idx="66">
                  <c:v>0.68730026300990554</c:v>
                </c:pt>
                <c:pt idx="67">
                  <c:v>0.68730026300990554</c:v>
                </c:pt>
                <c:pt idx="68">
                  <c:v>0.68730026300990554</c:v>
                </c:pt>
                <c:pt idx="69">
                  <c:v>0.68730026300990554</c:v>
                </c:pt>
                <c:pt idx="70">
                  <c:v>0.68730026300990554</c:v>
                </c:pt>
                <c:pt idx="71">
                  <c:v>0.68730026300990554</c:v>
                </c:pt>
                <c:pt idx="72">
                  <c:v>0.68730026300990554</c:v>
                </c:pt>
                <c:pt idx="73">
                  <c:v>0.68730026300990554</c:v>
                </c:pt>
              </c:numCache>
            </c:numRef>
          </c:xVal>
          <c:yVal>
            <c:numRef>
              <c:f>市区町村別_普及率!$P$6:$P$79</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xmlns:c16r2="http://schemas.microsoft.com/office/drawing/2015/06/char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4068949246512725"/>
              <c:y val="1.0630828009243943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0_ "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'地区別_ポテンシャル(数量)'!$P$4</c:f>
              <c:strCache>
                <c:ptCount val="1"/>
                <c:pt idx="0">
                  <c:v>切替ポテンシャル(数量ベース)</c:v>
                </c:pt>
              </c:strCache>
            </c:strRef>
          </c:tx>
          <c:spPr>
            <a:solidFill>
              <a:schemeClr val="accent3">
                <a:lumMod val="60000"/>
                <a:lumOff val="40000"/>
              </a:schemeClr>
            </a:solidFill>
            <a:ln>
              <a:noFill/>
            </a:ln>
          </c:spPr>
          <c:invertIfNegative val="0"/>
          <c:dLbls>
            <c:dLbl>
              <c:idx val="10"/>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156-48B5-A2DD-F310583AFF0F}"/>
                </c:ext>
              </c:extLst>
            </c:dLbl>
            <c:dLbl>
              <c:idx val="11"/>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156-48B5-A2DD-F310583AFF0F}"/>
                </c:ext>
              </c:extLst>
            </c:dLbl>
            <c:dLbl>
              <c:idx val="12"/>
              <c:layout>
                <c:manualLayout>
                  <c:x val="2.813219918483076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156-48B5-A2DD-F310583AFF0F}"/>
                </c:ext>
              </c:extLst>
            </c:dLbl>
            <c:dLbl>
              <c:idx val="13"/>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156-48B5-A2DD-F310583AFF0F}"/>
                </c:ext>
              </c:extLst>
            </c:dLbl>
            <c:dLbl>
              <c:idx val="14"/>
              <c:layout>
                <c:manualLayout>
                  <c:x val="1.594157953807076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156-48B5-A2DD-F310583AFF0F}"/>
                </c:ext>
              </c:extLst>
            </c:dLbl>
            <c:dLbl>
              <c:idx val="15"/>
              <c:layout>
                <c:manualLayout>
                  <c:x val="1.5003839565243074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156-48B5-A2DD-F310583AFF0F}"/>
                </c:ext>
              </c:extLst>
            </c:dLbl>
            <c:dLbl>
              <c:idx val="26"/>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156-48B5-A2DD-F310583AFF0F}"/>
                </c:ext>
              </c:extLst>
            </c:dLbl>
            <c:dLbl>
              <c:idx val="27"/>
              <c:layout>
                <c:manualLayout>
                  <c:x val="2.625671923917537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156-48B5-A2DD-F310583AFF0F}"/>
                </c:ext>
              </c:extLst>
            </c:dLbl>
            <c:dLbl>
              <c:idx val="28"/>
              <c:layout>
                <c:manualLayout>
                  <c:x val="5.6264398369661531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156-48B5-A2DD-F310583AFF0F}"/>
                </c:ext>
              </c:extLst>
            </c:dLbl>
            <c:dLbl>
              <c:idx val="31"/>
              <c:layout>
                <c:manualLayout>
                  <c:x val="2.156801937503691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9156-48B5-A2DD-F310583AFF0F}"/>
                </c:ext>
              </c:extLst>
            </c:dLbl>
            <c:dLbl>
              <c:idx val="33"/>
              <c:layout>
                <c:manualLayout>
                  <c:x val="1.7817059483726149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9156-48B5-A2DD-F310583AFF0F}"/>
                </c:ext>
              </c:extLst>
            </c:dLbl>
            <c:dLbl>
              <c:idx val="37"/>
              <c:layout>
                <c:manualLayout>
                  <c:x val="2.438123929351999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9156-48B5-A2DD-F310583AFF0F}"/>
                </c:ext>
              </c:extLst>
            </c:dLbl>
            <c:dLbl>
              <c:idx val="38"/>
              <c:layout>
                <c:manualLayout>
                  <c:x val="2.719445921200307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9156-48B5-A2DD-F310583AFF0F}"/>
                </c:ext>
              </c:extLst>
            </c:dLbl>
            <c:dLbl>
              <c:idx val="40"/>
              <c:layout>
                <c:manualLayout>
                  <c:x val="3.657185894027999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9156-48B5-A2DD-F310583AFF0F}"/>
                </c:ext>
              </c:extLst>
            </c:dLbl>
            <c:dLbl>
              <c:idx val="41"/>
              <c:layout>
                <c:manualLayout>
                  <c:x val="1.1252879673932306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9156-48B5-A2DD-F310583AFF0F}"/>
                </c:ext>
              </c:extLst>
            </c:dLbl>
            <c:dLbl>
              <c:idx val="42"/>
              <c:layout>
                <c:manualLayout>
                  <c:x val="5.063795853269537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9156-48B5-A2DD-F310583AFF0F}"/>
                </c:ext>
              </c:extLst>
            </c:dLbl>
            <c:dLbl>
              <c:idx val="43"/>
              <c:layout>
                <c:manualLayout>
                  <c:x val="9.377399728276921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9156-48B5-A2DD-F310583AFF0F}"/>
                </c:ext>
              </c:extLst>
            </c:dLbl>
            <c:dLbl>
              <c:idx val="44"/>
              <c:layout>
                <c:manualLayout>
                  <c:x val="1.4066099592415383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9156-48B5-A2DD-F310583AFF0F}"/>
                </c:ext>
              </c:extLst>
            </c:dLbl>
            <c:dLbl>
              <c:idx val="47"/>
              <c:layout>
                <c:manualLayout>
                  <c:x val="1.219061964675999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9156-48B5-A2DD-F310583AFF0F}"/>
                </c:ext>
              </c:extLst>
            </c:dLbl>
            <c:dLbl>
              <c:idx val="49"/>
              <c:layout>
                <c:manualLayout>
                  <c:x val="3.469637899462461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9156-48B5-A2DD-F310583AFF0F}"/>
                </c:ext>
              </c:extLst>
            </c:dLbl>
            <c:dLbl>
              <c:idx val="51"/>
              <c:layout>
                <c:manualLayout>
                  <c:x val="3.0945419103313838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9156-48B5-A2DD-F310583AFF0F}"/>
                </c:ext>
              </c:extLst>
            </c:dLbl>
            <c:dLbl>
              <c:idx val="52"/>
              <c:layout>
                <c:manualLayout>
                  <c:x val="3.1883159076141532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5-9156-48B5-A2DD-F310583AFF0F}"/>
                </c:ext>
              </c:extLst>
            </c:dLbl>
            <c:dLbl>
              <c:idx val="56"/>
              <c:layout>
                <c:manualLayout>
                  <c:x val="2.9069939157658455E-2"/>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6-9156-48B5-A2DD-F310583AFF0F}"/>
                </c:ext>
              </c:extLst>
            </c:dLbl>
            <c:numFmt formatCode="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'地区別_ポテンシャル(数量)'!$P$5:$P$12</c:f>
              <c:strCache>
                <c:ptCount val="8"/>
                <c:pt idx="0">
                  <c:v>泉州医療圏</c:v>
                </c:pt>
                <c:pt idx="1">
                  <c:v>南河内医療圏</c:v>
                </c:pt>
                <c:pt idx="2">
                  <c:v>中河内医療圏</c:v>
                </c:pt>
                <c:pt idx="3">
                  <c:v>豊能医療圏</c:v>
                </c:pt>
                <c:pt idx="4">
                  <c:v>大阪市医療圏</c:v>
                </c:pt>
                <c:pt idx="5">
                  <c:v>堺市医療圏</c:v>
                </c:pt>
                <c:pt idx="6">
                  <c:v>北河内医療圏</c:v>
                </c:pt>
                <c:pt idx="7">
                  <c:v>三島医療圏</c:v>
                </c:pt>
              </c:strCache>
            </c:strRef>
          </c:cat>
          <c:val>
            <c:numRef>
              <c:f>'地区別_ポテンシャル(数量)'!$Q$5:$Q$12</c:f>
              <c:numCache>
                <c:formatCode>0.0%</c:formatCode>
                <c:ptCount val="8"/>
                <c:pt idx="0">
                  <c:v>0.20204079931281102</c:v>
                </c:pt>
                <c:pt idx="1">
                  <c:v>0.19919893574677081</c:v>
                </c:pt>
                <c:pt idx="2">
                  <c:v>0.19811545862991925</c:v>
                </c:pt>
                <c:pt idx="3">
                  <c:v>0.19661065862607635</c:v>
                </c:pt>
                <c:pt idx="4">
                  <c:v>0.18958838935799183</c:v>
                </c:pt>
                <c:pt idx="5">
                  <c:v>0.18017964676778742</c:v>
                </c:pt>
                <c:pt idx="6">
                  <c:v>0.17755257275820152</c:v>
                </c:pt>
                <c:pt idx="7">
                  <c:v>0.16694858191093584</c:v>
                </c:pt>
              </c:numCache>
            </c:numRef>
          </c:val>
          <c:extLst xmlns:c16r2="http://schemas.microsoft.com/office/drawing/2015/06/char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0466304"/>
        <c:axId val="44833638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1.2270410628019323E-2"/>
                  <c:y val="-0.8879920634920635"/>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8CA4-4B23-974F-64EFC62AFD0B}"/>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'地区別_ポテンシャル(数量)'!$S$5:$S$12</c:f>
              <c:numCache>
                <c:formatCode>0.0%</c:formatCode>
                <c:ptCount val="8"/>
                <c:pt idx="0">
                  <c:v>0.18892308925006299</c:v>
                </c:pt>
                <c:pt idx="1">
                  <c:v>0.18892308925006299</c:v>
                </c:pt>
                <c:pt idx="2">
                  <c:v>0.18892308925006299</c:v>
                </c:pt>
                <c:pt idx="3">
                  <c:v>0.18892308925006299</c:v>
                </c:pt>
                <c:pt idx="4">
                  <c:v>0.18892308925006299</c:v>
                </c:pt>
                <c:pt idx="5">
                  <c:v>0.18892308925006299</c:v>
                </c:pt>
                <c:pt idx="6">
                  <c:v>0.18892308925006299</c:v>
                </c:pt>
                <c:pt idx="7">
                  <c:v>0.18892308925006299</c:v>
                </c:pt>
              </c:numCache>
            </c:numRef>
          </c:xVal>
          <c:yVal>
            <c:numRef>
              <c:f>'地区別_ポテンシャル(数量)'!$T$5:$T$12</c:f>
              <c:numCache>
                <c:formatCode>General</c:formatCode>
                <c:ptCount val="8"/>
                <c:pt idx="0">
                  <c:v>0</c:v>
                </c:pt>
                <c:pt idx="1">
                  <c:v>0</c:v>
                </c:pt>
                <c:pt idx="2">
                  <c:v>0</c:v>
                </c:pt>
                <c:pt idx="3">
                  <c:v>0</c:v>
                </c:pt>
                <c:pt idx="4">
                  <c:v>0</c:v>
                </c:pt>
                <c:pt idx="5">
                  <c:v>0</c:v>
                </c:pt>
                <c:pt idx="6">
                  <c:v>0</c:v>
                </c:pt>
                <c:pt idx="7">
                  <c:v>999</c:v>
                </c:pt>
              </c:numCache>
            </c:numRef>
          </c:yVal>
          <c:smooth val="0"/>
          <c:extLst xmlns:c16r2="http://schemas.microsoft.com/office/drawing/2015/06/char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48337536"/>
        <c:axId val="448336960"/>
      </c:scatterChart>
      <c:catAx>
        <c:axId val="450466304"/>
        <c:scaling>
          <c:orientation val="maxMin"/>
        </c:scaling>
        <c:delete val="0"/>
        <c:axPos val="l"/>
        <c:numFmt formatCode="General" sourceLinked="0"/>
        <c:majorTickMark val="none"/>
        <c:minorTickMark val="none"/>
        <c:tickLblPos val="nextTo"/>
        <c:spPr>
          <a:ln>
            <a:solidFill>
              <a:srgbClr val="7F7F7F"/>
            </a:solidFill>
          </a:ln>
        </c:spPr>
        <c:crossAx val="448336384"/>
        <c:crosses val="autoZero"/>
        <c:auto val="1"/>
        <c:lblAlgn val="ctr"/>
        <c:lblOffset val="100"/>
        <c:noMultiLvlLbl val="0"/>
      </c:catAx>
      <c:valAx>
        <c:axId val="44833638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3733968253968254E-2"/>
            </c:manualLayout>
          </c:layout>
          <c:overlay val="0"/>
        </c:title>
        <c:numFmt formatCode="0.0%" sourceLinked="0"/>
        <c:majorTickMark val="out"/>
        <c:minorTickMark val="none"/>
        <c:tickLblPos val="nextTo"/>
        <c:spPr>
          <a:ln>
            <a:solidFill>
              <a:srgbClr val="7F7F7F"/>
            </a:solidFill>
          </a:ln>
        </c:spPr>
        <c:crossAx val="450466304"/>
        <c:crosses val="autoZero"/>
        <c:crossBetween val="between"/>
      </c:valAx>
      <c:valAx>
        <c:axId val="448336960"/>
        <c:scaling>
          <c:orientation val="minMax"/>
          <c:max val="50"/>
          <c:min val="0"/>
        </c:scaling>
        <c:delete val="1"/>
        <c:axPos val="r"/>
        <c:numFmt formatCode="General" sourceLinked="1"/>
        <c:majorTickMark val="out"/>
        <c:minorTickMark val="none"/>
        <c:tickLblPos val="nextTo"/>
        <c:crossAx val="448337536"/>
        <c:crosses val="max"/>
        <c:crossBetween val="midCat"/>
      </c:valAx>
      <c:valAx>
        <c:axId val="448337536"/>
        <c:scaling>
          <c:orientation val="minMax"/>
        </c:scaling>
        <c:delete val="1"/>
        <c:axPos val="b"/>
        <c:numFmt formatCode="0.0%" sourceLinked="1"/>
        <c:majorTickMark val="out"/>
        <c:minorTickMark val="none"/>
        <c:tickLblPos val="nextTo"/>
        <c:crossAx val="448336960"/>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7681159420289"/>
          <c:y val="7.8162778672273808E-2"/>
          <c:w val="0.78171473429951677"/>
          <c:h val="0.91713182910959656"/>
        </c:manualLayout>
      </c:layout>
      <c:barChart>
        <c:barDir val="bar"/>
        <c:grouping val="clustered"/>
        <c:varyColors val="0"/>
        <c:ser>
          <c:idx val="0"/>
          <c:order val="0"/>
          <c:tx>
            <c:strRef>
              <c:f>'市区町村別_ポテンシャル(数量)'!$P$4</c:f>
              <c:strCache>
                <c:ptCount val="1"/>
                <c:pt idx="0">
                  <c:v>切替ポテンシャル(数量ベース)</c:v>
                </c:pt>
              </c:strCache>
            </c:strRef>
          </c:tx>
          <c:spPr>
            <a:solidFill>
              <a:schemeClr val="accent4">
                <a:lumMod val="60000"/>
                <a:lumOff val="40000"/>
              </a:schemeClr>
            </a:solidFill>
            <a:ln>
              <a:noFill/>
            </a:ln>
          </c:spPr>
          <c:invertIfNegative val="0"/>
          <c:dLbls>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'市区町村別_ポテンシャル(数量)'!$P$5:$P$78</c:f>
              <c:strCache>
                <c:ptCount val="74"/>
                <c:pt idx="0">
                  <c:v>阿倍野区</c:v>
                </c:pt>
                <c:pt idx="1">
                  <c:v>天王寺区</c:v>
                </c:pt>
                <c:pt idx="2">
                  <c:v>千早赤阪村</c:v>
                </c:pt>
                <c:pt idx="3">
                  <c:v>和泉市</c:v>
                </c:pt>
                <c:pt idx="4">
                  <c:v>福島区</c:v>
                </c:pt>
                <c:pt idx="5">
                  <c:v>阪南市</c:v>
                </c:pt>
                <c:pt idx="6">
                  <c:v>大東市</c:v>
                </c:pt>
                <c:pt idx="7">
                  <c:v>東成区</c:v>
                </c:pt>
                <c:pt idx="8">
                  <c:v>北区</c:v>
                </c:pt>
                <c:pt idx="9">
                  <c:v>東住吉区</c:v>
                </c:pt>
                <c:pt idx="10">
                  <c:v>大阪狭山市</c:v>
                </c:pt>
                <c:pt idx="11">
                  <c:v>柏原市</c:v>
                </c:pt>
                <c:pt idx="12">
                  <c:v>生野区</c:v>
                </c:pt>
                <c:pt idx="13">
                  <c:v>河内長野市</c:v>
                </c:pt>
                <c:pt idx="14">
                  <c:v>泉南市</c:v>
                </c:pt>
                <c:pt idx="15">
                  <c:v>東大阪市</c:v>
                </c:pt>
                <c:pt idx="16">
                  <c:v>河南町</c:v>
                </c:pt>
                <c:pt idx="17">
                  <c:v>貝塚市</c:v>
                </c:pt>
                <c:pt idx="18">
                  <c:v>住吉区</c:v>
                </c:pt>
                <c:pt idx="19">
                  <c:v>太子町</c:v>
                </c:pt>
                <c:pt idx="20">
                  <c:v>岸和田市</c:v>
                </c:pt>
                <c:pt idx="21">
                  <c:v>吹田市</c:v>
                </c:pt>
                <c:pt idx="22">
                  <c:v>箕面市</c:v>
                </c:pt>
                <c:pt idx="23">
                  <c:v>高石市</c:v>
                </c:pt>
                <c:pt idx="24">
                  <c:v>泉大津市</c:v>
                </c:pt>
                <c:pt idx="25">
                  <c:v>羽曳野市</c:v>
                </c:pt>
                <c:pt idx="26">
                  <c:v>西区</c:v>
                </c:pt>
                <c:pt idx="27">
                  <c:v>旭区</c:v>
                </c:pt>
                <c:pt idx="28">
                  <c:v>豊中市</c:v>
                </c:pt>
                <c:pt idx="29">
                  <c:v>茨木市</c:v>
                </c:pt>
                <c:pt idx="30">
                  <c:v>守口市</c:v>
                </c:pt>
                <c:pt idx="31">
                  <c:v>富田林市</c:v>
                </c:pt>
                <c:pt idx="32">
                  <c:v>中央区</c:v>
                </c:pt>
                <c:pt idx="33">
                  <c:v>堺市南区</c:v>
                </c:pt>
                <c:pt idx="34">
                  <c:v>島本町</c:v>
                </c:pt>
                <c:pt idx="35">
                  <c:v>藤井寺市</c:v>
                </c:pt>
                <c:pt idx="36">
                  <c:v>大正区</c:v>
                </c:pt>
                <c:pt idx="37">
                  <c:v>大阪市</c:v>
                </c:pt>
                <c:pt idx="38">
                  <c:v>交野市</c:v>
                </c:pt>
                <c:pt idx="39">
                  <c:v>堺市東区</c:v>
                </c:pt>
                <c:pt idx="40">
                  <c:v>池田市</c:v>
                </c:pt>
                <c:pt idx="41">
                  <c:v>四條畷市</c:v>
                </c:pt>
                <c:pt idx="42">
                  <c:v>松原市</c:v>
                </c:pt>
                <c:pt idx="43">
                  <c:v>都島区</c:v>
                </c:pt>
                <c:pt idx="44">
                  <c:v>堺市北区</c:v>
                </c:pt>
                <c:pt idx="45">
                  <c:v>浪速区</c:v>
                </c:pt>
                <c:pt idx="46">
                  <c:v>平野区</c:v>
                </c:pt>
                <c:pt idx="47">
                  <c:v>堺市美原区</c:v>
                </c:pt>
                <c:pt idx="48">
                  <c:v>堺市</c:v>
                </c:pt>
                <c:pt idx="49">
                  <c:v>堺市中区</c:v>
                </c:pt>
                <c:pt idx="50">
                  <c:v>住之江区</c:v>
                </c:pt>
                <c:pt idx="51">
                  <c:v>此花区</c:v>
                </c:pt>
                <c:pt idx="52">
                  <c:v>門真市</c:v>
                </c:pt>
                <c:pt idx="53">
                  <c:v>忠岡町</c:v>
                </c:pt>
                <c:pt idx="54">
                  <c:v>堺市西区</c:v>
                </c:pt>
                <c:pt idx="55">
                  <c:v>城東区</c:v>
                </c:pt>
                <c:pt idx="56">
                  <c:v>豊能町</c:v>
                </c:pt>
                <c:pt idx="57">
                  <c:v>泉佐野市</c:v>
                </c:pt>
                <c:pt idx="58">
                  <c:v>岬町</c:v>
                </c:pt>
                <c:pt idx="59">
                  <c:v>八尾市</c:v>
                </c:pt>
                <c:pt idx="60">
                  <c:v>鶴見区</c:v>
                </c:pt>
                <c:pt idx="61">
                  <c:v>田尻町</c:v>
                </c:pt>
                <c:pt idx="62">
                  <c:v>港区</c:v>
                </c:pt>
                <c:pt idx="63">
                  <c:v>西成区</c:v>
                </c:pt>
                <c:pt idx="64">
                  <c:v>枚方市</c:v>
                </c:pt>
                <c:pt idx="65">
                  <c:v>東淀川区</c:v>
                </c:pt>
                <c:pt idx="66">
                  <c:v>堺市堺区</c:v>
                </c:pt>
                <c:pt idx="67">
                  <c:v>淀川区</c:v>
                </c:pt>
                <c:pt idx="68">
                  <c:v>寝屋川市</c:v>
                </c:pt>
                <c:pt idx="69">
                  <c:v>熊取町</c:v>
                </c:pt>
                <c:pt idx="70">
                  <c:v>高槻市</c:v>
                </c:pt>
                <c:pt idx="71">
                  <c:v>摂津市</c:v>
                </c:pt>
                <c:pt idx="72">
                  <c:v>能勢町</c:v>
                </c:pt>
                <c:pt idx="73">
                  <c:v>西淀川区</c:v>
                </c:pt>
              </c:strCache>
            </c:strRef>
          </c:cat>
          <c:val>
            <c:numRef>
              <c:f>'市区町村別_ポテンシャル(数量)'!$Q$5:$Q$78</c:f>
              <c:numCache>
                <c:formatCode>0.0%</c:formatCode>
                <c:ptCount val="74"/>
                <c:pt idx="0">
                  <c:v>0.25399183832339389</c:v>
                </c:pt>
                <c:pt idx="1">
                  <c:v>0.24681967231775165</c:v>
                </c:pt>
                <c:pt idx="2">
                  <c:v>0.2419497977058552</c:v>
                </c:pt>
                <c:pt idx="3">
                  <c:v>0.22983104002284643</c:v>
                </c:pt>
                <c:pt idx="4">
                  <c:v>0.22728354417666571</c:v>
                </c:pt>
                <c:pt idx="5">
                  <c:v>0.22422623519830301</c:v>
                </c:pt>
                <c:pt idx="6">
                  <c:v>0.22246055902269124</c:v>
                </c:pt>
                <c:pt idx="7">
                  <c:v>0.22061489673759585</c:v>
                </c:pt>
                <c:pt idx="8">
                  <c:v>0.21815975294150353</c:v>
                </c:pt>
                <c:pt idx="9">
                  <c:v>0.21436826319028571</c:v>
                </c:pt>
                <c:pt idx="10">
                  <c:v>0.2143180475799682</c:v>
                </c:pt>
                <c:pt idx="11">
                  <c:v>0.21230807223566145</c:v>
                </c:pt>
                <c:pt idx="12">
                  <c:v>0.21106196058043417</c:v>
                </c:pt>
                <c:pt idx="13">
                  <c:v>0.21045449836095928</c:v>
                </c:pt>
                <c:pt idx="14">
                  <c:v>0.20989999264278211</c:v>
                </c:pt>
                <c:pt idx="15">
                  <c:v>0.20935249443720061</c:v>
                </c:pt>
                <c:pt idx="16">
                  <c:v>0.20736824173703355</c:v>
                </c:pt>
                <c:pt idx="17">
                  <c:v>0.20614210797451565</c:v>
                </c:pt>
                <c:pt idx="18">
                  <c:v>0.20590130942543702</c:v>
                </c:pt>
                <c:pt idx="19">
                  <c:v>0.20451267156101077</c:v>
                </c:pt>
                <c:pt idx="20">
                  <c:v>0.20326824622233264</c:v>
                </c:pt>
                <c:pt idx="21">
                  <c:v>0.201722764670451</c:v>
                </c:pt>
                <c:pt idx="22">
                  <c:v>0.20129962514022284</c:v>
                </c:pt>
                <c:pt idx="23">
                  <c:v>0.2008962639491533</c:v>
                </c:pt>
                <c:pt idx="24">
                  <c:v>0.20022582095420502</c:v>
                </c:pt>
                <c:pt idx="25">
                  <c:v>0.19969297482759785</c:v>
                </c:pt>
                <c:pt idx="26">
                  <c:v>0.19777497296511293</c:v>
                </c:pt>
                <c:pt idx="27">
                  <c:v>0.19727885445262774</c:v>
                </c:pt>
                <c:pt idx="28">
                  <c:v>0.19674976392443205</c:v>
                </c:pt>
                <c:pt idx="29">
                  <c:v>0.19514936411543204</c:v>
                </c:pt>
                <c:pt idx="30">
                  <c:v>0.19494451581954414</c:v>
                </c:pt>
                <c:pt idx="31">
                  <c:v>0.19433467172480734</c:v>
                </c:pt>
                <c:pt idx="32">
                  <c:v>0.19388828731771238</c:v>
                </c:pt>
                <c:pt idx="33">
                  <c:v>0.19323260162425893</c:v>
                </c:pt>
                <c:pt idx="34">
                  <c:v>0.19148877776326764</c:v>
                </c:pt>
                <c:pt idx="35">
                  <c:v>0.1904608155298545</c:v>
                </c:pt>
                <c:pt idx="36">
                  <c:v>0.19019100106190018</c:v>
                </c:pt>
                <c:pt idx="37">
                  <c:v>0.18958838935799197</c:v>
                </c:pt>
                <c:pt idx="38">
                  <c:v>0.1885936887218487</c:v>
                </c:pt>
                <c:pt idx="39">
                  <c:v>0.18789349327208263</c:v>
                </c:pt>
                <c:pt idx="40">
                  <c:v>0.18784953502940943</c:v>
                </c:pt>
                <c:pt idx="41">
                  <c:v>0.18685222177121086</c:v>
                </c:pt>
                <c:pt idx="42">
                  <c:v>0.18670549907951942</c:v>
                </c:pt>
                <c:pt idx="43">
                  <c:v>0.18623765594857764</c:v>
                </c:pt>
                <c:pt idx="44">
                  <c:v>0.18545734288632917</c:v>
                </c:pt>
                <c:pt idx="45">
                  <c:v>0.18534252755107403</c:v>
                </c:pt>
                <c:pt idx="46">
                  <c:v>0.18238598607205395</c:v>
                </c:pt>
                <c:pt idx="47">
                  <c:v>0.1821231984829815</c:v>
                </c:pt>
                <c:pt idx="48">
                  <c:v>0.18017964676778706</c:v>
                </c:pt>
                <c:pt idx="49">
                  <c:v>0.17974681229227862</c:v>
                </c:pt>
                <c:pt idx="50">
                  <c:v>0.17970532010276649</c:v>
                </c:pt>
                <c:pt idx="51">
                  <c:v>0.17957727169046675</c:v>
                </c:pt>
                <c:pt idx="52">
                  <c:v>0.17876177701890511</c:v>
                </c:pt>
                <c:pt idx="53">
                  <c:v>0.17754811464365813</c:v>
                </c:pt>
                <c:pt idx="54">
                  <c:v>0.17667836285954561</c:v>
                </c:pt>
                <c:pt idx="55">
                  <c:v>0.17629458617335084</c:v>
                </c:pt>
                <c:pt idx="56">
                  <c:v>0.17584163562372787</c:v>
                </c:pt>
                <c:pt idx="57">
                  <c:v>0.17447855049470398</c:v>
                </c:pt>
                <c:pt idx="58">
                  <c:v>0.17425473332356825</c:v>
                </c:pt>
                <c:pt idx="59">
                  <c:v>0.17389678365300565</c:v>
                </c:pt>
                <c:pt idx="60">
                  <c:v>0.17312373610820303</c:v>
                </c:pt>
                <c:pt idx="61">
                  <c:v>0.17123680605225489</c:v>
                </c:pt>
                <c:pt idx="62">
                  <c:v>0.16932763921854327</c:v>
                </c:pt>
                <c:pt idx="63">
                  <c:v>0.16746316564854377</c:v>
                </c:pt>
                <c:pt idx="64">
                  <c:v>0.16505305336192444</c:v>
                </c:pt>
                <c:pt idx="65">
                  <c:v>0.16132398912349202</c:v>
                </c:pt>
                <c:pt idx="66">
                  <c:v>0.15962521949519989</c:v>
                </c:pt>
                <c:pt idx="67">
                  <c:v>0.15841443312049983</c:v>
                </c:pt>
                <c:pt idx="68">
                  <c:v>0.15791183859211122</c:v>
                </c:pt>
                <c:pt idx="69">
                  <c:v>0.15502043536874219</c:v>
                </c:pt>
                <c:pt idx="70">
                  <c:v>0.1514543432822387</c:v>
                </c:pt>
                <c:pt idx="71">
                  <c:v>0.14907845010156329</c:v>
                </c:pt>
                <c:pt idx="72">
                  <c:v>0.13975805160616236</c:v>
                </c:pt>
                <c:pt idx="73">
                  <c:v>0.1196998284222751</c:v>
                </c:pt>
              </c:numCache>
            </c:numRef>
          </c:val>
          <c:extLst xmlns:c16r2="http://schemas.microsoft.com/office/drawing/2015/06/chart">
            <c:ext xmlns:c16="http://schemas.microsoft.com/office/drawing/2014/chart" uri="{C3380CC4-5D6E-409C-BE32-E72D297353CC}">
              <c16:uniqueId val="{00000017-9156-48B5-A2DD-F310583AFF0F}"/>
            </c:ext>
          </c:extLst>
        </c:ser>
        <c:dLbls>
          <c:showLegendKey val="0"/>
          <c:showVal val="0"/>
          <c:showCatName val="0"/>
          <c:showSerName val="0"/>
          <c:showPercent val="0"/>
          <c:showBubbleSize val="0"/>
        </c:dLbls>
        <c:gapWidth val="150"/>
        <c:axId val="452060672"/>
        <c:axId val="45069926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3.0677536231885185E-3"/>
                  <c:y val="-0.8879920634920635"/>
                </c:manualLayout>
              </c:layout>
              <c:showLegendKey val="0"/>
              <c:showVal val="0"/>
              <c:showCatName val="1"/>
              <c:showSerName val="1"/>
              <c:showPercent val="0"/>
              <c:showBubbleSize val="0"/>
              <c:separator>
</c:separator>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366-497D-85B0-F2048B5542C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'市区町村別_ポテンシャル(数量)'!$S$5:$S$78</c:f>
              <c:numCache>
                <c:formatCode>0.0%</c:formatCode>
                <c:ptCount val="74"/>
                <c:pt idx="0">
                  <c:v>0.18892308925006299</c:v>
                </c:pt>
                <c:pt idx="1">
                  <c:v>0.18892308925006299</c:v>
                </c:pt>
                <c:pt idx="2">
                  <c:v>0.18892308925006299</c:v>
                </c:pt>
                <c:pt idx="3">
                  <c:v>0.18892308925006299</c:v>
                </c:pt>
                <c:pt idx="4">
                  <c:v>0.18892308925006299</c:v>
                </c:pt>
                <c:pt idx="5">
                  <c:v>0.18892308925006299</c:v>
                </c:pt>
                <c:pt idx="6">
                  <c:v>0.18892308925006299</c:v>
                </c:pt>
                <c:pt idx="7">
                  <c:v>0.18892308925006299</c:v>
                </c:pt>
                <c:pt idx="8">
                  <c:v>0.18892308925006299</c:v>
                </c:pt>
                <c:pt idx="9">
                  <c:v>0.18892308925006299</c:v>
                </c:pt>
                <c:pt idx="10">
                  <c:v>0.18892308925006299</c:v>
                </c:pt>
                <c:pt idx="11">
                  <c:v>0.18892308925006299</c:v>
                </c:pt>
                <c:pt idx="12">
                  <c:v>0.18892308925006299</c:v>
                </c:pt>
                <c:pt idx="13">
                  <c:v>0.18892308925006299</c:v>
                </c:pt>
                <c:pt idx="14">
                  <c:v>0.18892308925006299</c:v>
                </c:pt>
                <c:pt idx="15">
                  <c:v>0.18892308925006299</c:v>
                </c:pt>
                <c:pt idx="16">
                  <c:v>0.18892308925006299</c:v>
                </c:pt>
                <c:pt idx="17">
                  <c:v>0.18892308925006299</c:v>
                </c:pt>
                <c:pt idx="18">
                  <c:v>0.18892308925006299</c:v>
                </c:pt>
                <c:pt idx="19">
                  <c:v>0.18892308925006299</c:v>
                </c:pt>
                <c:pt idx="20">
                  <c:v>0.18892308925006299</c:v>
                </c:pt>
                <c:pt idx="21">
                  <c:v>0.18892308925006299</c:v>
                </c:pt>
                <c:pt idx="22">
                  <c:v>0.18892308925006299</c:v>
                </c:pt>
                <c:pt idx="23">
                  <c:v>0.18892308925006299</c:v>
                </c:pt>
                <c:pt idx="24">
                  <c:v>0.18892308925006299</c:v>
                </c:pt>
                <c:pt idx="25">
                  <c:v>0.18892308925006299</c:v>
                </c:pt>
                <c:pt idx="26">
                  <c:v>0.18892308925006299</c:v>
                </c:pt>
                <c:pt idx="27">
                  <c:v>0.18892308925006299</c:v>
                </c:pt>
                <c:pt idx="28">
                  <c:v>0.18892308925006299</c:v>
                </c:pt>
                <c:pt idx="29">
                  <c:v>0.18892308925006299</c:v>
                </c:pt>
                <c:pt idx="30">
                  <c:v>0.18892308925006299</c:v>
                </c:pt>
                <c:pt idx="31">
                  <c:v>0.18892308925006299</c:v>
                </c:pt>
                <c:pt idx="32">
                  <c:v>0.18892308925006299</c:v>
                </c:pt>
                <c:pt idx="33">
                  <c:v>0.18892308925006299</c:v>
                </c:pt>
                <c:pt idx="34">
                  <c:v>0.18892308925006299</c:v>
                </c:pt>
                <c:pt idx="35">
                  <c:v>0.18892308925006299</c:v>
                </c:pt>
                <c:pt idx="36">
                  <c:v>0.18892308925006299</c:v>
                </c:pt>
                <c:pt idx="37">
                  <c:v>0.18892308925006299</c:v>
                </c:pt>
                <c:pt idx="38">
                  <c:v>0.18892308925006299</c:v>
                </c:pt>
                <c:pt idx="39">
                  <c:v>0.18892308925006299</c:v>
                </c:pt>
                <c:pt idx="40">
                  <c:v>0.18892308925006299</c:v>
                </c:pt>
                <c:pt idx="41">
                  <c:v>0.18892308925006299</c:v>
                </c:pt>
                <c:pt idx="42">
                  <c:v>0.18892308925006299</c:v>
                </c:pt>
                <c:pt idx="43">
                  <c:v>0.18892308925006299</c:v>
                </c:pt>
                <c:pt idx="44">
                  <c:v>0.18892308925006299</c:v>
                </c:pt>
                <c:pt idx="45">
                  <c:v>0.18892308925006299</c:v>
                </c:pt>
                <c:pt idx="46">
                  <c:v>0.18892308925006299</c:v>
                </c:pt>
                <c:pt idx="47">
                  <c:v>0.18892308925006299</c:v>
                </c:pt>
                <c:pt idx="48">
                  <c:v>0.18892308925006299</c:v>
                </c:pt>
                <c:pt idx="49">
                  <c:v>0.18892308925006299</c:v>
                </c:pt>
                <c:pt idx="50">
                  <c:v>0.18892308925006299</c:v>
                </c:pt>
                <c:pt idx="51">
                  <c:v>0.18892308925006299</c:v>
                </c:pt>
                <c:pt idx="52">
                  <c:v>0.18892308925006299</c:v>
                </c:pt>
                <c:pt idx="53">
                  <c:v>0.18892308925006299</c:v>
                </c:pt>
                <c:pt idx="54">
                  <c:v>0.18892308925006299</c:v>
                </c:pt>
                <c:pt idx="55">
                  <c:v>0.18892308925006299</c:v>
                </c:pt>
                <c:pt idx="56">
                  <c:v>0.18892308925006299</c:v>
                </c:pt>
                <c:pt idx="57">
                  <c:v>0.18892308925006299</c:v>
                </c:pt>
                <c:pt idx="58">
                  <c:v>0.18892308925006299</c:v>
                </c:pt>
                <c:pt idx="59">
                  <c:v>0.18892308925006299</c:v>
                </c:pt>
                <c:pt idx="60">
                  <c:v>0.18892308925006299</c:v>
                </c:pt>
                <c:pt idx="61">
                  <c:v>0.18892308925006299</c:v>
                </c:pt>
                <c:pt idx="62">
                  <c:v>0.18892308925006299</c:v>
                </c:pt>
                <c:pt idx="63">
                  <c:v>0.18892308925006299</c:v>
                </c:pt>
                <c:pt idx="64">
                  <c:v>0.18892308925006299</c:v>
                </c:pt>
                <c:pt idx="65">
                  <c:v>0.18892308925006299</c:v>
                </c:pt>
                <c:pt idx="66">
                  <c:v>0.18892308925006299</c:v>
                </c:pt>
                <c:pt idx="67">
                  <c:v>0.18892308925006299</c:v>
                </c:pt>
                <c:pt idx="68">
                  <c:v>0.18892308925006299</c:v>
                </c:pt>
                <c:pt idx="69">
                  <c:v>0.18892308925006299</c:v>
                </c:pt>
                <c:pt idx="70">
                  <c:v>0.18892308925006299</c:v>
                </c:pt>
                <c:pt idx="71">
                  <c:v>0.18892308925006299</c:v>
                </c:pt>
                <c:pt idx="72">
                  <c:v>0.18892308925006299</c:v>
                </c:pt>
                <c:pt idx="73">
                  <c:v>0.18892308925006299</c:v>
                </c:pt>
              </c:numCache>
            </c:numRef>
          </c:xVal>
          <c:yVal>
            <c:numRef>
              <c:f>'市区町村別_ポテンシャル(数量)'!$T$5:$T$78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xmlns:c16r2="http://schemas.microsoft.com/office/drawing/2015/06/chart">
            <c:ext xmlns:c16="http://schemas.microsoft.com/office/drawing/2014/chart" uri="{C3380CC4-5D6E-409C-BE32-E72D297353CC}">
              <c16:uniqueId val="{00000018-9156-48B5-A2DD-F310583AFF0F}"/>
            </c:ext>
          </c:extLst>
        </c:ser>
        <c:dLbls>
          <c:showLegendKey val="0"/>
          <c:showVal val="0"/>
          <c:showCatName val="0"/>
          <c:showSerName val="0"/>
          <c:showPercent val="0"/>
          <c:showBubbleSize val="0"/>
        </c:dLbls>
        <c:axId val="450700416"/>
        <c:axId val="450699840"/>
      </c:scatterChart>
      <c:catAx>
        <c:axId val="452060672"/>
        <c:scaling>
          <c:orientation val="maxMin"/>
        </c:scaling>
        <c:delete val="0"/>
        <c:axPos val="l"/>
        <c:numFmt formatCode="General" sourceLinked="0"/>
        <c:majorTickMark val="none"/>
        <c:minorTickMark val="none"/>
        <c:tickLblPos val="nextTo"/>
        <c:spPr>
          <a:ln>
            <a:solidFill>
              <a:srgbClr val="7F7F7F"/>
            </a:solidFill>
          </a:ln>
        </c:spPr>
        <c:crossAx val="450699264"/>
        <c:crosses val="autoZero"/>
        <c:auto val="1"/>
        <c:lblAlgn val="ctr"/>
        <c:lblOffset val="100"/>
        <c:noMultiLvlLbl val="0"/>
      </c:catAx>
      <c:valAx>
        <c:axId val="45069926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8977161835748786"/>
              <c:y val="3.5829206349206347E-2"/>
            </c:manualLayout>
          </c:layout>
          <c:overlay val="0"/>
        </c:title>
        <c:numFmt formatCode="0.0%" sourceLinked="0"/>
        <c:majorTickMark val="out"/>
        <c:minorTickMark val="none"/>
        <c:tickLblPos val="nextTo"/>
        <c:spPr>
          <a:ln>
            <a:solidFill>
              <a:srgbClr val="7F7F7F"/>
            </a:solidFill>
          </a:ln>
        </c:spPr>
        <c:crossAx val="452060672"/>
        <c:crosses val="autoZero"/>
        <c:crossBetween val="between"/>
      </c:valAx>
      <c:valAx>
        <c:axId val="450699840"/>
        <c:scaling>
          <c:orientation val="minMax"/>
          <c:max val="50"/>
          <c:min val="0"/>
        </c:scaling>
        <c:delete val="1"/>
        <c:axPos val="r"/>
        <c:numFmt formatCode="General" sourceLinked="1"/>
        <c:majorTickMark val="out"/>
        <c:minorTickMark val="none"/>
        <c:tickLblPos val="nextTo"/>
        <c:crossAx val="450700416"/>
        <c:crosses val="max"/>
        <c:crossBetween val="midCat"/>
      </c:valAx>
      <c:valAx>
        <c:axId val="450700416"/>
        <c:scaling>
          <c:orientation val="minMax"/>
        </c:scaling>
        <c:delete val="1"/>
        <c:axPos val="b"/>
        <c:numFmt formatCode="0.0%" sourceLinked="1"/>
        <c:majorTickMark val="out"/>
        <c:minorTickMark val="none"/>
        <c:tickLblPos val="nextTo"/>
        <c:crossAx val="450699840"/>
        <c:crosses val="autoZero"/>
        <c:crossBetween val="midCat"/>
      </c:valAx>
      <c:spPr>
        <a:ln>
          <a:solidFill>
            <a:srgbClr val="7F7F7F"/>
          </a:solidFill>
        </a:ln>
      </c:spPr>
    </c:plotArea>
    <c:legend>
      <c:legendPos val="r"/>
      <c:layout>
        <c:manualLayout>
          <c:xMode val="edge"/>
          <c:yMode val="edge"/>
          <c:x val="0.13132154882154881"/>
          <c:y val="1.9521926440329216E-2"/>
          <c:w val="0.65580990338164247"/>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333374</xdr:colOff>
      <xdr:row>22</xdr:row>
      <xdr:rowOff>180973</xdr:rowOff>
    </xdr:from>
    <xdr:to>
      <xdr:col>15</xdr:col>
      <xdr:colOff>76199</xdr:colOff>
      <xdr:row>58</xdr:row>
      <xdr:rowOff>180073</xdr:rowOff>
    </xdr:to>
    <xdr:graphicFrame macro="">
      <xdr:nvGraphicFramePr>
        <xdr:cNvPr id="2" name="グラフ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162933</xdr:rowOff>
    </xdr:to>
    <xdr:pic>
      <xdr:nvPicPr>
        <xdr:cNvPr id="2" name="図 1">
          <a:extLst>
            <a:ext uri="{FF2B5EF4-FFF2-40B4-BE49-F238E27FC236}">
              <a16:creationId xmlns:a16="http://schemas.microsoft.com/office/drawing/2014/main" xmlns="" id="{19FAA95A-2A60-4DB8-B4DF-3DE67129B7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7"/>
        <a:stretch/>
      </xdr:blipFill>
      <xdr:spPr>
        <a:xfrm>
          <a:off x="1152525" y="3086100"/>
          <a:ext cx="7216471" cy="1096428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123825</xdr:colOff>
      <xdr:row>8</xdr:row>
      <xdr:rowOff>9525</xdr:rowOff>
    </xdr:from>
    <xdr:to>
      <xdr:col>12</xdr:col>
      <xdr:colOff>577643</xdr:colOff>
      <xdr:row>9</xdr:row>
      <xdr:rowOff>53708</xdr:rowOff>
    </xdr:to>
    <xdr:sp macro="" textlink="">
      <xdr:nvSpPr>
        <xdr:cNvPr id="3" name="正方形/長方形 2">
          <a:extLst>
            <a:ext uri="{FF2B5EF4-FFF2-40B4-BE49-F238E27FC236}">
              <a16:creationId xmlns:a16="http://schemas.microsoft.com/office/drawing/2014/main" xmlns="" id="{00000000-0008-0000-0F00-000003000000}"/>
            </a:ext>
          </a:extLst>
        </xdr:cNvPr>
        <xdr:cNvSpPr/>
      </xdr:nvSpPr>
      <xdr:spPr>
        <a:xfrm flipH="1">
          <a:off x="6543675" y="1409700"/>
          <a:ext cx="45381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17</xdr:col>
      <xdr:colOff>31957</xdr:colOff>
      <xdr:row>8</xdr:row>
      <xdr:rowOff>0</xdr:rowOff>
    </xdr:from>
    <xdr:to>
      <xdr:col>18</xdr:col>
      <xdr:colOff>0</xdr:colOff>
      <xdr:row>9</xdr:row>
      <xdr:rowOff>44183</xdr:rowOff>
    </xdr:to>
    <xdr:sp macro="" textlink="">
      <xdr:nvSpPr>
        <xdr:cNvPr id="4" name="正方形/長方形 3">
          <a:extLst>
            <a:ext uri="{FF2B5EF4-FFF2-40B4-BE49-F238E27FC236}">
              <a16:creationId xmlns:a16="http://schemas.microsoft.com/office/drawing/2014/main" xmlns="" id="{00000000-0008-0000-0F00-000004000000}"/>
            </a:ext>
          </a:extLst>
        </xdr:cNvPr>
        <xdr:cNvSpPr/>
      </xdr:nvSpPr>
      <xdr:spPr>
        <a:xfrm flipH="1">
          <a:off x="9356932" y="1400175"/>
          <a:ext cx="54906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5" name="右矢印 4">
          <a:extLst>
            <a:ext uri="{FF2B5EF4-FFF2-40B4-BE49-F238E27FC236}">
              <a16:creationId xmlns:a16="http://schemas.microsoft.com/office/drawing/2014/main" xmlns="" id="{00000000-0008-0000-0F00-000005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8</xdr:row>
      <xdr:rowOff>9525</xdr:rowOff>
    </xdr:from>
    <xdr:to>
      <xdr:col>12</xdr:col>
      <xdr:colOff>577643</xdr:colOff>
      <xdr:row>9</xdr:row>
      <xdr:rowOff>53708</xdr:rowOff>
    </xdr:to>
    <xdr:sp macro="" textlink="">
      <xdr:nvSpPr>
        <xdr:cNvPr id="6" name="正方形/長方形 5">
          <a:extLst>
            <a:ext uri="{FF2B5EF4-FFF2-40B4-BE49-F238E27FC236}">
              <a16:creationId xmlns:a16="http://schemas.microsoft.com/office/drawing/2014/main" xmlns="" id="{00000000-0008-0000-0F00-000006000000}"/>
            </a:ext>
          </a:extLst>
        </xdr:cNvPr>
        <xdr:cNvSpPr/>
      </xdr:nvSpPr>
      <xdr:spPr>
        <a:xfrm flipH="1">
          <a:off x="6543675" y="1409700"/>
          <a:ext cx="45381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17</xdr:col>
      <xdr:colOff>31957</xdr:colOff>
      <xdr:row>8</xdr:row>
      <xdr:rowOff>0</xdr:rowOff>
    </xdr:from>
    <xdr:to>
      <xdr:col>18</xdr:col>
      <xdr:colOff>0</xdr:colOff>
      <xdr:row>9</xdr:row>
      <xdr:rowOff>44183</xdr:rowOff>
    </xdr:to>
    <xdr:sp macro="" textlink="">
      <xdr:nvSpPr>
        <xdr:cNvPr id="7" name="正方形/長方形 6">
          <a:extLst>
            <a:ext uri="{FF2B5EF4-FFF2-40B4-BE49-F238E27FC236}">
              <a16:creationId xmlns:a16="http://schemas.microsoft.com/office/drawing/2014/main" xmlns="" id="{00000000-0008-0000-0F00-000007000000}"/>
            </a:ext>
          </a:extLst>
        </xdr:cNvPr>
        <xdr:cNvSpPr/>
      </xdr:nvSpPr>
      <xdr:spPr>
        <a:xfrm flipH="1">
          <a:off x="9356932" y="1400175"/>
          <a:ext cx="54906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8" name="右矢印 7">
          <a:extLst>
            <a:ext uri="{FF2B5EF4-FFF2-40B4-BE49-F238E27FC236}">
              <a16:creationId xmlns:a16="http://schemas.microsoft.com/office/drawing/2014/main" xmlns="" id="{00000000-0008-0000-0F00-000008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8</xdr:row>
      <xdr:rowOff>9525</xdr:rowOff>
    </xdr:from>
    <xdr:to>
      <xdr:col>12</xdr:col>
      <xdr:colOff>577643</xdr:colOff>
      <xdr:row>9</xdr:row>
      <xdr:rowOff>53708</xdr:rowOff>
    </xdr:to>
    <xdr:sp macro="" textlink="">
      <xdr:nvSpPr>
        <xdr:cNvPr id="9" name="正方形/長方形 8">
          <a:extLst>
            <a:ext uri="{FF2B5EF4-FFF2-40B4-BE49-F238E27FC236}">
              <a16:creationId xmlns:a16="http://schemas.microsoft.com/office/drawing/2014/main" xmlns="" id="{00000000-0008-0000-0F00-000009000000}"/>
            </a:ext>
          </a:extLst>
        </xdr:cNvPr>
        <xdr:cNvSpPr/>
      </xdr:nvSpPr>
      <xdr:spPr>
        <a:xfrm flipH="1">
          <a:off x="6543675" y="1409700"/>
          <a:ext cx="45381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17</xdr:col>
      <xdr:colOff>31957</xdr:colOff>
      <xdr:row>8</xdr:row>
      <xdr:rowOff>0</xdr:rowOff>
    </xdr:from>
    <xdr:to>
      <xdr:col>18</xdr:col>
      <xdr:colOff>0</xdr:colOff>
      <xdr:row>9</xdr:row>
      <xdr:rowOff>44183</xdr:rowOff>
    </xdr:to>
    <xdr:sp macro="" textlink="">
      <xdr:nvSpPr>
        <xdr:cNvPr id="10" name="正方形/長方形 9">
          <a:extLst>
            <a:ext uri="{FF2B5EF4-FFF2-40B4-BE49-F238E27FC236}">
              <a16:creationId xmlns:a16="http://schemas.microsoft.com/office/drawing/2014/main" xmlns="" id="{00000000-0008-0000-0F00-00000A000000}"/>
            </a:ext>
          </a:extLst>
        </xdr:cNvPr>
        <xdr:cNvSpPr/>
      </xdr:nvSpPr>
      <xdr:spPr>
        <a:xfrm flipH="1">
          <a:off x="9356932" y="1400175"/>
          <a:ext cx="549068"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39289</xdr:colOff>
      <xdr:row>17</xdr:row>
      <xdr:rowOff>42863</xdr:rowOff>
    </xdr:from>
    <xdr:to>
      <xdr:col>16</xdr:col>
      <xdr:colOff>484583</xdr:colOff>
      <xdr:row>19</xdr:row>
      <xdr:rowOff>147638</xdr:rowOff>
    </xdr:to>
    <xdr:sp macro="" textlink="">
      <xdr:nvSpPr>
        <xdr:cNvPr id="11" name="右矢印 10">
          <a:extLst>
            <a:ext uri="{FF2B5EF4-FFF2-40B4-BE49-F238E27FC236}">
              <a16:creationId xmlns:a16="http://schemas.microsoft.com/office/drawing/2014/main" xmlns="" id="{00000000-0008-0000-0F00-00000B000000}"/>
            </a:ext>
          </a:extLst>
        </xdr:cNvPr>
        <xdr:cNvSpPr>
          <a:spLocks noChangeAspect="1"/>
        </xdr:cNvSpPr>
      </xdr:nvSpPr>
      <xdr:spPr>
        <a:xfrm>
          <a:off x="8783239" y="3186113"/>
          <a:ext cx="445294" cy="504825"/>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125067</xdr:colOff>
      <xdr:row>8</xdr:row>
      <xdr:rowOff>9525</xdr:rowOff>
    </xdr:from>
    <xdr:to>
      <xdr:col>12</xdr:col>
      <xdr:colOff>577643</xdr:colOff>
      <xdr:row>9</xdr:row>
      <xdr:rowOff>53708</xdr:rowOff>
    </xdr:to>
    <xdr:sp macro="" textlink="">
      <xdr:nvSpPr>
        <xdr:cNvPr id="13" name="正方形/長方形 3">
          <a:extLst>
            <a:ext uri="{FF2B5EF4-FFF2-40B4-BE49-F238E27FC236}">
              <a16:creationId xmlns:a16="http://schemas.microsoft.com/office/drawing/2014/main" xmlns="" id="{00000000-0008-0000-0F00-00000D000000}"/>
            </a:ext>
          </a:extLst>
        </xdr:cNvPr>
        <xdr:cNvSpPr/>
      </xdr:nvSpPr>
      <xdr:spPr>
        <a:xfrm flipH="1">
          <a:off x="6544917" y="1409700"/>
          <a:ext cx="452576"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17</xdr:col>
      <xdr:colOff>34558</xdr:colOff>
      <xdr:row>8</xdr:row>
      <xdr:rowOff>6569</xdr:rowOff>
    </xdr:from>
    <xdr:to>
      <xdr:col>18</xdr:col>
      <xdr:colOff>3843</xdr:colOff>
      <xdr:row>9</xdr:row>
      <xdr:rowOff>53708</xdr:rowOff>
    </xdr:to>
    <xdr:sp macro="" textlink="">
      <xdr:nvSpPr>
        <xdr:cNvPr id="14" name="正方形/長方形 4">
          <a:extLst>
            <a:ext uri="{FF2B5EF4-FFF2-40B4-BE49-F238E27FC236}">
              <a16:creationId xmlns:a16="http://schemas.microsoft.com/office/drawing/2014/main" xmlns="" id="{00000000-0008-0000-0F00-00000E000000}"/>
            </a:ext>
          </a:extLst>
        </xdr:cNvPr>
        <xdr:cNvSpPr/>
      </xdr:nvSpPr>
      <xdr:spPr>
        <a:xfrm flipH="1">
          <a:off x="9359533" y="1406744"/>
          <a:ext cx="550310" cy="2471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68919</xdr:colOff>
      <xdr:row>17</xdr:row>
      <xdr:rowOff>39414</xdr:rowOff>
    </xdr:from>
    <xdr:to>
      <xdr:col>16</xdr:col>
      <xdr:colOff>514213</xdr:colOff>
      <xdr:row>19</xdr:row>
      <xdr:rowOff>143532</xdr:rowOff>
    </xdr:to>
    <xdr:sp macro="" textlink="">
      <xdr:nvSpPr>
        <xdr:cNvPr id="15" name="右矢印 5">
          <a:extLst>
            <a:ext uri="{FF2B5EF4-FFF2-40B4-BE49-F238E27FC236}">
              <a16:creationId xmlns:a16="http://schemas.microsoft.com/office/drawing/2014/main" xmlns="" id="{00000000-0008-0000-0F00-00000F000000}"/>
            </a:ext>
          </a:extLst>
        </xdr:cNvPr>
        <xdr:cNvSpPr>
          <a:spLocks noChangeAspect="1"/>
        </xdr:cNvSpPr>
      </xdr:nvSpPr>
      <xdr:spPr>
        <a:xfrm>
          <a:off x="8812869" y="3182664"/>
          <a:ext cx="445294" cy="504168"/>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125067</xdr:colOff>
      <xdr:row>8</xdr:row>
      <xdr:rowOff>9525</xdr:rowOff>
    </xdr:from>
    <xdr:to>
      <xdr:col>12</xdr:col>
      <xdr:colOff>577643</xdr:colOff>
      <xdr:row>9</xdr:row>
      <xdr:rowOff>53708</xdr:rowOff>
    </xdr:to>
    <xdr:sp macro="" textlink="">
      <xdr:nvSpPr>
        <xdr:cNvPr id="16" name="正方形/長方形 6">
          <a:extLst>
            <a:ext uri="{FF2B5EF4-FFF2-40B4-BE49-F238E27FC236}">
              <a16:creationId xmlns:a16="http://schemas.microsoft.com/office/drawing/2014/main" xmlns="" id="{00000000-0008-0000-0F00-000010000000}"/>
            </a:ext>
          </a:extLst>
        </xdr:cNvPr>
        <xdr:cNvSpPr/>
      </xdr:nvSpPr>
      <xdr:spPr>
        <a:xfrm flipH="1">
          <a:off x="6544917" y="1409700"/>
          <a:ext cx="452576"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67810</xdr:colOff>
      <xdr:row>17</xdr:row>
      <xdr:rowOff>35516</xdr:rowOff>
    </xdr:from>
    <xdr:to>
      <xdr:col>16</xdr:col>
      <xdr:colOff>514362</xdr:colOff>
      <xdr:row>19</xdr:row>
      <xdr:rowOff>141406</xdr:rowOff>
    </xdr:to>
    <xdr:sp macro="" textlink="">
      <xdr:nvSpPr>
        <xdr:cNvPr id="17" name="右矢印 8">
          <a:extLst>
            <a:ext uri="{FF2B5EF4-FFF2-40B4-BE49-F238E27FC236}">
              <a16:creationId xmlns:a16="http://schemas.microsoft.com/office/drawing/2014/main" xmlns="" id="{00000000-0008-0000-0F00-000011000000}"/>
            </a:ext>
          </a:extLst>
        </xdr:cNvPr>
        <xdr:cNvSpPr>
          <a:spLocks noChangeAspect="1"/>
        </xdr:cNvSpPr>
      </xdr:nvSpPr>
      <xdr:spPr>
        <a:xfrm>
          <a:off x="8811760" y="3178766"/>
          <a:ext cx="446552" cy="505940"/>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125067</xdr:colOff>
      <xdr:row>8</xdr:row>
      <xdr:rowOff>9525</xdr:rowOff>
    </xdr:from>
    <xdr:to>
      <xdr:col>12</xdr:col>
      <xdr:colOff>577643</xdr:colOff>
      <xdr:row>9</xdr:row>
      <xdr:rowOff>53708</xdr:rowOff>
    </xdr:to>
    <xdr:sp macro="" textlink="">
      <xdr:nvSpPr>
        <xdr:cNvPr id="18" name="正方形/長方形 9">
          <a:extLst>
            <a:ext uri="{FF2B5EF4-FFF2-40B4-BE49-F238E27FC236}">
              <a16:creationId xmlns:a16="http://schemas.microsoft.com/office/drawing/2014/main" xmlns="" id="{00000000-0008-0000-0F00-000012000000}"/>
            </a:ext>
          </a:extLst>
        </xdr:cNvPr>
        <xdr:cNvSpPr/>
      </xdr:nvSpPr>
      <xdr:spPr>
        <a:xfrm flipH="1">
          <a:off x="6544917" y="1409700"/>
          <a:ext cx="452576" cy="2442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800">
              <a:solidFill>
                <a:sysClr val="windowText" lastClr="000000"/>
              </a:solidFill>
              <a:latin typeface="ＭＳ Ｐ明朝" pitchFamily="18" charset="-128"/>
              <a:ea typeface="ＭＳ Ｐ明朝" pitchFamily="18" charset="-128"/>
            </a:rPr>
            <a:t>※</a:t>
          </a: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16</xdr:col>
      <xdr:colOff>74256</xdr:colOff>
      <xdr:row>17</xdr:row>
      <xdr:rowOff>35518</xdr:rowOff>
    </xdr:from>
    <xdr:to>
      <xdr:col>16</xdr:col>
      <xdr:colOff>520808</xdr:colOff>
      <xdr:row>19</xdr:row>
      <xdr:rowOff>141408</xdr:rowOff>
    </xdr:to>
    <xdr:sp macro="" textlink="">
      <xdr:nvSpPr>
        <xdr:cNvPr id="19" name="右矢印 11">
          <a:extLst>
            <a:ext uri="{FF2B5EF4-FFF2-40B4-BE49-F238E27FC236}">
              <a16:creationId xmlns:a16="http://schemas.microsoft.com/office/drawing/2014/main" xmlns="" id="{00000000-0008-0000-0F00-000013000000}"/>
            </a:ext>
          </a:extLst>
        </xdr:cNvPr>
        <xdr:cNvSpPr>
          <a:spLocks noChangeAspect="1"/>
        </xdr:cNvSpPr>
      </xdr:nvSpPr>
      <xdr:spPr>
        <a:xfrm>
          <a:off x="8818206" y="3178768"/>
          <a:ext cx="446552" cy="505940"/>
        </a:xfrm>
        <a:prstGeom prst="rightArrow">
          <a:avLst/>
        </a:prstGeom>
        <a:solidFill>
          <a:srgbClr val="D9D9D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323851</xdr:colOff>
      <xdr:row>1</xdr:row>
      <xdr:rowOff>200024</xdr:rowOff>
    </xdr:from>
    <xdr:to>
      <xdr:col>9</xdr:col>
      <xdr:colOff>1241026</xdr:colOff>
      <xdr:row>75</xdr:row>
      <xdr:rowOff>74624</xdr:rowOff>
    </xdr:to>
    <xdr:graphicFrame macro="">
      <xdr:nvGraphicFramePr>
        <xdr:cNvPr id="2" name="グラフ 1">
          <a:extLst>
            <a:ext uri="{FF2B5EF4-FFF2-40B4-BE49-F238E27FC236}">
              <a16:creationId xmlns:a16="http://schemas.microsoft.com/office/drawing/2014/main" xmlns=""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xmlns=""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10083</xdr:colOff>
      <xdr:row>20</xdr:row>
      <xdr:rowOff>189376</xdr:rowOff>
    </xdr:from>
    <xdr:to>
      <xdr:col>15</xdr:col>
      <xdr:colOff>525333</xdr:colOff>
      <xdr:row>56</xdr:row>
      <xdr:rowOff>188476</xdr:rowOff>
    </xdr:to>
    <xdr:graphicFrame macro="">
      <xdr:nvGraphicFramePr>
        <xdr:cNvPr id="2" name="グラフ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xmlns=""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162557</xdr:rowOff>
    </xdr:to>
    <xdr:pic>
      <xdr:nvPicPr>
        <xdr:cNvPr id="2" name="図 1">
          <a:extLst>
            <a:ext uri="{FF2B5EF4-FFF2-40B4-BE49-F238E27FC236}">
              <a16:creationId xmlns:a16="http://schemas.microsoft.com/office/drawing/2014/main" xmlns="" id="{163B45F0-6981-4BB3-A53D-E7205CF8C82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8"/>
        <a:stretch/>
      </xdr:blipFill>
      <xdr:spPr>
        <a:xfrm>
          <a:off x="1152525" y="3086100"/>
          <a:ext cx="7216471" cy="109639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162181</xdr:rowOff>
    </xdr:to>
    <xdr:pic>
      <xdr:nvPicPr>
        <xdr:cNvPr id="2" name="図 1">
          <a:extLst>
            <a:ext uri="{FF2B5EF4-FFF2-40B4-BE49-F238E27FC236}">
              <a16:creationId xmlns:a16="http://schemas.microsoft.com/office/drawing/2014/main" xmlns="" id="{14C0F7CB-C9BD-4259-B007-A1881B3B9B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 b="71367"/>
        <a:stretch/>
      </xdr:blipFill>
      <xdr:spPr>
        <a:xfrm>
          <a:off x="1152525" y="3086100"/>
          <a:ext cx="7216471" cy="109635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1269601</xdr:colOff>
      <xdr:row>75</xdr:row>
      <xdr:rowOff>93674</xdr:rowOff>
    </xdr:to>
    <xdr:graphicFrame macro="">
      <xdr:nvGraphicFramePr>
        <xdr:cNvPr id="2" name="グラフ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548971</xdr:colOff>
      <xdr:row>81</xdr:row>
      <xdr:rowOff>162181</xdr:rowOff>
    </xdr:to>
    <xdr:pic>
      <xdr:nvPicPr>
        <xdr:cNvPr id="2" name="図 1">
          <a:extLst>
            <a:ext uri="{FF2B5EF4-FFF2-40B4-BE49-F238E27FC236}">
              <a16:creationId xmlns:a16="http://schemas.microsoft.com/office/drawing/2014/main" xmlns="" id="{BAD6E3EA-D499-431B-B5B6-4E1F88A631F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1369"/>
        <a:stretch/>
      </xdr:blipFill>
      <xdr:spPr>
        <a:xfrm>
          <a:off x="1152525" y="3086100"/>
          <a:ext cx="7216471" cy="109635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tabSelected="1" zoomScaleNormal="100" zoomScaleSheetLayoutView="100" workbookViewId="0"/>
  </sheetViews>
  <sheetFormatPr defaultColWidth="7.625" defaultRowHeight="15.75" customHeight="1"/>
  <cols>
    <col min="1" max="1" width="4.625" style="46" customWidth="1"/>
    <col min="2" max="2" width="5.625" style="45" customWidth="1"/>
    <col min="3" max="3" width="8.5" style="46" customWidth="1"/>
    <col min="4" max="4" width="9.375" style="46" customWidth="1"/>
    <col min="5" max="6" width="8.625" style="46" customWidth="1"/>
    <col min="7" max="15" width="11.125" style="46" customWidth="1"/>
    <col min="16" max="16384" width="7.625" style="46"/>
  </cols>
  <sheetData>
    <row r="1" spans="1:15" ht="15.75" customHeight="1">
      <c r="A1" s="44" t="s">
        <v>207</v>
      </c>
    </row>
    <row r="2" spans="1:15" s="44" customFormat="1" ht="15.75" customHeight="1" thickBot="1">
      <c r="A2" s="44" t="s">
        <v>86</v>
      </c>
    </row>
    <row r="3" spans="1:15" s="44" customFormat="1" ht="15.75" customHeight="1">
      <c r="B3" s="263"/>
      <c r="C3" s="264"/>
      <c r="D3" s="264"/>
      <c r="E3" s="264"/>
      <c r="F3" s="265"/>
      <c r="G3" s="120" t="s">
        <v>133</v>
      </c>
      <c r="H3" s="120" t="s">
        <v>65</v>
      </c>
      <c r="I3" s="120" t="s">
        <v>65</v>
      </c>
      <c r="J3" s="120" t="s">
        <v>65</v>
      </c>
      <c r="K3" s="120" t="s">
        <v>65</v>
      </c>
      <c r="L3" s="120" t="s">
        <v>65</v>
      </c>
      <c r="M3" s="120" t="s">
        <v>65</v>
      </c>
      <c r="N3" s="269" t="s">
        <v>66</v>
      </c>
      <c r="O3" s="270"/>
    </row>
    <row r="4" spans="1:15" s="44" customFormat="1" ht="15.75" customHeight="1">
      <c r="B4" s="266"/>
      <c r="C4" s="267"/>
      <c r="D4" s="267"/>
      <c r="E4" s="267"/>
      <c r="F4" s="268"/>
      <c r="G4" s="121" t="s">
        <v>134</v>
      </c>
      <c r="H4" s="121" t="s">
        <v>135</v>
      </c>
      <c r="I4" s="121" t="s">
        <v>136</v>
      </c>
      <c r="J4" s="121" t="s">
        <v>137</v>
      </c>
      <c r="K4" s="121" t="s">
        <v>138</v>
      </c>
      <c r="L4" s="121" t="s">
        <v>139</v>
      </c>
      <c r="M4" s="121" t="s">
        <v>140</v>
      </c>
      <c r="N4" s="122" t="s">
        <v>67</v>
      </c>
      <c r="O4" s="123" t="s">
        <v>230</v>
      </c>
    </row>
    <row r="5" spans="1:15" ht="15.75" customHeight="1">
      <c r="B5" s="124" t="s">
        <v>68</v>
      </c>
      <c r="C5" s="271" t="s">
        <v>162</v>
      </c>
      <c r="D5" s="272"/>
      <c r="E5" s="272"/>
      <c r="F5" s="273"/>
      <c r="G5" s="125">
        <v>1872502124.2876599</v>
      </c>
      <c r="H5" s="125">
        <v>2868878839.1872501</v>
      </c>
      <c r="I5" s="125">
        <v>89689157141.216095</v>
      </c>
      <c r="J5" s="125">
        <v>77791415673.184204</v>
      </c>
      <c r="K5" s="125">
        <v>46187674886.885696</v>
      </c>
      <c r="L5" s="125">
        <v>17680744909.5639</v>
      </c>
      <c r="M5" s="125">
        <v>4562464514.7027502</v>
      </c>
      <c r="N5" s="126">
        <v>240652838089.02759</v>
      </c>
      <c r="O5" s="127"/>
    </row>
    <row r="6" spans="1:15" ht="15.75" customHeight="1">
      <c r="B6" s="128" t="s">
        <v>69</v>
      </c>
      <c r="C6" s="274" t="s">
        <v>163</v>
      </c>
      <c r="D6" s="275"/>
      <c r="E6" s="275"/>
      <c r="F6" s="276"/>
      <c r="G6" s="129">
        <v>1736205046.7857201</v>
      </c>
      <c r="H6" s="129">
        <v>2642613621.3442602</v>
      </c>
      <c r="I6" s="129">
        <v>82715432905.889496</v>
      </c>
      <c r="J6" s="129">
        <v>71428802199.5186</v>
      </c>
      <c r="K6" s="129">
        <v>42064705695.022003</v>
      </c>
      <c r="L6" s="129">
        <v>15889916456.108</v>
      </c>
      <c r="M6" s="129">
        <v>4032259187.1859298</v>
      </c>
      <c r="N6" s="130">
        <v>220509935111.85403</v>
      </c>
      <c r="O6" s="131">
        <v>1</v>
      </c>
    </row>
    <row r="7" spans="1:15" ht="15.75" customHeight="1">
      <c r="B7" s="132" t="s">
        <v>70</v>
      </c>
      <c r="C7" s="260" t="s">
        <v>71</v>
      </c>
      <c r="D7" s="261"/>
      <c r="E7" s="261"/>
      <c r="F7" s="262"/>
      <c r="G7" s="129">
        <v>197382443.14049</v>
      </c>
      <c r="H7" s="129">
        <v>341027581.05295998</v>
      </c>
      <c r="I7" s="129">
        <v>12460961967.947001</v>
      </c>
      <c r="J7" s="129">
        <v>11319721666.9279</v>
      </c>
      <c r="K7" s="129">
        <v>7329307325.4629803</v>
      </c>
      <c r="L7" s="129">
        <v>3193145905.7836399</v>
      </c>
      <c r="M7" s="129">
        <v>960338770.67903996</v>
      </c>
      <c r="N7" s="130">
        <v>35801885660.994011</v>
      </c>
      <c r="O7" s="131">
        <v>0.16235951293003395</v>
      </c>
    </row>
    <row r="8" spans="1:15" ht="15.75" customHeight="1">
      <c r="B8" s="133" t="s">
        <v>72</v>
      </c>
      <c r="C8" s="260" t="s">
        <v>73</v>
      </c>
      <c r="D8" s="261"/>
      <c r="E8" s="261"/>
      <c r="F8" s="262"/>
      <c r="G8" s="134">
        <v>1538822603.6452301</v>
      </c>
      <c r="H8" s="134">
        <v>2301586040.2912998</v>
      </c>
      <c r="I8" s="134">
        <v>70254470937.942505</v>
      </c>
      <c r="J8" s="134">
        <v>60109080532.590599</v>
      </c>
      <c r="K8" s="134">
        <v>34735398369.558998</v>
      </c>
      <c r="L8" s="134">
        <v>12696770550.324301</v>
      </c>
      <c r="M8" s="134">
        <v>3071920416.5068898</v>
      </c>
      <c r="N8" s="130">
        <v>184708049450.85983</v>
      </c>
      <c r="O8" s="131">
        <v>0.83764048706996519</v>
      </c>
    </row>
    <row r="9" spans="1:15" ht="15.75" customHeight="1">
      <c r="B9" s="132" t="s">
        <v>74</v>
      </c>
      <c r="C9" s="260" t="s">
        <v>75</v>
      </c>
      <c r="D9" s="261"/>
      <c r="E9" s="261"/>
      <c r="F9" s="262"/>
      <c r="G9" s="134">
        <v>390094601.94550002</v>
      </c>
      <c r="H9" s="134">
        <v>668404809.56893003</v>
      </c>
      <c r="I9" s="134">
        <v>17420563258.872898</v>
      </c>
      <c r="J9" s="134">
        <v>15768089650.1357</v>
      </c>
      <c r="K9" s="134">
        <v>9598821997.5429592</v>
      </c>
      <c r="L9" s="134">
        <v>3642920555.2818899</v>
      </c>
      <c r="M9" s="134">
        <v>876650830.19762802</v>
      </c>
      <c r="N9" s="135">
        <v>48365545703.545502</v>
      </c>
      <c r="O9" s="136">
        <v>0.21933499585409608</v>
      </c>
    </row>
    <row r="10" spans="1:15" ht="15.75" customHeight="1">
      <c r="B10" s="137" t="s">
        <v>76</v>
      </c>
      <c r="C10" s="277" t="s">
        <v>77</v>
      </c>
      <c r="D10" s="278"/>
      <c r="E10" s="278"/>
      <c r="F10" s="279"/>
      <c r="G10" s="138">
        <v>103838260.20999999</v>
      </c>
      <c r="H10" s="138">
        <v>195817870.67500001</v>
      </c>
      <c r="I10" s="138">
        <v>7385489793.4439001</v>
      </c>
      <c r="J10" s="138">
        <v>6997473184.3915997</v>
      </c>
      <c r="K10" s="138">
        <v>4320590274.3290005</v>
      </c>
      <c r="L10" s="138">
        <v>1639395453.9705</v>
      </c>
      <c r="M10" s="138">
        <v>381250683.67799997</v>
      </c>
      <c r="N10" s="139">
        <v>21023855520.698002</v>
      </c>
      <c r="O10" s="140">
        <v>9.5341987697894953E-2</v>
      </c>
    </row>
    <row r="11" spans="1:15" ht="15.75" customHeight="1">
      <c r="B11" s="141" t="s">
        <v>78</v>
      </c>
      <c r="C11" s="280" t="s">
        <v>79</v>
      </c>
      <c r="D11" s="281"/>
      <c r="E11" s="281"/>
      <c r="F11" s="282"/>
      <c r="G11" s="142">
        <v>286256341.73549998</v>
      </c>
      <c r="H11" s="142">
        <v>472586938.89393002</v>
      </c>
      <c r="I11" s="142">
        <v>10035073465.429001</v>
      </c>
      <c r="J11" s="142">
        <v>8770616465.7441502</v>
      </c>
      <c r="K11" s="142">
        <v>5278231723.2139597</v>
      </c>
      <c r="L11" s="142">
        <v>2003525101.3113899</v>
      </c>
      <c r="M11" s="142">
        <v>495400146.51962799</v>
      </c>
      <c r="N11" s="143">
        <v>27341690182.847557</v>
      </c>
      <c r="O11" s="144">
        <v>0.12399300815620139</v>
      </c>
    </row>
    <row r="12" spans="1:15" ht="15.75" customHeight="1">
      <c r="B12" s="128" t="s">
        <v>80</v>
      </c>
      <c r="C12" s="260" t="s">
        <v>81</v>
      </c>
      <c r="D12" s="261"/>
      <c r="E12" s="261"/>
      <c r="F12" s="262"/>
      <c r="G12" s="145">
        <v>1148728001.6997299</v>
      </c>
      <c r="H12" s="145">
        <v>1633181230.7223699</v>
      </c>
      <c r="I12" s="145">
        <v>52833907679.069504</v>
      </c>
      <c r="J12" s="145">
        <v>44340990882.454903</v>
      </c>
      <c r="K12" s="145">
        <v>25136576372.015999</v>
      </c>
      <c r="L12" s="145">
        <v>9053849995.0424805</v>
      </c>
      <c r="M12" s="145">
        <v>2195269586.3092699</v>
      </c>
      <c r="N12" s="126">
        <v>136342503747.31424</v>
      </c>
      <c r="O12" s="146">
        <v>0.61830549121586864</v>
      </c>
    </row>
    <row r="13" spans="1:15" ht="15.75" customHeight="1">
      <c r="B13" s="128" t="s">
        <v>82</v>
      </c>
      <c r="C13" s="260" t="s">
        <v>83</v>
      </c>
      <c r="D13" s="261"/>
      <c r="E13" s="261"/>
      <c r="F13" s="262"/>
      <c r="G13" s="125">
        <v>60516013.553000003</v>
      </c>
      <c r="H13" s="125">
        <v>114067212.375</v>
      </c>
      <c r="I13" s="125">
        <v>4314145917.8310003</v>
      </c>
      <c r="J13" s="125">
        <v>4079077814.3028002</v>
      </c>
      <c r="K13" s="125">
        <v>2512825823.3435001</v>
      </c>
      <c r="L13" s="125">
        <v>949735667.153</v>
      </c>
      <c r="M13" s="125">
        <v>218127849.13999999</v>
      </c>
      <c r="N13" s="147">
        <v>12248496297.698299</v>
      </c>
      <c r="O13" s="148"/>
    </row>
    <row r="14" spans="1:15" ht="15.75" customHeight="1" thickBot="1">
      <c r="B14" s="128" t="s">
        <v>84</v>
      </c>
      <c r="C14" s="260" t="s">
        <v>164</v>
      </c>
      <c r="D14" s="261"/>
      <c r="E14" s="261"/>
      <c r="F14" s="262"/>
      <c r="G14" s="149">
        <v>0.33598324358630693</v>
      </c>
      <c r="H14" s="149">
        <v>0.33784093340105725</v>
      </c>
      <c r="I14" s="149">
        <v>0.41701224664271064</v>
      </c>
      <c r="J14" s="149">
        <v>0.4178898595545516</v>
      </c>
      <c r="K14" s="149">
        <v>0.4329661704262967</v>
      </c>
      <c r="L14" s="149">
        <v>0.46710281767593115</v>
      </c>
      <c r="M14" s="149">
        <v>0.5227785558615774</v>
      </c>
      <c r="N14" s="150">
        <v>0.42536507388388306</v>
      </c>
      <c r="O14" s="151"/>
    </row>
    <row r="15" spans="1:15" s="44" customFormat="1" ht="15.75" customHeight="1">
      <c r="B15" s="108" t="s">
        <v>165</v>
      </c>
      <c r="C15" s="48"/>
      <c r="D15" s="48"/>
      <c r="E15" s="48"/>
      <c r="F15" s="48"/>
      <c r="G15" s="48"/>
      <c r="H15" s="48"/>
      <c r="I15" s="48"/>
      <c r="J15" s="48"/>
      <c r="K15" s="48"/>
      <c r="L15" s="48"/>
      <c r="M15" s="48"/>
      <c r="N15" s="48"/>
      <c r="O15" s="48"/>
    </row>
    <row r="16" spans="1:15" s="44" customFormat="1" ht="15.75" customHeight="1">
      <c r="B16" s="114" t="s">
        <v>132</v>
      </c>
      <c r="C16" s="48"/>
      <c r="D16" s="48"/>
      <c r="E16" s="48"/>
      <c r="F16" s="48"/>
      <c r="G16" s="48"/>
      <c r="H16" s="48"/>
      <c r="I16" s="48"/>
      <c r="J16" s="48"/>
      <c r="K16" s="48"/>
      <c r="L16" s="48"/>
      <c r="M16" s="48"/>
      <c r="N16" s="48"/>
      <c r="O16" s="48"/>
    </row>
    <row r="17" spans="1:15" s="44" customFormat="1" ht="15.75" customHeight="1">
      <c r="B17" s="114" t="s">
        <v>87</v>
      </c>
      <c r="C17" s="48"/>
      <c r="D17" s="48"/>
      <c r="E17" s="48"/>
      <c r="F17" s="48"/>
      <c r="G17" s="48"/>
      <c r="H17" s="48"/>
      <c r="I17" s="48"/>
      <c r="J17" s="48"/>
      <c r="K17" s="48"/>
      <c r="L17" s="48"/>
      <c r="M17" s="48"/>
      <c r="N17" s="48"/>
      <c r="O17" s="48"/>
    </row>
    <row r="18" spans="1:15" s="44" customFormat="1" ht="15.75" customHeight="1">
      <c r="B18" s="115" t="s">
        <v>166</v>
      </c>
      <c r="C18" s="45"/>
      <c r="D18" s="45"/>
      <c r="E18" s="45"/>
      <c r="F18" s="45"/>
      <c r="G18" s="45"/>
      <c r="H18" s="45"/>
      <c r="I18" s="45"/>
      <c r="J18" s="45"/>
      <c r="K18" s="45"/>
      <c r="L18" s="45"/>
      <c r="M18" s="45"/>
      <c r="N18" s="45"/>
      <c r="O18" s="45"/>
    </row>
    <row r="19" spans="1:15" s="49" customFormat="1" ht="15.75" customHeight="1">
      <c r="B19" s="116" t="s">
        <v>167</v>
      </c>
      <c r="C19" s="50"/>
      <c r="D19" s="50"/>
      <c r="E19" s="50"/>
      <c r="F19" s="50"/>
      <c r="G19" s="50"/>
      <c r="H19" s="50"/>
      <c r="I19" s="50"/>
      <c r="J19" s="50"/>
      <c r="K19" s="50"/>
      <c r="L19" s="50"/>
      <c r="M19" s="50"/>
      <c r="N19" s="50"/>
      <c r="O19" s="51"/>
    </row>
    <row r="20" spans="1:15" s="49" customFormat="1" ht="15.75" customHeight="1">
      <c r="B20" s="116" t="s">
        <v>85</v>
      </c>
      <c r="G20" s="50"/>
      <c r="H20" s="50"/>
      <c r="I20" s="50"/>
      <c r="J20" s="50"/>
      <c r="K20" s="50"/>
      <c r="L20" s="50"/>
      <c r="M20" s="50"/>
      <c r="N20" s="50"/>
      <c r="O20" s="51"/>
    </row>
    <row r="21" spans="1:15" s="52" customFormat="1" ht="15.75" customHeight="1"/>
    <row r="22" spans="1:15" s="49" customFormat="1" ht="15.75" customHeight="1">
      <c r="A22" s="44" t="s">
        <v>207</v>
      </c>
      <c r="B22" s="45"/>
      <c r="C22" s="53"/>
      <c r="D22" s="53"/>
      <c r="E22" s="53"/>
      <c r="F22" s="53"/>
      <c r="G22" s="53"/>
      <c r="H22" s="53"/>
      <c r="I22" s="53"/>
      <c r="J22" s="53"/>
      <c r="K22" s="53"/>
      <c r="L22" s="53"/>
      <c r="M22" s="53"/>
      <c r="N22" s="53"/>
      <c r="O22" s="54"/>
    </row>
    <row r="23" spans="1:15" s="49" customFormat="1" ht="15.75" customHeight="1">
      <c r="A23" s="44" t="s">
        <v>86</v>
      </c>
      <c r="B23" s="55"/>
      <c r="C23" s="55"/>
      <c r="D23" s="55"/>
      <c r="E23" s="55"/>
      <c r="F23" s="55"/>
      <c r="G23" s="55"/>
      <c r="H23" s="55"/>
      <c r="I23" s="55"/>
      <c r="J23" s="55"/>
      <c r="K23" s="55"/>
      <c r="L23" s="55"/>
      <c r="M23" s="55"/>
      <c r="N23" s="55"/>
      <c r="O23" s="56"/>
    </row>
    <row r="24" spans="1:15" s="49" customFormat="1" ht="15.75" customHeight="1">
      <c r="B24" s="57"/>
      <c r="C24" s="45"/>
      <c r="D24" s="45"/>
      <c r="E24" s="45"/>
      <c r="F24" s="45"/>
      <c r="G24" s="45"/>
      <c r="H24" s="45"/>
      <c r="I24" s="45"/>
      <c r="J24" s="45"/>
      <c r="K24" s="45"/>
      <c r="L24" s="45"/>
      <c r="M24" s="45"/>
      <c r="N24" s="45"/>
      <c r="O24" s="45"/>
    </row>
    <row r="25" spans="1:15" s="49" customFormat="1" ht="15.75" customHeight="1">
      <c r="B25" s="45"/>
      <c r="C25" s="46"/>
      <c r="D25" s="46"/>
      <c r="E25" s="46"/>
      <c r="F25" s="46"/>
      <c r="G25" s="46"/>
      <c r="H25" s="46"/>
      <c r="I25" s="46"/>
      <c r="J25" s="46"/>
      <c r="K25" s="46"/>
      <c r="L25" s="46"/>
      <c r="M25" s="46"/>
      <c r="N25" s="46"/>
      <c r="O25" s="46"/>
    </row>
    <row r="26" spans="1:15" s="49" customFormat="1" ht="15.75" customHeight="1">
      <c r="B26" s="45"/>
      <c r="C26" s="46"/>
      <c r="D26" s="46"/>
      <c r="E26" s="46"/>
      <c r="F26" s="46"/>
      <c r="G26" s="46"/>
      <c r="H26" s="46"/>
      <c r="I26" s="46"/>
      <c r="J26" s="46"/>
      <c r="K26" s="46"/>
      <c r="L26" s="46"/>
      <c r="M26" s="46"/>
      <c r="N26" s="46"/>
      <c r="O26" s="46"/>
    </row>
    <row r="27" spans="1:15" s="49" customFormat="1" ht="15.75" customHeight="1">
      <c r="B27" s="45"/>
      <c r="C27" s="46"/>
      <c r="D27" s="46"/>
      <c r="E27" s="46"/>
      <c r="F27" s="46"/>
      <c r="G27" s="46"/>
      <c r="H27" s="46"/>
      <c r="I27" s="46"/>
      <c r="J27" s="46"/>
      <c r="K27" s="46"/>
      <c r="L27" s="46"/>
      <c r="M27" s="46"/>
      <c r="N27" s="46"/>
      <c r="O27" s="46"/>
    </row>
    <row r="28" spans="1:15" s="49" customFormat="1" ht="15.75" customHeight="1">
      <c r="B28" s="45"/>
      <c r="C28" s="46"/>
      <c r="D28" s="46"/>
      <c r="E28" s="46"/>
      <c r="F28" s="46"/>
      <c r="G28" s="46"/>
      <c r="H28" s="46"/>
      <c r="I28" s="46"/>
      <c r="J28" s="46"/>
      <c r="K28" s="46"/>
      <c r="L28" s="46"/>
      <c r="M28" s="46"/>
      <c r="N28" s="46"/>
      <c r="O28" s="46"/>
    </row>
    <row r="29" spans="1:15" s="49" customFormat="1" ht="15.75" customHeight="1">
      <c r="B29" s="45"/>
      <c r="C29" s="46"/>
      <c r="D29" s="46"/>
      <c r="E29" s="46"/>
      <c r="F29" s="46"/>
      <c r="G29" s="46"/>
      <c r="H29" s="46"/>
      <c r="I29" s="46"/>
      <c r="J29" s="46"/>
      <c r="K29" s="46"/>
      <c r="L29" s="46"/>
      <c r="M29" s="46"/>
      <c r="N29" s="46"/>
      <c r="O29" s="46"/>
    </row>
    <row r="30" spans="1:15" s="49" customFormat="1" ht="15.75" customHeight="1">
      <c r="B30" s="45"/>
      <c r="C30" s="46"/>
      <c r="D30" s="46"/>
      <c r="E30" s="46"/>
      <c r="F30" s="46"/>
      <c r="G30" s="46"/>
      <c r="H30" s="46"/>
      <c r="I30" s="46"/>
      <c r="J30" s="46"/>
      <c r="K30" s="46"/>
      <c r="L30" s="46"/>
      <c r="M30" s="46"/>
      <c r="N30" s="46"/>
      <c r="O30" s="46"/>
    </row>
    <row r="31" spans="1:15" s="49" customFormat="1" ht="15.75" customHeight="1">
      <c r="B31" s="45"/>
      <c r="C31" s="46"/>
      <c r="D31" s="46"/>
      <c r="E31" s="46"/>
      <c r="F31" s="46"/>
      <c r="G31" s="46"/>
      <c r="H31" s="46"/>
      <c r="I31" s="46"/>
      <c r="J31" s="46"/>
      <c r="K31" s="46"/>
      <c r="L31" s="46"/>
      <c r="M31" s="46"/>
      <c r="N31" s="46"/>
      <c r="O31" s="46"/>
    </row>
    <row r="32" spans="1:15" s="49" customFormat="1" ht="15.75" customHeight="1">
      <c r="B32" s="45"/>
      <c r="C32" s="46"/>
      <c r="D32" s="46"/>
      <c r="E32" s="46"/>
      <c r="F32" s="46"/>
      <c r="G32" s="46"/>
      <c r="H32" s="46"/>
      <c r="I32" s="46"/>
      <c r="J32" s="46"/>
      <c r="K32" s="46"/>
      <c r="L32" s="46"/>
      <c r="M32" s="46"/>
      <c r="N32" s="46"/>
      <c r="O32" s="46"/>
    </row>
    <row r="33" spans="2:15" s="49" customFormat="1" ht="15.75" customHeight="1">
      <c r="B33" s="46"/>
      <c r="C33" s="46"/>
      <c r="D33" s="46"/>
      <c r="E33" s="46"/>
      <c r="F33" s="46"/>
      <c r="G33" s="46"/>
      <c r="H33" s="46"/>
      <c r="I33" s="46"/>
      <c r="J33" s="46"/>
      <c r="K33" s="46"/>
      <c r="L33" s="46"/>
      <c r="M33" s="46"/>
      <c r="N33" s="46"/>
      <c r="O33" s="46"/>
    </row>
    <row r="34" spans="2:15" s="49" customFormat="1" ht="15.75" customHeight="1">
      <c r="B34" s="46"/>
      <c r="C34" s="46"/>
      <c r="D34" s="46"/>
      <c r="E34" s="46"/>
      <c r="F34" s="46"/>
      <c r="G34" s="46"/>
      <c r="H34" s="46"/>
      <c r="I34" s="46"/>
      <c r="J34" s="46"/>
      <c r="K34" s="46"/>
      <c r="L34" s="46"/>
      <c r="M34" s="46"/>
      <c r="N34" s="46"/>
      <c r="O34" s="46"/>
    </row>
    <row r="35" spans="2:15" s="44" customFormat="1" ht="15.75" customHeight="1">
      <c r="B35" s="46"/>
      <c r="C35" s="46"/>
      <c r="D35" s="46"/>
      <c r="E35" s="46"/>
      <c r="F35" s="46"/>
      <c r="G35" s="46"/>
      <c r="H35" s="46"/>
      <c r="I35" s="46"/>
      <c r="J35" s="46"/>
      <c r="K35" s="46"/>
      <c r="L35" s="46"/>
      <c r="M35" s="46"/>
      <c r="N35" s="46"/>
      <c r="O35" s="46"/>
    </row>
    <row r="36" spans="2:15" s="44" customFormat="1" ht="15.75" customHeight="1">
      <c r="B36" s="46"/>
      <c r="C36" s="46"/>
      <c r="D36" s="46"/>
      <c r="E36" s="46"/>
      <c r="F36" s="46"/>
      <c r="G36" s="46"/>
      <c r="H36" s="46"/>
      <c r="I36" s="46"/>
      <c r="J36" s="46"/>
      <c r="K36" s="46"/>
      <c r="L36" s="46"/>
      <c r="M36" s="46"/>
      <c r="N36" s="46"/>
      <c r="O36" s="46"/>
    </row>
    <row r="37" spans="2:15" s="44" customFormat="1" ht="15.75" customHeight="1">
      <c r="B37" s="46"/>
      <c r="C37" s="46"/>
      <c r="D37" s="46"/>
      <c r="E37" s="46"/>
      <c r="F37" s="46"/>
      <c r="G37" s="46"/>
      <c r="H37" s="46"/>
      <c r="I37" s="46"/>
      <c r="J37" s="46"/>
      <c r="K37" s="46"/>
      <c r="L37" s="46"/>
      <c r="M37" s="46"/>
      <c r="N37" s="46"/>
      <c r="O37" s="46"/>
    </row>
    <row r="38" spans="2:15" s="44" customFormat="1" ht="15.75" customHeight="1">
      <c r="B38" s="45"/>
      <c r="C38" s="46"/>
      <c r="D38" s="46"/>
      <c r="E38" s="46"/>
      <c r="F38" s="46"/>
      <c r="G38" s="46"/>
      <c r="H38" s="46"/>
      <c r="I38" s="46"/>
      <c r="J38" s="46"/>
      <c r="K38" s="46"/>
      <c r="L38" s="46"/>
      <c r="M38" s="46"/>
      <c r="N38" s="46"/>
      <c r="O38" s="46"/>
    </row>
    <row r="39" spans="2:15" s="44" customFormat="1" ht="15.75" customHeight="1">
      <c r="B39" s="45"/>
      <c r="C39" s="46"/>
      <c r="D39" s="46"/>
      <c r="E39" s="46"/>
      <c r="F39" s="46"/>
      <c r="G39" s="46"/>
      <c r="H39" s="46"/>
      <c r="I39" s="46"/>
      <c r="J39" s="46"/>
      <c r="K39" s="46"/>
      <c r="L39" s="46"/>
      <c r="M39" s="46"/>
      <c r="N39" s="46"/>
      <c r="O39" s="46"/>
    </row>
    <row r="40" spans="2:15" s="49" customFormat="1" ht="15.75" customHeight="1">
      <c r="B40" s="45"/>
      <c r="C40" s="46"/>
      <c r="D40" s="46"/>
      <c r="E40" s="46"/>
      <c r="F40" s="46"/>
      <c r="G40" s="46"/>
      <c r="H40" s="46"/>
      <c r="I40" s="46"/>
      <c r="J40" s="46"/>
      <c r="K40" s="46"/>
      <c r="L40" s="46"/>
      <c r="M40" s="46"/>
      <c r="N40" s="46"/>
      <c r="O40" s="46"/>
    </row>
    <row r="41" spans="2:15" s="49" customFormat="1" ht="15.75" customHeight="1">
      <c r="B41" s="45"/>
      <c r="C41" s="46"/>
      <c r="D41" s="46"/>
      <c r="E41" s="46"/>
      <c r="F41" s="46"/>
      <c r="G41" s="46"/>
      <c r="H41" s="46"/>
      <c r="I41" s="46"/>
      <c r="J41" s="46"/>
      <c r="K41" s="46"/>
      <c r="L41" s="46"/>
      <c r="M41" s="46"/>
      <c r="N41" s="46"/>
      <c r="O41" s="46"/>
    </row>
    <row r="42" spans="2:15" s="52" customFormat="1" ht="15.75" customHeight="1">
      <c r="B42" s="46"/>
      <c r="C42" s="46"/>
      <c r="D42" s="46"/>
      <c r="E42" s="46"/>
      <c r="F42" s="46"/>
      <c r="G42" s="46"/>
      <c r="H42" s="46"/>
      <c r="I42" s="46"/>
      <c r="J42" s="46"/>
      <c r="K42" s="46"/>
      <c r="L42" s="46"/>
      <c r="M42" s="46"/>
      <c r="N42" s="46"/>
      <c r="O42" s="46"/>
    </row>
    <row r="43" spans="2:15" s="52" customFormat="1" ht="15.75" customHeight="1">
      <c r="B43" s="45"/>
      <c r="C43" s="46"/>
      <c r="D43" s="46"/>
      <c r="E43" s="46"/>
      <c r="F43" s="46"/>
      <c r="G43" s="46"/>
      <c r="H43" s="46"/>
      <c r="I43" s="46"/>
      <c r="J43" s="46"/>
      <c r="K43" s="46"/>
      <c r="L43" s="46"/>
      <c r="M43" s="46"/>
      <c r="N43" s="46"/>
      <c r="O43" s="46"/>
    </row>
    <row r="44" spans="2:15" s="49" customFormat="1" ht="15.75" customHeight="1">
      <c r="B44" s="45"/>
      <c r="C44" s="46"/>
      <c r="D44" s="46"/>
      <c r="E44" s="46"/>
      <c r="F44" s="46"/>
      <c r="G44" s="46"/>
      <c r="H44" s="46"/>
      <c r="I44" s="46"/>
      <c r="J44" s="46"/>
      <c r="K44" s="46"/>
      <c r="L44" s="46"/>
      <c r="M44" s="46"/>
      <c r="N44" s="46"/>
      <c r="O44" s="46"/>
    </row>
    <row r="45" spans="2:15" s="49" customFormat="1" ht="15.75" customHeight="1">
      <c r="B45" s="45"/>
      <c r="C45" s="46"/>
      <c r="D45" s="46"/>
      <c r="E45" s="46"/>
      <c r="F45" s="46"/>
      <c r="G45" s="46"/>
      <c r="H45" s="46"/>
      <c r="I45" s="46"/>
      <c r="J45" s="46"/>
      <c r="K45" s="46"/>
      <c r="L45" s="46"/>
      <c r="M45" s="46"/>
      <c r="N45" s="46"/>
      <c r="O45" s="46"/>
    </row>
    <row r="46" spans="2:15" ht="15.75" customHeight="1">
      <c r="B46" s="47"/>
      <c r="C46" s="48"/>
      <c r="D46" s="48"/>
      <c r="E46" s="48"/>
      <c r="F46" s="48"/>
      <c r="G46" s="48"/>
      <c r="H46" s="48"/>
      <c r="I46" s="48"/>
      <c r="J46" s="48"/>
      <c r="K46" s="48"/>
      <c r="L46" s="48"/>
      <c r="M46" s="48"/>
      <c r="N46" s="48"/>
      <c r="O46" s="48"/>
    </row>
    <row r="47" spans="2:15" s="44" customFormat="1" ht="15.75" customHeight="1">
      <c r="B47" s="47"/>
      <c r="C47" s="48"/>
      <c r="D47" s="48"/>
      <c r="E47" s="48"/>
      <c r="F47" s="48"/>
      <c r="G47" s="48"/>
      <c r="H47" s="48"/>
      <c r="I47" s="48"/>
      <c r="J47" s="48"/>
      <c r="K47" s="48"/>
      <c r="L47" s="48"/>
      <c r="M47" s="48"/>
      <c r="N47" s="48"/>
      <c r="O47" s="48"/>
    </row>
    <row r="48" spans="2:15" s="44" customFormat="1" ht="15.75" customHeight="1">
      <c r="B48" s="47"/>
      <c r="C48" s="48"/>
      <c r="D48" s="48"/>
      <c r="E48" s="48"/>
      <c r="F48" s="48"/>
      <c r="G48" s="48"/>
      <c r="H48" s="48"/>
      <c r="I48" s="48"/>
      <c r="J48" s="48"/>
      <c r="K48" s="48"/>
      <c r="L48" s="48"/>
      <c r="M48" s="48"/>
      <c r="N48" s="48"/>
      <c r="O48" s="48"/>
    </row>
    <row r="49" spans="2:15" s="44" customFormat="1" ht="15.75" customHeight="1">
      <c r="B49" s="47"/>
      <c r="C49" s="48"/>
      <c r="D49" s="48"/>
      <c r="E49" s="48"/>
      <c r="F49" s="48"/>
      <c r="G49" s="48"/>
      <c r="H49" s="48"/>
      <c r="I49" s="48"/>
      <c r="J49" s="48"/>
      <c r="K49" s="48"/>
      <c r="L49" s="48"/>
      <c r="M49" s="48"/>
      <c r="N49" s="48"/>
      <c r="O49" s="48"/>
    </row>
    <row r="50" spans="2:15" s="44" customFormat="1" ht="15.75" customHeight="1">
      <c r="B50" s="47"/>
      <c r="C50" s="48"/>
      <c r="D50" s="48"/>
      <c r="E50" s="48"/>
      <c r="F50" s="48"/>
      <c r="G50" s="48"/>
      <c r="H50" s="48"/>
      <c r="I50" s="48"/>
      <c r="J50" s="48"/>
      <c r="K50" s="48"/>
      <c r="L50" s="48"/>
      <c r="M50" s="48"/>
      <c r="N50" s="48"/>
      <c r="O50" s="48"/>
    </row>
    <row r="51" spans="2:15" s="44" customFormat="1" ht="15.75" customHeight="1">
      <c r="B51" s="47"/>
      <c r="C51" s="48"/>
      <c r="D51" s="48"/>
      <c r="E51" s="48"/>
      <c r="F51" s="48"/>
      <c r="G51" s="48"/>
      <c r="H51" s="48"/>
      <c r="I51" s="48"/>
      <c r="J51" s="48"/>
      <c r="K51" s="48"/>
      <c r="L51" s="48"/>
      <c r="M51" s="48"/>
      <c r="N51" s="48"/>
      <c r="O51" s="48"/>
    </row>
    <row r="52" spans="2:15" s="44" customFormat="1" ht="15.75" customHeight="1">
      <c r="B52" s="47"/>
      <c r="C52" s="48"/>
      <c r="D52" s="48"/>
      <c r="E52" s="48"/>
      <c r="F52" s="48"/>
      <c r="G52" s="48"/>
      <c r="H52" s="48"/>
      <c r="I52" s="48"/>
      <c r="J52" s="48"/>
      <c r="K52" s="48"/>
      <c r="L52" s="48"/>
      <c r="M52" s="48"/>
      <c r="N52" s="48"/>
      <c r="O52" s="48"/>
    </row>
    <row r="53" spans="2:15" s="44" customFormat="1" ht="15.75" customHeight="1">
      <c r="B53" s="47"/>
      <c r="C53" s="48"/>
      <c r="D53" s="48"/>
      <c r="E53" s="48"/>
      <c r="F53" s="48"/>
      <c r="G53" s="48"/>
      <c r="H53" s="48"/>
      <c r="I53" s="48"/>
      <c r="J53" s="48"/>
      <c r="K53" s="48"/>
      <c r="L53" s="48"/>
      <c r="M53" s="48"/>
      <c r="N53" s="48"/>
      <c r="O53" s="48"/>
    </row>
    <row r="54" spans="2:15" s="44" customFormat="1" ht="15.75" customHeight="1">
      <c r="B54" s="47"/>
      <c r="C54" s="48"/>
      <c r="D54" s="48"/>
      <c r="E54" s="48"/>
      <c r="F54" s="48"/>
      <c r="G54" s="48"/>
      <c r="H54" s="48"/>
      <c r="I54" s="48"/>
      <c r="J54" s="48"/>
      <c r="K54" s="48"/>
      <c r="L54" s="48"/>
      <c r="M54" s="48"/>
      <c r="N54" s="48"/>
      <c r="O54" s="48"/>
    </row>
    <row r="55" spans="2:15" s="44" customFormat="1" ht="15.75" customHeight="1">
      <c r="B55" s="47"/>
      <c r="C55" s="48"/>
      <c r="D55" s="48"/>
      <c r="E55" s="48"/>
      <c r="F55" s="48"/>
      <c r="G55" s="48"/>
      <c r="H55" s="48"/>
      <c r="I55" s="48"/>
      <c r="J55" s="48"/>
      <c r="K55" s="48"/>
      <c r="L55" s="48"/>
      <c r="M55" s="48"/>
      <c r="N55" s="48"/>
      <c r="O55" s="48"/>
    </row>
    <row r="56" spans="2:15" s="44" customFormat="1" ht="15.75" customHeight="1">
      <c r="B56" s="47"/>
      <c r="C56" s="48"/>
      <c r="D56" s="48"/>
      <c r="E56" s="48"/>
      <c r="F56" s="48"/>
      <c r="G56" s="48"/>
      <c r="H56" s="48"/>
      <c r="I56" s="48"/>
      <c r="J56" s="48"/>
      <c r="K56" s="48"/>
      <c r="L56" s="48"/>
      <c r="M56" s="48"/>
      <c r="N56" s="48"/>
      <c r="O56" s="48"/>
    </row>
    <row r="57" spans="2:15" s="44" customFormat="1" ht="15.75" customHeight="1">
      <c r="B57" s="47"/>
      <c r="C57" s="48"/>
      <c r="D57" s="48"/>
      <c r="E57" s="48"/>
      <c r="F57" s="48"/>
      <c r="G57" s="48"/>
      <c r="H57" s="48"/>
      <c r="I57" s="48"/>
      <c r="J57" s="48"/>
      <c r="K57" s="48"/>
      <c r="L57" s="48"/>
      <c r="M57" s="48"/>
      <c r="N57" s="48"/>
      <c r="O57" s="48"/>
    </row>
    <row r="58" spans="2:15" s="44" customFormat="1" ht="15.75" customHeight="1">
      <c r="B58" s="47"/>
      <c r="C58" s="48"/>
      <c r="D58" s="48"/>
      <c r="E58" s="48"/>
      <c r="F58" s="48"/>
      <c r="G58" s="48"/>
      <c r="H58" s="48"/>
      <c r="I58" s="48"/>
      <c r="J58" s="48"/>
      <c r="K58" s="48"/>
      <c r="L58" s="48"/>
      <c r="M58" s="48"/>
      <c r="N58" s="48"/>
      <c r="O58" s="48"/>
    </row>
    <row r="59" spans="2:15" s="44" customFormat="1" ht="15.75" customHeight="1">
      <c r="B59" s="47"/>
      <c r="C59" s="48"/>
      <c r="D59" s="48"/>
      <c r="E59" s="48"/>
      <c r="F59" s="48"/>
      <c r="G59" s="48"/>
      <c r="H59" s="48"/>
      <c r="I59" s="48"/>
      <c r="J59" s="48"/>
      <c r="K59" s="48"/>
      <c r="L59" s="48"/>
      <c r="M59" s="48"/>
      <c r="N59" s="48"/>
      <c r="O59" s="48"/>
    </row>
    <row r="60" spans="2:15" s="44" customFormat="1" ht="15.75" customHeight="1">
      <c r="B60" s="108" t="s">
        <v>165</v>
      </c>
      <c r="C60" s="48"/>
      <c r="D60" s="48"/>
      <c r="E60" s="48"/>
      <c r="F60" s="48"/>
      <c r="G60" s="48"/>
      <c r="H60" s="48"/>
      <c r="I60" s="48"/>
      <c r="J60" s="48"/>
      <c r="K60" s="48"/>
      <c r="L60" s="48"/>
      <c r="M60" s="48"/>
      <c r="N60" s="48"/>
      <c r="O60" s="48"/>
    </row>
    <row r="61" spans="2:15" s="44" customFormat="1" ht="15.75" customHeight="1">
      <c r="B61" s="114" t="s">
        <v>132</v>
      </c>
      <c r="C61" s="48"/>
      <c r="D61" s="48"/>
      <c r="E61" s="48"/>
      <c r="F61" s="48"/>
      <c r="G61" s="48"/>
      <c r="H61" s="48"/>
      <c r="I61" s="48"/>
      <c r="J61" s="48"/>
      <c r="K61" s="48"/>
      <c r="L61" s="48"/>
      <c r="M61" s="48"/>
      <c r="N61" s="48"/>
      <c r="O61" s="48"/>
    </row>
    <row r="62" spans="2:15" s="44" customFormat="1" ht="15.75" customHeight="1">
      <c r="B62" s="114" t="s">
        <v>87</v>
      </c>
      <c r="C62" s="48"/>
      <c r="D62" s="48"/>
      <c r="E62" s="48"/>
      <c r="F62" s="48"/>
      <c r="G62" s="48"/>
      <c r="H62" s="48"/>
      <c r="I62" s="48"/>
      <c r="J62" s="48"/>
      <c r="K62" s="48"/>
      <c r="L62" s="48"/>
      <c r="M62" s="48"/>
      <c r="N62" s="48"/>
      <c r="O62" s="48"/>
    </row>
    <row r="63" spans="2:15" s="44" customFormat="1" ht="15.75" customHeight="1">
      <c r="B63" s="115" t="s">
        <v>166</v>
      </c>
      <c r="C63" s="45"/>
      <c r="D63" s="45"/>
      <c r="E63" s="45"/>
      <c r="F63" s="45"/>
      <c r="G63" s="45"/>
      <c r="H63" s="45"/>
      <c r="I63" s="45"/>
      <c r="J63" s="45"/>
      <c r="K63" s="45"/>
      <c r="L63" s="45"/>
      <c r="M63" s="45"/>
      <c r="N63" s="45"/>
      <c r="O63" s="45"/>
    </row>
    <row r="64" spans="2:15" s="49" customFormat="1" ht="15.75" customHeight="1">
      <c r="B64" s="117" t="s">
        <v>178</v>
      </c>
      <c r="C64" s="50"/>
      <c r="D64" s="50"/>
      <c r="E64" s="50"/>
      <c r="F64" s="50"/>
      <c r="G64" s="50"/>
      <c r="H64" s="50"/>
      <c r="I64" s="50"/>
      <c r="J64" s="50"/>
      <c r="K64" s="50"/>
      <c r="L64" s="50"/>
      <c r="M64" s="50"/>
      <c r="N64" s="50"/>
      <c r="O64" s="51"/>
    </row>
  </sheetData>
  <mergeCells count="12">
    <mergeCell ref="C14:F14"/>
    <mergeCell ref="B3:F4"/>
    <mergeCell ref="N3:O3"/>
    <mergeCell ref="C5:F5"/>
    <mergeCell ref="C6:F6"/>
    <mergeCell ref="C7:F7"/>
    <mergeCell ref="C8:F8"/>
    <mergeCell ref="C9:F9"/>
    <mergeCell ref="C10:F10"/>
    <mergeCell ref="C11:F11"/>
    <mergeCell ref="C12:F12"/>
    <mergeCell ref="C13:F13"/>
  </mergeCells>
  <phoneticPr fontId="3"/>
  <conditionalFormatting sqref="G3">
    <cfRule type="expression" dxfId="5" priority="3">
      <formula>G3=""</formula>
    </cfRule>
  </conditionalFormatting>
  <conditionalFormatting sqref="M3">
    <cfRule type="expression" dxfId="4" priority="2">
      <formula>M3=""</formula>
    </cfRule>
  </conditionalFormatting>
  <conditionalFormatting sqref="H3:L3">
    <cfRule type="expression" dxfId="3" priority="1">
      <formula>H3=""</formula>
    </cfRule>
  </conditionalFormatting>
  <pageMargins left="0.70866141732283472" right="0.70866141732283472" top="0.74803149606299213" bottom="0.74803149606299213" header="0.31496062992125984" footer="0.31496062992125984"/>
  <pageSetup paperSize="8" scale="75" orientation="landscape" r:id="rId1"/>
  <headerFooter>
    <oddHeader>&amp;R&amp;"ＭＳ 明朝,標準"&amp;12 2-10.ジェネリック医薬品分析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P84"/>
  <sheetViews>
    <sheetView showGridLines="0" zoomScaleNormal="100" zoomScaleSheetLayoutView="70" workbookViewId="0"/>
  </sheetViews>
  <sheetFormatPr defaultRowHeight="13.5"/>
  <cols>
    <col min="1" max="1" width="4.625" style="109" customWidth="1"/>
    <col min="2" max="2" width="2.125" style="109" customWidth="1"/>
    <col min="3" max="3" width="8.375" style="109" customWidth="1"/>
    <col min="4" max="4" width="11.625" style="109" customWidth="1"/>
    <col min="5" max="5" width="5.5" style="109" bestFit="1" customWidth="1"/>
    <col min="6" max="6" width="11.625" style="109" customWidth="1"/>
    <col min="7" max="7" width="5.5" style="109" customWidth="1"/>
    <col min="8" max="16" width="8.875" style="109" customWidth="1"/>
    <col min="17" max="17" width="2" style="60" customWidth="1"/>
    <col min="18" max="16384" width="9" style="60"/>
  </cols>
  <sheetData>
    <row r="1" spans="1:16">
      <c r="A1" s="109" t="s">
        <v>221</v>
      </c>
    </row>
    <row r="2" spans="1:16">
      <c r="A2" s="109" t="s">
        <v>226</v>
      </c>
    </row>
    <row r="4" spans="1:16" ht="13.5" customHeight="1">
      <c r="B4" s="242"/>
      <c r="C4" s="243"/>
      <c r="D4" s="243"/>
      <c r="E4" s="243"/>
      <c r="F4" s="243"/>
      <c r="G4" s="244"/>
    </row>
    <row r="5" spans="1:16" ht="13.5" customHeight="1">
      <c r="B5" s="245"/>
      <c r="C5" s="246"/>
      <c r="D5" s="247">
        <v>0.49799999999999994</v>
      </c>
      <c r="E5" s="248" t="s">
        <v>223</v>
      </c>
      <c r="F5" s="249">
        <v>0.55000000000000004</v>
      </c>
      <c r="G5" s="250" t="s">
        <v>228</v>
      </c>
    </row>
    <row r="6" spans="1:16">
      <c r="B6" s="245"/>
      <c r="D6" s="247"/>
      <c r="E6" s="248"/>
      <c r="F6" s="249"/>
      <c r="G6" s="250"/>
    </row>
    <row r="7" spans="1:16">
      <c r="B7" s="245"/>
      <c r="C7" s="251"/>
      <c r="D7" s="247">
        <v>0.44599999999999995</v>
      </c>
      <c r="E7" s="248" t="s">
        <v>223</v>
      </c>
      <c r="F7" s="249">
        <v>0.49799999999999994</v>
      </c>
      <c r="G7" s="250" t="s">
        <v>224</v>
      </c>
    </row>
    <row r="8" spans="1:16">
      <c r="B8" s="245"/>
      <c r="D8" s="247"/>
      <c r="E8" s="248"/>
      <c r="F8" s="249"/>
      <c r="G8" s="250"/>
    </row>
    <row r="9" spans="1:16">
      <c r="B9" s="245"/>
      <c r="C9" s="252"/>
      <c r="D9" s="247">
        <v>0.39399999999999996</v>
      </c>
      <c r="E9" s="248" t="s">
        <v>223</v>
      </c>
      <c r="F9" s="249">
        <v>0.44599999999999995</v>
      </c>
      <c r="G9" s="250" t="s">
        <v>224</v>
      </c>
    </row>
    <row r="10" spans="1:16">
      <c r="B10" s="245"/>
      <c r="D10" s="247"/>
      <c r="E10" s="248"/>
      <c r="F10" s="249"/>
      <c r="G10" s="250"/>
    </row>
    <row r="11" spans="1:16">
      <c r="B11" s="245"/>
      <c r="C11" s="253"/>
      <c r="D11" s="247">
        <v>0.34199999999999997</v>
      </c>
      <c r="E11" s="248" t="s">
        <v>223</v>
      </c>
      <c r="F11" s="249">
        <v>0.39399999999999996</v>
      </c>
      <c r="G11" s="250" t="s">
        <v>224</v>
      </c>
    </row>
    <row r="12" spans="1:16">
      <c r="B12" s="245"/>
      <c r="D12" s="247"/>
      <c r="E12" s="248"/>
      <c r="F12" s="249"/>
      <c r="G12" s="250"/>
    </row>
    <row r="13" spans="1:16">
      <c r="B13" s="245"/>
      <c r="C13" s="254"/>
      <c r="D13" s="247">
        <v>0.28999999999999998</v>
      </c>
      <c r="E13" s="248" t="s">
        <v>223</v>
      </c>
      <c r="F13" s="249">
        <v>0.34199999999999997</v>
      </c>
      <c r="G13" s="250" t="s">
        <v>224</v>
      </c>
    </row>
    <row r="14" spans="1:16">
      <c r="B14" s="255"/>
      <c r="C14" s="256"/>
      <c r="D14" s="256"/>
      <c r="E14" s="256"/>
      <c r="F14" s="256"/>
      <c r="G14" s="257"/>
    </row>
    <row r="16" spans="1:16">
      <c r="B16" s="242"/>
      <c r="C16" s="243"/>
      <c r="D16" s="243"/>
      <c r="E16" s="243"/>
      <c r="F16" s="243"/>
      <c r="G16" s="243"/>
      <c r="H16" s="243"/>
      <c r="I16" s="243"/>
      <c r="J16" s="243"/>
      <c r="K16" s="243"/>
      <c r="L16" s="243"/>
      <c r="M16" s="243"/>
      <c r="N16" s="243"/>
      <c r="O16" s="243"/>
      <c r="P16" s="244"/>
    </row>
    <row r="17" spans="2:16">
      <c r="B17" s="245"/>
      <c r="P17" s="258"/>
    </row>
    <row r="18" spans="2:16">
      <c r="B18" s="245"/>
      <c r="P18" s="258"/>
    </row>
    <row r="19" spans="2:16">
      <c r="B19" s="245"/>
      <c r="P19" s="258"/>
    </row>
    <row r="20" spans="2:16">
      <c r="B20" s="245"/>
      <c r="P20" s="258"/>
    </row>
    <row r="21" spans="2:16">
      <c r="B21" s="245"/>
      <c r="P21" s="258"/>
    </row>
    <row r="22" spans="2:16">
      <c r="B22" s="245"/>
      <c r="P22" s="258"/>
    </row>
    <row r="23" spans="2:16">
      <c r="B23" s="245"/>
      <c r="P23" s="258"/>
    </row>
    <row r="24" spans="2:16">
      <c r="B24" s="245"/>
      <c r="P24" s="258"/>
    </row>
    <row r="25" spans="2:16">
      <c r="B25" s="245"/>
      <c r="P25" s="258"/>
    </row>
    <row r="26" spans="2:16">
      <c r="B26" s="245"/>
      <c r="P26" s="258"/>
    </row>
    <row r="27" spans="2:16">
      <c r="B27" s="245"/>
      <c r="P27" s="258"/>
    </row>
    <row r="28" spans="2:16">
      <c r="B28" s="245"/>
      <c r="P28" s="258"/>
    </row>
    <row r="29" spans="2:16">
      <c r="B29" s="245"/>
      <c r="P29" s="258"/>
    </row>
    <row r="30" spans="2:16">
      <c r="B30" s="245"/>
      <c r="P30" s="258"/>
    </row>
    <row r="31" spans="2:16">
      <c r="B31" s="245"/>
      <c r="P31" s="258"/>
    </row>
    <row r="32" spans="2:16">
      <c r="B32" s="245"/>
      <c r="P32" s="258"/>
    </row>
    <row r="33" spans="2:16">
      <c r="B33" s="245"/>
      <c r="P33" s="258"/>
    </row>
    <row r="34" spans="2:16">
      <c r="B34" s="245"/>
      <c r="P34" s="258"/>
    </row>
    <row r="35" spans="2:16">
      <c r="B35" s="245"/>
      <c r="P35" s="258"/>
    </row>
    <row r="36" spans="2:16">
      <c r="B36" s="245"/>
      <c r="P36" s="258"/>
    </row>
    <row r="37" spans="2:16">
      <c r="B37" s="245"/>
      <c r="P37" s="258"/>
    </row>
    <row r="38" spans="2:16">
      <c r="B38" s="245"/>
      <c r="P38" s="258"/>
    </row>
    <row r="39" spans="2:16">
      <c r="B39" s="245"/>
      <c r="P39" s="258"/>
    </row>
    <row r="40" spans="2:16">
      <c r="B40" s="245"/>
      <c r="P40" s="258"/>
    </row>
    <row r="41" spans="2:16">
      <c r="B41" s="245"/>
      <c r="P41" s="258"/>
    </row>
    <row r="42" spans="2:16">
      <c r="B42" s="245"/>
      <c r="P42" s="258"/>
    </row>
    <row r="43" spans="2:16">
      <c r="B43" s="245"/>
      <c r="P43" s="258"/>
    </row>
    <row r="44" spans="2:16">
      <c r="B44" s="245"/>
      <c r="P44" s="258"/>
    </row>
    <row r="45" spans="2:16">
      <c r="B45" s="245"/>
      <c r="P45" s="258"/>
    </row>
    <row r="46" spans="2:16">
      <c r="B46" s="245"/>
      <c r="P46" s="258"/>
    </row>
    <row r="47" spans="2:16">
      <c r="B47" s="245"/>
      <c r="P47" s="258"/>
    </row>
    <row r="48" spans="2:16">
      <c r="B48" s="245"/>
      <c r="P48" s="258"/>
    </row>
    <row r="49" spans="2:16">
      <c r="B49" s="245"/>
      <c r="P49" s="258"/>
    </row>
    <row r="50" spans="2:16">
      <c r="B50" s="245"/>
      <c r="P50" s="258"/>
    </row>
    <row r="51" spans="2:16">
      <c r="B51" s="245"/>
      <c r="P51" s="258"/>
    </row>
    <row r="52" spans="2:16">
      <c r="B52" s="245"/>
      <c r="P52" s="258"/>
    </row>
    <row r="53" spans="2:16">
      <c r="B53" s="245"/>
      <c r="P53" s="258"/>
    </row>
    <row r="54" spans="2:16">
      <c r="B54" s="245"/>
      <c r="P54" s="258"/>
    </row>
    <row r="55" spans="2:16">
      <c r="B55" s="245"/>
      <c r="P55" s="258"/>
    </row>
    <row r="56" spans="2:16">
      <c r="B56" s="245"/>
      <c r="P56" s="258"/>
    </row>
    <row r="57" spans="2:16">
      <c r="B57" s="245"/>
      <c r="P57" s="258"/>
    </row>
    <row r="58" spans="2:16">
      <c r="B58" s="245"/>
      <c r="P58" s="258"/>
    </row>
    <row r="59" spans="2:16">
      <c r="B59" s="245"/>
      <c r="P59" s="258"/>
    </row>
    <row r="60" spans="2:16">
      <c r="B60" s="245"/>
      <c r="P60" s="258"/>
    </row>
    <row r="61" spans="2:16">
      <c r="B61" s="245"/>
      <c r="P61" s="258"/>
    </row>
    <row r="62" spans="2:16">
      <c r="B62" s="245"/>
      <c r="P62" s="258"/>
    </row>
    <row r="63" spans="2:16">
      <c r="B63" s="245"/>
      <c r="P63" s="258"/>
    </row>
    <row r="64" spans="2:16">
      <c r="B64" s="245"/>
      <c r="P64" s="258"/>
    </row>
    <row r="65" spans="2:16">
      <c r="B65" s="245"/>
      <c r="P65" s="258"/>
    </row>
    <row r="66" spans="2:16">
      <c r="B66" s="245"/>
      <c r="P66" s="258"/>
    </row>
    <row r="67" spans="2:16">
      <c r="B67" s="245"/>
      <c r="P67" s="258"/>
    </row>
    <row r="68" spans="2:16">
      <c r="B68" s="245"/>
      <c r="P68" s="258"/>
    </row>
    <row r="69" spans="2:16">
      <c r="B69" s="245"/>
      <c r="P69" s="258"/>
    </row>
    <row r="70" spans="2:16">
      <c r="B70" s="245"/>
      <c r="P70" s="258"/>
    </row>
    <row r="71" spans="2:16">
      <c r="B71" s="245"/>
      <c r="P71" s="258"/>
    </row>
    <row r="72" spans="2:16">
      <c r="B72" s="245"/>
      <c r="P72" s="258"/>
    </row>
    <row r="73" spans="2:16">
      <c r="B73" s="245"/>
      <c r="P73" s="258"/>
    </row>
    <row r="74" spans="2:16">
      <c r="B74" s="245"/>
      <c r="P74" s="258"/>
    </row>
    <row r="75" spans="2:16">
      <c r="B75" s="245"/>
      <c r="P75" s="258"/>
    </row>
    <row r="76" spans="2:16">
      <c r="B76" s="245"/>
      <c r="P76" s="258"/>
    </row>
    <row r="77" spans="2:16">
      <c r="B77" s="245"/>
      <c r="P77" s="258"/>
    </row>
    <row r="78" spans="2:16">
      <c r="B78" s="245"/>
      <c r="P78" s="258"/>
    </row>
    <row r="79" spans="2:16">
      <c r="B79" s="245"/>
      <c r="P79" s="258"/>
    </row>
    <row r="80" spans="2:16">
      <c r="B80" s="245"/>
      <c r="P80" s="258"/>
    </row>
    <row r="81" spans="2:16">
      <c r="B81" s="245"/>
      <c r="P81" s="258"/>
    </row>
    <row r="82" spans="2:16">
      <c r="B82" s="245"/>
      <c r="P82" s="258"/>
    </row>
    <row r="83" spans="2:16">
      <c r="B83" s="245"/>
      <c r="P83" s="258"/>
    </row>
    <row r="84" spans="2:16">
      <c r="B84" s="255"/>
      <c r="C84" s="256"/>
      <c r="D84" s="256"/>
      <c r="E84" s="256"/>
      <c r="F84" s="256"/>
      <c r="G84" s="256"/>
      <c r="H84" s="256"/>
      <c r="I84" s="256"/>
      <c r="J84" s="256"/>
      <c r="K84" s="256"/>
      <c r="L84" s="256"/>
      <c r="M84" s="256"/>
      <c r="N84" s="256"/>
      <c r="O84" s="256"/>
      <c r="P84" s="259"/>
    </row>
  </sheetData>
  <phoneticPr fontId="3"/>
  <pageMargins left="0.47244094488188981" right="0.23622047244094491" top="0.43307086614173229" bottom="0.31496062992125984" header="0.31496062992125984" footer="0.19685039370078741"/>
  <pageSetup paperSize="9" scale="75" orientation="portrait" r:id="rId1"/>
  <headerFooter>
    <oddHeader xml:space="preserve">&amp;R&amp;"ＭＳ 明朝,標準"&amp;12 2-10.ジェネリック医薬品分析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5.75" customHeight="1">
      <c r="A1" s="59" t="s">
        <v>212</v>
      </c>
    </row>
    <row r="2" spans="1:1" ht="15.75" customHeight="1">
      <c r="A2" s="59" t="s">
        <v>218</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P84"/>
  <sheetViews>
    <sheetView showGridLines="0" zoomScaleNormal="100" zoomScaleSheetLayoutView="70" workbookViewId="0"/>
  </sheetViews>
  <sheetFormatPr defaultRowHeight="13.5"/>
  <cols>
    <col min="1" max="1" width="4.625" style="109" customWidth="1"/>
    <col min="2" max="2" width="2.125" style="109" customWidth="1"/>
    <col min="3" max="3" width="8.375" style="109" customWidth="1"/>
    <col min="4" max="4" width="11.625" style="109" customWidth="1"/>
    <col min="5" max="5" width="5.5" style="109" bestFit="1" customWidth="1"/>
    <col min="6" max="6" width="11.625" style="109" customWidth="1"/>
    <col min="7" max="7" width="5.5" style="109" customWidth="1"/>
    <col min="8" max="16" width="8.875" style="109" customWidth="1"/>
    <col min="17" max="17" width="2" style="60" customWidth="1"/>
    <col min="18" max="16384" width="9" style="60"/>
  </cols>
  <sheetData>
    <row r="1" spans="1:16">
      <c r="A1" s="109" t="s">
        <v>225</v>
      </c>
    </row>
    <row r="2" spans="1:16">
      <c r="A2" s="109" t="s">
        <v>226</v>
      </c>
    </row>
    <row r="4" spans="1:16" ht="13.5" customHeight="1">
      <c r="B4" s="242"/>
      <c r="C4" s="243"/>
      <c r="D4" s="243"/>
      <c r="E4" s="243"/>
      <c r="F4" s="243"/>
      <c r="G4" s="244"/>
    </row>
    <row r="5" spans="1:16" ht="13.5" customHeight="1">
      <c r="B5" s="245"/>
      <c r="C5" s="246"/>
      <c r="D5" s="247">
        <v>0.75000000000000011</v>
      </c>
      <c r="E5" s="248" t="s">
        <v>223</v>
      </c>
      <c r="F5" s="249">
        <v>0.79</v>
      </c>
      <c r="G5" s="250" t="s">
        <v>228</v>
      </c>
    </row>
    <row r="6" spans="1:16">
      <c r="B6" s="245"/>
      <c r="D6" s="247"/>
      <c r="E6" s="248"/>
      <c r="F6" s="249"/>
      <c r="G6" s="250"/>
    </row>
    <row r="7" spans="1:16">
      <c r="B7" s="245"/>
      <c r="C7" s="251"/>
      <c r="D7" s="247">
        <v>0.71000000000000008</v>
      </c>
      <c r="E7" s="248" t="s">
        <v>223</v>
      </c>
      <c r="F7" s="249">
        <v>0.75000000000000011</v>
      </c>
      <c r="G7" s="250" t="s">
        <v>224</v>
      </c>
    </row>
    <row r="8" spans="1:16">
      <c r="B8" s="245"/>
      <c r="D8" s="247"/>
      <c r="E8" s="248"/>
      <c r="F8" s="249"/>
      <c r="G8" s="250"/>
    </row>
    <row r="9" spans="1:16">
      <c r="B9" s="245"/>
      <c r="C9" s="252"/>
      <c r="D9" s="247">
        <v>0.67</v>
      </c>
      <c r="E9" s="248" t="s">
        <v>223</v>
      </c>
      <c r="F9" s="249">
        <v>0.71000000000000008</v>
      </c>
      <c r="G9" s="250" t="s">
        <v>224</v>
      </c>
    </row>
    <row r="10" spans="1:16">
      <c r="B10" s="245"/>
      <c r="D10" s="247"/>
      <c r="E10" s="248"/>
      <c r="F10" s="249"/>
      <c r="G10" s="250"/>
    </row>
    <row r="11" spans="1:16">
      <c r="B11" s="245"/>
      <c r="C11" s="253"/>
      <c r="D11" s="247">
        <v>0.63</v>
      </c>
      <c r="E11" s="248" t="s">
        <v>223</v>
      </c>
      <c r="F11" s="249">
        <v>0.67</v>
      </c>
      <c r="G11" s="250" t="s">
        <v>224</v>
      </c>
    </row>
    <row r="12" spans="1:16">
      <c r="B12" s="245"/>
      <c r="D12" s="247"/>
      <c r="E12" s="248"/>
      <c r="F12" s="249"/>
      <c r="G12" s="250"/>
    </row>
    <row r="13" spans="1:16">
      <c r="B13" s="245"/>
      <c r="C13" s="254"/>
      <c r="D13" s="247">
        <v>0.59</v>
      </c>
      <c r="E13" s="248" t="s">
        <v>223</v>
      </c>
      <c r="F13" s="249">
        <v>0.63</v>
      </c>
      <c r="G13" s="250" t="s">
        <v>224</v>
      </c>
    </row>
    <row r="14" spans="1:16">
      <c r="B14" s="255"/>
      <c r="C14" s="256"/>
      <c r="D14" s="256"/>
      <c r="E14" s="256"/>
      <c r="F14" s="256"/>
      <c r="G14" s="257"/>
    </row>
    <row r="16" spans="1:16">
      <c r="B16" s="242"/>
      <c r="C16" s="243"/>
      <c r="D16" s="243"/>
      <c r="E16" s="243"/>
      <c r="F16" s="243"/>
      <c r="G16" s="243"/>
      <c r="H16" s="243"/>
      <c r="I16" s="243"/>
      <c r="J16" s="243"/>
      <c r="K16" s="243"/>
      <c r="L16" s="243"/>
      <c r="M16" s="243"/>
      <c r="N16" s="243"/>
      <c r="O16" s="243"/>
      <c r="P16" s="244"/>
    </row>
    <row r="17" spans="2:16">
      <c r="B17" s="245"/>
      <c r="P17" s="258"/>
    </row>
    <row r="18" spans="2:16">
      <c r="B18" s="245"/>
      <c r="P18" s="258"/>
    </row>
    <row r="19" spans="2:16">
      <c r="B19" s="245"/>
      <c r="P19" s="258"/>
    </row>
    <row r="20" spans="2:16">
      <c r="B20" s="245"/>
      <c r="P20" s="258"/>
    </row>
    <row r="21" spans="2:16">
      <c r="B21" s="245"/>
      <c r="P21" s="258"/>
    </row>
    <row r="22" spans="2:16">
      <c r="B22" s="245"/>
      <c r="P22" s="258"/>
    </row>
    <row r="23" spans="2:16">
      <c r="B23" s="245"/>
      <c r="P23" s="258"/>
    </row>
    <row r="24" spans="2:16">
      <c r="B24" s="245"/>
      <c r="P24" s="258"/>
    </row>
    <row r="25" spans="2:16">
      <c r="B25" s="245"/>
      <c r="P25" s="258"/>
    </row>
    <row r="26" spans="2:16">
      <c r="B26" s="245"/>
      <c r="P26" s="258"/>
    </row>
    <row r="27" spans="2:16">
      <c r="B27" s="245"/>
      <c r="P27" s="258"/>
    </row>
    <row r="28" spans="2:16">
      <c r="B28" s="245"/>
      <c r="P28" s="258"/>
    </row>
    <row r="29" spans="2:16">
      <c r="B29" s="245"/>
      <c r="P29" s="258"/>
    </row>
    <row r="30" spans="2:16">
      <c r="B30" s="245"/>
      <c r="P30" s="258"/>
    </row>
    <row r="31" spans="2:16">
      <c r="B31" s="245"/>
      <c r="P31" s="258"/>
    </row>
    <row r="32" spans="2:16">
      <c r="B32" s="245"/>
      <c r="P32" s="258"/>
    </row>
    <row r="33" spans="2:16">
      <c r="B33" s="245"/>
      <c r="P33" s="258"/>
    </row>
    <row r="34" spans="2:16">
      <c r="B34" s="245"/>
      <c r="P34" s="258"/>
    </row>
    <row r="35" spans="2:16">
      <c r="B35" s="245"/>
      <c r="P35" s="258"/>
    </row>
    <row r="36" spans="2:16">
      <c r="B36" s="245"/>
      <c r="P36" s="258"/>
    </row>
    <row r="37" spans="2:16">
      <c r="B37" s="245"/>
      <c r="P37" s="258"/>
    </row>
    <row r="38" spans="2:16">
      <c r="B38" s="245"/>
      <c r="P38" s="258"/>
    </row>
    <row r="39" spans="2:16">
      <c r="B39" s="245"/>
      <c r="P39" s="258"/>
    </row>
    <row r="40" spans="2:16">
      <c r="B40" s="245"/>
      <c r="P40" s="258"/>
    </row>
    <row r="41" spans="2:16">
      <c r="B41" s="245"/>
      <c r="P41" s="258"/>
    </row>
    <row r="42" spans="2:16">
      <c r="B42" s="245"/>
      <c r="P42" s="258"/>
    </row>
    <row r="43" spans="2:16">
      <c r="B43" s="245"/>
      <c r="P43" s="258"/>
    </row>
    <row r="44" spans="2:16">
      <c r="B44" s="245"/>
      <c r="P44" s="258"/>
    </row>
    <row r="45" spans="2:16">
      <c r="B45" s="245"/>
      <c r="P45" s="258"/>
    </row>
    <row r="46" spans="2:16">
      <c r="B46" s="245"/>
      <c r="P46" s="258"/>
    </row>
    <row r="47" spans="2:16">
      <c r="B47" s="245"/>
      <c r="P47" s="258"/>
    </row>
    <row r="48" spans="2:16">
      <c r="B48" s="245"/>
      <c r="P48" s="258"/>
    </row>
    <row r="49" spans="2:16">
      <c r="B49" s="245"/>
      <c r="P49" s="258"/>
    </row>
    <row r="50" spans="2:16">
      <c r="B50" s="245"/>
      <c r="P50" s="258"/>
    </row>
    <row r="51" spans="2:16">
      <c r="B51" s="245"/>
      <c r="P51" s="258"/>
    </row>
    <row r="52" spans="2:16">
      <c r="B52" s="245"/>
      <c r="P52" s="258"/>
    </row>
    <row r="53" spans="2:16">
      <c r="B53" s="245"/>
      <c r="P53" s="258"/>
    </row>
    <row r="54" spans="2:16">
      <c r="B54" s="245"/>
      <c r="P54" s="258"/>
    </row>
    <row r="55" spans="2:16">
      <c r="B55" s="245"/>
      <c r="P55" s="258"/>
    </row>
    <row r="56" spans="2:16">
      <c r="B56" s="245"/>
      <c r="P56" s="258"/>
    </row>
    <row r="57" spans="2:16">
      <c r="B57" s="245"/>
      <c r="P57" s="258"/>
    </row>
    <row r="58" spans="2:16">
      <c r="B58" s="245"/>
      <c r="P58" s="258"/>
    </row>
    <row r="59" spans="2:16">
      <c r="B59" s="245"/>
      <c r="P59" s="258"/>
    </row>
    <row r="60" spans="2:16">
      <c r="B60" s="245"/>
      <c r="P60" s="258"/>
    </row>
    <row r="61" spans="2:16">
      <c r="B61" s="245"/>
      <c r="P61" s="258"/>
    </row>
    <row r="62" spans="2:16">
      <c r="B62" s="245"/>
      <c r="P62" s="258"/>
    </row>
    <row r="63" spans="2:16">
      <c r="B63" s="245"/>
      <c r="P63" s="258"/>
    </row>
    <row r="64" spans="2:16">
      <c r="B64" s="245"/>
      <c r="P64" s="258"/>
    </row>
    <row r="65" spans="2:16">
      <c r="B65" s="245"/>
      <c r="P65" s="258"/>
    </row>
    <row r="66" spans="2:16">
      <c r="B66" s="245"/>
      <c r="P66" s="258"/>
    </row>
    <row r="67" spans="2:16">
      <c r="B67" s="245"/>
      <c r="P67" s="258"/>
    </row>
    <row r="68" spans="2:16">
      <c r="B68" s="245"/>
      <c r="P68" s="258"/>
    </row>
    <row r="69" spans="2:16">
      <c r="B69" s="245"/>
      <c r="P69" s="258"/>
    </row>
    <row r="70" spans="2:16">
      <c r="B70" s="245"/>
      <c r="P70" s="258"/>
    </row>
    <row r="71" spans="2:16">
      <c r="B71" s="245"/>
      <c r="P71" s="258"/>
    </row>
    <row r="72" spans="2:16">
      <c r="B72" s="245"/>
      <c r="P72" s="258"/>
    </row>
    <row r="73" spans="2:16">
      <c r="B73" s="245"/>
      <c r="P73" s="258"/>
    </row>
    <row r="74" spans="2:16">
      <c r="B74" s="245"/>
      <c r="P74" s="258"/>
    </row>
    <row r="75" spans="2:16">
      <c r="B75" s="245"/>
      <c r="P75" s="258"/>
    </row>
    <row r="76" spans="2:16">
      <c r="B76" s="245"/>
      <c r="P76" s="258"/>
    </row>
    <row r="77" spans="2:16">
      <c r="B77" s="245"/>
      <c r="P77" s="258"/>
    </row>
    <row r="78" spans="2:16">
      <c r="B78" s="245"/>
      <c r="P78" s="258"/>
    </row>
    <row r="79" spans="2:16">
      <c r="B79" s="245"/>
      <c r="P79" s="258"/>
    </row>
    <row r="80" spans="2:16">
      <c r="B80" s="245"/>
      <c r="P80" s="258"/>
    </row>
    <row r="81" spans="2:16">
      <c r="B81" s="245"/>
      <c r="P81" s="258"/>
    </row>
    <row r="82" spans="2:16">
      <c r="B82" s="245"/>
      <c r="P82" s="258"/>
    </row>
    <row r="83" spans="2:16">
      <c r="B83" s="245"/>
      <c r="P83" s="258"/>
    </row>
    <row r="84" spans="2:16">
      <c r="B84" s="255"/>
      <c r="C84" s="256"/>
      <c r="D84" s="256"/>
      <c r="E84" s="256"/>
      <c r="F84" s="256"/>
      <c r="G84" s="256"/>
      <c r="H84" s="256"/>
      <c r="I84" s="256"/>
      <c r="J84" s="256"/>
      <c r="K84" s="256"/>
      <c r="L84" s="256"/>
      <c r="M84" s="256"/>
      <c r="N84" s="256"/>
      <c r="O84" s="256"/>
      <c r="P84" s="259"/>
    </row>
  </sheetData>
  <phoneticPr fontId="3"/>
  <pageMargins left="0.47244094488188981" right="0.23622047244094491" top="0.43307086614173229" bottom="0.31496062992125984" header="0.31496062992125984" footer="0.19685039370078741"/>
  <pageSetup paperSize="9" scale="75" orientation="portrait" r:id="rId1"/>
  <headerFooter>
    <oddHeader xml:space="preserve">&amp;R&amp;"ＭＳ 明朝,標準"&amp;12 2-10.ジェネリック医薬品分析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zoomScaleNormal="100" zoomScaleSheetLayoutView="100" workbookViewId="0"/>
  </sheetViews>
  <sheetFormatPr defaultColWidth="7.625" defaultRowHeight="15.75" customHeight="1"/>
  <cols>
    <col min="1" max="1" width="4.625" style="46" customWidth="1"/>
    <col min="2" max="2" width="5.625" style="45" customWidth="1"/>
    <col min="3" max="3" width="8.625" style="46" customWidth="1"/>
    <col min="4" max="4" width="9.375" style="46" customWidth="1"/>
    <col min="5" max="6" width="8.625" style="46" customWidth="1"/>
    <col min="7" max="16" width="7.625" style="46" customWidth="1"/>
    <col min="17" max="17" width="1.625" style="46" customWidth="1"/>
    <col min="18" max="18" width="7.625" style="46" customWidth="1"/>
    <col min="19" max="16384" width="7.625" style="46"/>
  </cols>
  <sheetData>
    <row r="1" spans="1:18" s="44" customFormat="1" ht="15.75" customHeight="1">
      <c r="A1" s="44" t="s">
        <v>213</v>
      </c>
      <c r="C1" s="53"/>
      <c r="D1" s="53"/>
      <c r="E1" s="53"/>
      <c r="F1" s="51"/>
      <c r="G1" s="80"/>
      <c r="H1" s="51"/>
      <c r="I1" s="51"/>
      <c r="J1" s="51"/>
      <c r="K1" s="51"/>
      <c r="L1" s="51"/>
      <c r="M1" s="51"/>
      <c r="N1" s="51"/>
      <c r="O1" s="49"/>
      <c r="P1" s="49"/>
      <c r="Q1" s="49"/>
      <c r="R1" s="49"/>
    </row>
    <row r="2" spans="1:18" s="44" customFormat="1" ht="15.75" customHeight="1">
      <c r="A2" s="44" t="s">
        <v>151</v>
      </c>
      <c r="C2" s="53"/>
      <c r="D2" s="53"/>
      <c r="E2" s="53"/>
      <c r="F2" s="51"/>
      <c r="G2" s="80"/>
      <c r="H2" s="51"/>
      <c r="I2" s="51"/>
      <c r="J2" s="51"/>
      <c r="K2" s="51"/>
      <c r="L2" s="51"/>
      <c r="M2" s="51"/>
      <c r="N2" s="51"/>
      <c r="O2" s="49"/>
      <c r="P2" s="49"/>
      <c r="Q2" s="49"/>
      <c r="R2" s="49"/>
    </row>
    <row r="3" spans="1:18" s="44" customFormat="1" ht="15.75" customHeight="1">
      <c r="B3" s="1" t="s">
        <v>173</v>
      </c>
      <c r="C3" s="2"/>
      <c r="D3" s="2"/>
      <c r="E3" s="341">
        <v>240652838.0890272</v>
      </c>
      <c r="F3" s="341"/>
      <c r="G3" s="3"/>
      <c r="H3" s="3"/>
      <c r="I3" s="3"/>
      <c r="J3" s="3"/>
      <c r="K3" s="3"/>
      <c r="L3" s="4"/>
      <c r="M3" s="4"/>
      <c r="N3" s="4"/>
      <c r="O3" s="4"/>
      <c r="P3" s="5" t="s">
        <v>97</v>
      </c>
      <c r="Q3" s="49"/>
      <c r="R3" s="49"/>
    </row>
    <row r="4" spans="1:18" s="44" customFormat="1" ht="15.75" customHeight="1">
      <c r="B4" s="6"/>
      <c r="C4" s="1" t="s">
        <v>174</v>
      </c>
      <c r="D4" s="2"/>
      <c r="E4" s="342">
        <v>220509935.1118536</v>
      </c>
      <c r="F4" s="342"/>
      <c r="G4" s="7"/>
      <c r="H4" s="8"/>
      <c r="I4" s="2"/>
      <c r="J4" s="2"/>
      <c r="K4" s="2"/>
      <c r="L4" s="2"/>
      <c r="M4" s="2"/>
      <c r="N4" s="9"/>
      <c r="O4" s="5"/>
      <c r="P4" s="10"/>
      <c r="Q4" s="49"/>
      <c r="R4" s="49"/>
    </row>
    <row r="5" spans="1:18" ht="15.75" customHeight="1">
      <c r="B5" s="6"/>
      <c r="C5" s="11"/>
      <c r="D5" s="12"/>
      <c r="E5" s="12"/>
      <c r="F5" s="12"/>
      <c r="G5" s="13"/>
      <c r="H5" s="13"/>
      <c r="I5" s="13"/>
      <c r="J5" s="13"/>
      <c r="K5" s="13"/>
      <c r="L5" s="13"/>
      <c r="M5" s="13"/>
      <c r="N5" s="13"/>
      <c r="O5" s="14"/>
      <c r="P5" s="10"/>
      <c r="Q5" s="49"/>
      <c r="R5" s="49"/>
    </row>
    <row r="6" spans="1:18" ht="15.75" customHeight="1">
      <c r="B6" s="6"/>
      <c r="C6" s="11"/>
      <c r="D6" s="339" t="s">
        <v>143</v>
      </c>
      <c r="E6" s="340"/>
      <c r="F6" s="15"/>
      <c r="G6" s="13"/>
      <c r="H6" s="13"/>
      <c r="I6" s="13"/>
      <c r="J6" s="13"/>
      <c r="K6" s="13"/>
      <c r="L6" s="16"/>
      <c r="M6" s="13"/>
      <c r="N6" s="13"/>
      <c r="O6" s="14"/>
      <c r="P6" s="10"/>
      <c r="Q6" s="49"/>
      <c r="R6" s="49"/>
    </row>
    <row r="7" spans="1:18" ht="15.75" customHeight="1">
      <c r="B7" s="6"/>
      <c r="C7" s="11"/>
      <c r="D7" s="321">
        <v>35801885.660994068</v>
      </c>
      <c r="E7" s="322"/>
      <c r="F7" s="17">
        <v>0.16235951293003451</v>
      </c>
      <c r="G7" s="13"/>
      <c r="H7" s="13"/>
      <c r="I7" s="13"/>
      <c r="J7" s="13"/>
      <c r="K7" s="13"/>
      <c r="L7" s="16"/>
      <c r="M7" s="12"/>
      <c r="N7" s="12"/>
      <c r="O7" s="14"/>
      <c r="P7" s="10"/>
      <c r="Q7" s="49"/>
      <c r="R7" s="49"/>
    </row>
    <row r="8" spans="1:18" ht="15.75" customHeight="1">
      <c r="B8" s="6"/>
      <c r="C8" s="11"/>
      <c r="D8" s="11"/>
      <c r="E8" s="14"/>
      <c r="F8" s="12"/>
      <c r="G8" s="323" t="s">
        <v>144</v>
      </c>
      <c r="H8" s="324"/>
      <c r="I8" s="18"/>
      <c r="J8" s="323" t="s">
        <v>145</v>
      </c>
      <c r="K8" s="324"/>
      <c r="L8" s="18"/>
      <c r="M8" s="331" t="s">
        <v>71</v>
      </c>
      <c r="N8" s="332"/>
      <c r="O8" s="14"/>
      <c r="P8" s="10"/>
      <c r="Q8" s="49"/>
      <c r="R8" s="49"/>
    </row>
    <row r="9" spans="1:18" ht="15.75" customHeight="1">
      <c r="B9" s="6"/>
      <c r="C9" s="11"/>
      <c r="D9" s="11"/>
      <c r="E9" s="14"/>
      <c r="F9" s="12"/>
      <c r="G9" s="325"/>
      <c r="H9" s="326"/>
      <c r="I9" s="13"/>
      <c r="J9" s="325"/>
      <c r="K9" s="326"/>
      <c r="L9" s="13"/>
      <c r="M9" s="333" t="s">
        <v>146</v>
      </c>
      <c r="N9" s="334"/>
      <c r="O9" s="14"/>
      <c r="P9" s="10"/>
      <c r="Q9" s="49"/>
      <c r="R9" s="49"/>
    </row>
    <row r="10" spans="1:18" ht="15.75" customHeight="1">
      <c r="B10" s="6"/>
      <c r="C10" s="11"/>
      <c r="D10" s="335" t="s">
        <v>147</v>
      </c>
      <c r="E10" s="336"/>
      <c r="F10" s="12"/>
      <c r="G10" s="325"/>
      <c r="H10" s="326"/>
      <c r="I10" s="13"/>
      <c r="J10" s="321">
        <v>21023855.520698003</v>
      </c>
      <c r="K10" s="322"/>
      <c r="L10" s="15">
        <v>9.5341987697895134E-2</v>
      </c>
      <c r="M10" s="337">
        <v>12248496.2976983</v>
      </c>
      <c r="N10" s="338"/>
      <c r="O10" s="14"/>
      <c r="P10" s="10"/>
      <c r="Q10" s="49"/>
      <c r="R10" s="49"/>
    </row>
    <row r="11" spans="1:18" ht="15.75" customHeight="1">
      <c r="B11" s="6"/>
      <c r="C11" s="11"/>
      <c r="D11" s="329">
        <v>184708049.4508594</v>
      </c>
      <c r="E11" s="330"/>
      <c r="F11" s="15">
        <v>0.83764048706996486</v>
      </c>
      <c r="G11" s="327">
        <v>48365545.703545593</v>
      </c>
      <c r="H11" s="328"/>
      <c r="I11" s="21">
        <v>0.21933499585409694</v>
      </c>
      <c r="J11" s="323" t="s">
        <v>148</v>
      </c>
      <c r="K11" s="324"/>
      <c r="L11" s="18"/>
      <c r="M11" s="19"/>
      <c r="N11" s="12"/>
      <c r="O11" s="14"/>
      <c r="P11" s="10"/>
      <c r="Q11" s="49"/>
      <c r="R11" s="49"/>
    </row>
    <row r="12" spans="1:18" ht="15.75" customHeight="1">
      <c r="B12" s="6"/>
      <c r="C12" s="11"/>
      <c r="D12" s="20"/>
      <c r="E12" s="21"/>
      <c r="F12" s="12"/>
      <c r="G12" s="22"/>
      <c r="H12" s="23"/>
      <c r="I12" s="21"/>
      <c r="J12" s="325"/>
      <c r="K12" s="326"/>
      <c r="L12" s="13"/>
      <c r="M12" s="19"/>
      <c r="N12" s="12"/>
      <c r="O12" s="14"/>
      <c r="P12" s="10"/>
      <c r="Q12" s="49"/>
      <c r="R12" s="49"/>
    </row>
    <row r="13" spans="1:18" ht="15.75" customHeight="1">
      <c r="B13" s="6"/>
      <c r="C13" s="11"/>
      <c r="D13" s="20"/>
      <c r="E13" s="24"/>
      <c r="F13" s="12"/>
      <c r="G13" s="11"/>
      <c r="H13" s="14"/>
      <c r="I13" s="13"/>
      <c r="J13" s="321">
        <v>27341690.182847589</v>
      </c>
      <c r="K13" s="322"/>
      <c r="L13" s="15">
        <v>0.12399300815620178</v>
      </c>
      <c r="M13" s="19"/>
      <c r="N13" s="12"/>
      <c r="O13" s="14"/>
      <c r="P13" s="10"/>
      <c r="Q13" s="49"/>
      <c r="R13" s="49"/>
    </row>
    <row r="14" spans="1:18" ht="15.75" customHeight="1">
      <c r="B14" s="6"/>
      <c r="C14" s="11"/>
      <c r="D14" s="20"/>
      <c r="E14" s="24"/>
      <c r="F14" s="12"/>
      <c r="G14" s="323" t="s">
        <v>149</v>
      </c>
      <c r="H14" s="324"/>
      <c r="I14" s="18"/>
      <c r="J14" s="13"/>
      <c r="K14" s="25"/>
      <c r="L14" s="13"/>
      <c r="M14" s="16"/>
      <c r="N14" s="12"/>
      <c r="O14" s="14"/>
      <c r="P14" s="10"/>
      <c r="Q14" s="49"/>
      <c r="R14" s="49"/>
    </row>
    <row r="15" spans="1:18" s="44" customFormat="1" ht="13.5" customHeight="1">
      <c r="B15" s="6"/>
      <c r="C15" s="11"/>
      <c r="D15" s="20"/>
      <c r="E15" s="26"/>
      <c r="F15" s="12"/>
      <c r="G15" s="325"/>
      <c r="H15" s="326"/>
      <c r="I15" s="27"/>
      <c r="J15" s="27"/>
      <c r="K15" s="25"/>
      <c r="L15" s="13"/>
      <c r="M15" s="16"/>
      <c r="N15" s="12"/>
      <c r="O15" s="14"/>
      <c r="P15" s="10"/>
      <c r="Q15" s="49"/>
      <c r="R15" s="49"/>
    </row>
    <row r="16" spans="1:18" s="49" customFormat="1" ht="13.5" customHeight="1">
      <c r="B16" s="6"/>
      <c r="C16" s="11"/>
      <c r="D16" s="20"/>
      <c r="E16" s="24"/>
      <c r="F16" s="12"/>
      <c r="G16" s="327">
        <v>136342503.74731392</v>
      </c>
      <c r="H16" s="328"/>
      <c r="I16" s="15">
        <v>0.61830549121586842</v>
      </c>
      <c r="J16" s="13"/>
      <c r="K16" s="13"/>
      <c r="L16" s="13"/>
      <c r="M16" s="16"/>
      <c r="N16" s="12"/>
      <c r="O16" s="14"/>
      <c r="P16" s="10"/>
    </row>
    <row r="17" spans="2:18" s="49" customFormat="1" ht="13.5" customHeight="1">
      <c r="B17" s="6"/>
      <c r="C17" s="11"/>
      <c r="D17" s="20"/>
      <c r="E17" s="24"/>
      <c r="F17" s="12"/>
      <c r="G17" s="28"/>
      <c r="H17" s="29"/>
      <c r="I17" s="15"/>
      <c r="J17" s="13"/>
      <c r="K17" s="13"/>
      <c r="L17" s="13"/>
      <c r="M17" s="16"/>
      <c r="N17" s="12"/>
      <c r="O17" s="14"/>
      <c r="P17" s="10"/>
    </row>
    <row r="18" spans="2:18" s="44" customFormat="1" ht="13.5" customHeight="1">
      <c r="B18" s="6"/>
      <c r="C18" s="11"/>
      <c r="D18" s="20"/>
      <c r="E18" s="24"/>
      <c r="F18" s="12"/>
      <c r="G18" s="28"/>
      <c r="H18" s="29"/>
      <c r="I18" s="15"/>
      <c r="J18" s="13"/>
      <c r="K18" s="13"/>
      <c r="L18" s="13"/>
      <c r="M18" s="16"/>
      <c r="N18" s="12"/>
      <c r="O18" s="14"/>
      <c r="P18" s="10"/>
      <c r="Q18" s="49"/>
      <c r="R18" s="49"/>
    </row>
    <row r="19" spans="2:18" s="52" customFormat="1" ht="18" customHeight="1">
      <c r="B19" s="6"/>
      <c r="C19" s="11"/>
      <c r="D19" s="20"/>
      <c r="E19" s="24"/>
      <c r="F19" s="12"/>
      <c r="G19" s="28"/>
      <c r="H19" s="29"/>
      <c r="I19" s="15"/>
      <c r="J19" s="13"/>
      <c r="K19" s="13"/>
      <c r="L19" s="13"/>
      <c r="M19" s="16"/>
      <c r="N19" s="12"/>
      <c r="O19" s="14"/>
      <c r="P19" s="10"/>
      <c r="Q19" s="49"/>
      <c r="R19" s="49"/>
    </row>
    <row r="20" spans="2:18" s="49" customFormat="1" ht="15" customHeight="1">
      <c r="B20" s="6"/>
      <c r="C20" s="11"/>
      <c r="D20" s="30"/>
      <c r="E20" s="31"/>
      <c r="F20" s="32"/>
      <c r="G20" s="30"/>
      <c r="H20" s="31"/>
      <c r="I20" s="13"/>
      <c r="J20" s="13"/>
      <c r="K20" s="13"/>
      <c r="L20" s="13"/>
      <c r="M20" s="16"/>
      <c r="N20" s="12"/>
      <c r="O20" s="14"/>
      <c r="P20" s="10"/>
    </row>
    <row r="21" spans="2:18" s="49" customFormat="1" ht="15" customHeight="1">
      <c r="B21" s="6"/>
      <c r="C21" s="33"/>
      <c r="D21" s="34"/>
      <c r="E21" s="34"/>
      <c r="F21" s="34"/>
      <c r="G21" s="34"/>
      <c r="H21" s="34"/>
      <c r="I21" s="34"/>
      <c r="J21" s="34"/>
      <c r="K21" s="34"/>
      <c r="L21" s="34"/>
      <c r="M21" s="34"/>
      <c r="N21" s="34"/>
      <c r="O21" s="35"/>
      <c r="P21" s="10"/>
    </row>
    <row r="22" spans="2:18" s="49" customFormat="1" ht="15" customHeight="1">
      <c r="B22" s="36"/>
      <c r="C22" s="37"/>
      <c r="D22" s="37"/>
      <c r="E22" s="37"/>
      <c r="F22" s="38"/>
      <c r="G22" s="38"/>
      <c r="H22" s="38"/>
      <c r="I22" s="38"/>
      <c r="J22" s="38"/>
      <c r="K22" s="38"/>
      <c r="L22" s="39"/>
      <c r="M22" s="39"/>
      <c r="N22" s="39"/>
      <c r="O22" s="39"/>
      <c r="P22" s="40"/>
    </row>
    <row r="23" spans="2:18" s="49" customFormat="1" ht="15" customHeight="1">
      <c r="B23" s="108" t="s">
        <v>165</v>
      </c>
      <c r="C23" s="48"/>
      <c r="D23" s="48"/>
      <c r="E23" s="48"/>
      <c r="F23" s="48"/>
      <c r="G23" s="48"/>
      <c r="H23" s="48"/>
      <c r="I23" s="48"/>
      <c r="J23" s="48"/>
      <c r="K23" s="48"/>
      <c r="L23" s="48"/>
      <c r="M23" s="48"/>
      <c r="N23" s="79"/>
      <c r="O23" s="79"/>
      <c r="P23" s="79"/>
      <c r="Q23" s="79"/>
      <c r="R23" s="79"/>
    </row>
    <row r="24" spans="2:18" s="49" customFormat="1" ht="15" customHeight="1">
      <c r="B24" s="172" t="s">
        <v>150</v>
      </c>
      <c r="C24" s="48"/>
      <c r="D24" s="48"/>
      <c r="E24" s="48"/>
      <c r="F24" s="48"/>
      <c r="G24" s="48"/>
      <c r="H24" s="48"/>
      <c r="I24" s="48"/>
      <c r="J24" s="48"/>
      <c r="K24" s="48"/>
      <c r="L24" s="48"/>
      <c r="M24" s="48"/>
      <c r="N24" s="79"/>
      <c r="O24" s="79"/>
      <c r="P24" s="79"/>
      <c r="Q24" s="79"/>
      <c r="R24" s="79"/>
    </row>
    <row r="25" spans="2:18" s="49" customFormat="1" ht="15" customHeight="1">
      <c r="B25" s="115" t="s">
        <v>200</v>
      </c>
      <c r="C25" s="45"/>
      <c r="D25" s="45"/>
      <c r="E25" s="45"/>
      <c r="F25" s="45"/>
      <c r="G25" s="45"/>
      <c r="H25" s="45"/>
      <c r="I25" s="45"/>
      <c r="J25" s="45"/>
      <c r="K25" s="45"/>
      <c r="L25" s="45"/>
      <c r="M25" s="45"/>
      <c r="N25" s="45"/>
      <c r="O25" s="45"/>
      <c r="P25" s="45"/>
      <c r="Q25" s="45"/>
      <c r="R25" s="45"/>
    </row>
    <row r="26" spans="2:18" s="49" customFormat="1" ht="15" customHeight="1">
      <c r="B26" s="115" t="s">
        <v>199</v>
      </c>
      <c r="C26" s="45"/>
      <c r="D26" s="45"/>
      <c r="E26" s="45"/>
      <c r="F26" s="45"/>
      <c r="G26" s="45"/>
      <c r="H26" s="45"/>
      <c r="I26" s="45"/>
      <c r="J26" s="45"/>
      <c r="K26" s="45"/>
      <c r="L26" s="45"/>
      <c r="M26" s="45"/>
      <c r="N26" s="45"/>
      <c r="O26" s="45"/>
      <c r="P26" s="45"/>
      <c r="Q26" s="45"/>
      <c r="R26" s="45"/>
    </row>
    <row r="27" spans="2:18" s="49" customFormat="1" ht="15" customHeight="1">
      <c r="B27" s="116" t="s">
        <v>234</v>
      </c>
      <c r="C27" s="50"/>
      <c r="D27" s="50"/>
      <c r="E27" s="50"/>
      <c r="F27" s="50"/>
      <c r="G27" s="50"/>
      <c r="H27" s="50"/>
      <c r="I27" s="51"/>
      <c r="J27" s="80"/>
      <c r="K27" s="51"/>
      <c r="L27" s="51"/>
      <c r="M27" s="51"/>
      <c r="N27" s="51"/>
      <c r="O27" s="51"/>
      <c r="P27" s="51"/>
      <c r="Q27" s="51"/>
    </row>
    <row r="28" spans="2:18" s="49" customFormat="1" ht="15" customHeight="1">
      <c r="B28" s="116" t="s">
        <v>233</v>
      </c>
      <c r="C28" s="50"/>
      <c r="D28" s="50"/>
      <c r="E28" s="50"/>
      <c r="F28" s="50"/>
      <c r="G28" s="50"/>
      <c r="H28" s="50"/>
      <c r="I28" s="51"/>
      <c r="J28" s="80"/>
      <c r="K28" s="51"/>
      <c r="L28" s="51"/>
      <c r="M28" s="51"/>
      <c r="N28" s="51"/>
      <c r="O28" s="51"/>
      <c r="P28" s="51"/>
      <c r="Q28" s="51"/>
    </row>
    <row r="29" spans="2:18" s="49" customFormat="1" ht="15" customHeight="1">
      <c r="B29" s="116" t="s">
        <v>201</v>
      </c>
      <c r="G29" s="50"/>
      <c r="H29" s="50"/>
      <c r="I29" s="51"/>
      <c r="J29" s="80"/>
      <c r="K29" s="51"/>
      <c r="L29" s="51"/>
      <c r="M29" s="51"/>
      <c r="N29" s="51"/>
      <c r="O29" s="51"/>
      <c r="P29" s="51"/>
      <c r="Q29" s="51"/>
    </row>
    <row r="30" spans="2:18" s="49" customFormat="1" ht="15" customHeight="1">
      <c r="B30" s="53"/>
      <c r="C30" s="53"/>
      <c r="D30" s="53"/>
      <c r="E30" s="53"/>
      <c r="F30" s="53"/>
      <c r="G30" s="53"/>
      <c r="H30" s="53"/>
      <c r="I30" s="54"/>
      <c r="J30" s="54"/>
      <c r="K30" s="54"/>
      <c r="L30" s="54"/>
      <c r="M30" s="54"/>
      <c r="N30" s="54"/>
      <c r="O30" s="54"/>
      <c r="P30" s="54"/>
      <c r="Q30" s="53"/>
      <c r="R30" s="52"/>
    </row>
    <row r="31" spans="2:18" s="49" customFormat="1" ht="15" customHeight="1">
      <c r="C31" s="53"/>
      <c r="D31" s="106"/>
      <c r="E31" s="53"/>
      <c r="F31" s="53"/>
      <c r="G31" s="53"/>
      <c r="H31" s="53"/>
      <c r="I31" s="54"/>
      <c r="J31" s="54"/>
      <c r="K31" s="54"/>
      <c r="L31" s="54"/>
      <c r="M31" s="54"/>
      <c r="N31" s="54"/>
      <c r="O31" s="54"/>
      <c r="P31" s="54"/>
      <c r="Q31" s="53"/>
      <c r="R31" s="52"/>
    </row>
    <row r="32" spans="2:18" s="49" customFormat="1" ht="15" customHeight="1">
      <c r="B32" s="55"/>
      <c r="C32" s="55"/>
      <c r="D32" s="55"/>
      <c r="E32" s="55"/>
      <c r="F32" s="55"/>
      <c r="G32" s="55"/>
      <c r="H32" s="55"/>
      <c r="I32" s="56"/>
      <c r="J32" s="56"/>
      <c r="K32" s="56"/>
      <c r="L32" s="56"/>
      <c r="M32" s="56"/>
      <c r="N32" s="56"/>
    </row>
    <row r="33" spans="2:18" s="49" customFormat="1" ht="15" customHeight="1">
      <c r="B33" s="57"/>
      <c r="C33" s="45"/>
      <c r="D33" s="45"/>
      <c r="E33" s="45"/>
      <c r="F33" s="45"/>
      <c r="G33" s="45"/>
      <c r="H33" s="45"/>
      <c r="I33" s="45"/>
      <c r="J33" s="45"/>
      <c r="K33" s="45"/>
      <c r="L33" s="45"/>
      <c r="M33" s="45"/>
      <c r="N33" s="45"/>
      <c r="O33" s="45"/>
      <c r="P33" s="45"/>
      <c r="Q33" s="45"/>
      <c r="R33" s="45"/>
    </row>
    <row r="34" spans="2:18" s="49" customFormat="1" ht="15" customHeight="1">
      <c r="B34" s="45"/>
      <c r="C34" s="46"/>
      <c r="D34" s="46"/>
      <c r="E34" s="46"/>
      <c r="F34" s="46"/>
      <c r="G34" s="46"/>
      <c r="H34" s="46"/>
      <c r="I34" s="46"/>
      <c r="J34" s="46"/>
      <c r="K34" s="46"/>
      <c r="L34" s="46"/>
      <c r="M34" s="46"/>
      <c r="N34" s="46"/>
      <c r="O34" s="46"/>
      <c r="P34" s="46"/>
      <c r="Q34" s="46"/>
      <c r="R34" s="46"/>
    </row>
    <row r="35" spans="2:18" s="49" customFormat="1" ht="15" customHeight="1">
      <c r="B35" s="45"/>
      <c r="C35" s="46"/>
      <c r="D35" s="46"/>
      <c r="E35" s="46"/>
      <c r="F35" s="46"/>
      <c r="G35" s="46"/>
      <c r="H35" s="46"/>
      <c r="I35" s="46"/>
      <c r="J35" s="46"/>
      <c r="K35" s="46"/>
      <c r="L35" s="46"/>
      <c r="M35" s="46"/>
      <c r="N35" s="46"/>
      <c r="O35" s="46"/>
      <c r="P35" s="46"/>
      <c r="Q35" s="46"/>
      <c r="R35" s="46"/>
    </row>
    <row r="36" spans="2:18" s="49" customFormat="1" ht="15" customHeight="1">
      <c r="B36" s="45"/>
      <c r="C36" s="46"/>
      <c r="D36" s="46"/>
      <c r="E36" s="46"/>
      <c r="F36" s="46"/>
      <c r="G36" s="46"/>
      <c r="H36" s="46"/>
      <c r="I36" s="46"/>
      <c r="J36" s="46"/>
      <c r="K36" s="46"/>
      <c r="L36" s="46"/>
      <c r="M36" s="46"/>
      <c r="N36" s="46"/>
      <c r="O36" s="46"/>
      <c r="P36" s="46"/>
      <c r="Q36" s="46"/>
      <c r="R36" s="46"/>
    </row>
    <row r="37" spans="2:18" s="49" customFormat="1" ht="15" customHeight="1">
      <c r="B37" s="45"/>
      <c r="C37" s="46"/>
      <c r="D37" s="46"/>
      <c r="E37" s="46"/>
      <c r="F37" s="46"/>
      <c r="G37" s="46"/>
      <c r="H37" s="46"/>
      <c r="I37" s="46"/>
      <c r="J37" s="46"/>
      <c r="K37" s="46"/>
      <c r="L37" s="46"/>
      <c r="M37" s="46"/>
      <c r="N37" s="46"/>
      <c r="O37" s="46"/>
      <c r="P37" s="46"/>
      <c r="Q37" s="46"/>
      <c r="R37" s="46"/>
    </row>
    <row r="38" spans="2:18" s="49" customFormat="1" ht="15" customHeight="1">
      <c r="B38" s="45"/>
      <c r="C38" s="46"/>
      <c r="D38" s="46"/>
      <c r="E38" s="46"/>
      <c r="F38" s="46"/>
      <c r="G38" s="46"/>
      <c r="H38" s="46"/>
      <c r="I38" s="46"/>
      <c r="J38" s="46"/>
      <c r="K38" s="46"/>
      <c r="L38" s="46"/>
      <c r="M38" s="46"/>
      <c r="N38" s="46"/>
      <c r="O38" s="46"/>
      <c r="P38" s="46"/>
      <c r="Q38" s="46"/>
      <c r="R38" s="46"/>
    </row>
    <row r="39" spans="2:18" s="49" customFormat="1" ht="15" customHeight="1">
      <c r="B39" s="45"/>
      <c r="C39" s="46"/>
      <c r="D39" s="46"/>
      <c r="E39" s="46"/>
      <c r="F39" s="46"/>
      <c r="G39" s="46"/>
      <c r="H39" s="46"/>
      <c r="I39" s="46"/>
      <c r="J39" s="46"/>
      <c r="K39" s="46"/>
      <c r="L39" s="46"/>
      <c r="M39" s="46"/>
      <c r="N39" s="46"/>
      <c r="O39" s="46"/>
      <c r="P39" s="46"/>
      <c r="Q39" s="46"/>
      <c r="R39" s="46"/>
    </row>
    <row r="40" spans="2:18" s="49" customFormat="1" ht="15" customHeight="1">
      <c r="B40" s="45"/>
      <c r="C40" s="46"/>
      <c r="D40" s="46"/>
      <c r="E40" s="46"/>
      <c r="F40" s="46"/>
      <c r="G40" s="46"/>
      <c r="H40" s="46"/>
      <c r="I40" s="46"/>
      <c r="J40" s="46"/>
      <c r="K40" s="46"/>
      <c r="L40" s="46"/>
      <c r="M40" s="46"/>
      <c r="N40" s="46"/>
      <c r="O40" s="46"/>
      <c r="P40" s="46"/>
      <c r="Q40" s="46"/>
      <c r="R40" s="46"/>
    </row>
    <row r="41" spans="2:18" s="49" customFormat="1" ht="15" customHeight="1">
      <c r="B41" s="45"/>
      <c r="C41" s="46"/>
      <c r="D41" s="46"/>
      <c r="E41" s="46"/>
      <c r="F41" s="46"/>
      <c r="G41" s="46"/>
      <c r="H41" s="46"/>
      <c r="I41" s="46"/>
      <c r="J41" s="46"/>
      <c r="K41" s="46"/>
      <c r="L41" s="46"/>
      <c r="M41" s="46"/>
      <c r="N41" s="46"/>
      <c r="O41" s="46"/>
      <c r="P41" s="46"/>
      <c r="Q41" s="46"/>
      <c r="R41" s="46"/>
    </row>
    <row r="42" spans="2:18" s="49" customFormat="1" ht="15" customHeight="1">
      <c r="B42" s="46"/>
      <c r="C42" s="46"/>
      <c r="D42" s="46"/>
      <c r="E42" s="46"/>
      <c r="F42" s="46"/>
      <c r="G42" s="46"/>
      <c r="H42" s="46"/>
      <c r="I42" s="46"/>
      <c r="J42" s="46"/>
      <c r="K42" s="46"/>
      <c r="L42" s="46"/>
      <c r="M42" s="46"/>
      <c r="N42" s="46"/>
      <c r="O42" s="46"/>
      <c r="P42" s="46"/>
      <c r="Q42" s="46"/>
      <c r="R42" s="46"/>
    </row>
    <row r="43" spans="2:18" s="49" customFormat="1" ht="15" customHeight="1">
      <c r="B43" s="46"/>
      <c r="C43" s="46"/>
      <c r="D43" s="46"/>
      <c r="E43" s="46"/>
      <c r="F43" s="46"/>
      <c r="G43" s="46"/>
      <c r="H43" s="46"/>
      <c r="I43" s="46"/>
      <c r="J43" s="46"/>
      <c r="K43" s="46"/>
      <c r="L43" s="46"/>
      <c r="M43" s="46"/>
      <c r="N43" s="46"/>
      <c r="O43" s="46"/>
      <c r="P43" s="46"/>
      <c r="Q43" s="46"/>
      <c r="R43" s="46"/>
    </row>
    <row r="44" spans="2:18" s="44" customFormat="1" ht="15" customHeight="1">
      <c r="B44" s="46"/>
      <c r="C44" s="46"/>
      <c r="D44" s="46"/>
      <c r="E44" s="46"/>
      <c r="F44" s="46"/>
      <c r="G44" s="46"/>
      <c r="H44" s="46"/>
      <c r="I44" s="46"/>
      <c r="J44" s="46"/>
      <c r="K44" s="46"/>
      <c r="L44" s="46"/>
      <c r="M44" s="46"/>
      <c r="N44" s="46"/>
      <c r="O44" s="46"/>
      <c r="P44" s="46"/>
      <c r="Q44" s="46"/>
      <c r="R44" s="46"/>
    </row>
    <row r="45" spans="2:18" s="44" customFormat="1" ht="15" customHeight="1">
      <c r="B45" s="46"/>
      <c r="C45" s="46"/>
      <c r="D45" s="46"/>
      <c r="E45" s="46"/>
      <c r="F45" s="46"/>
      <c r="G45" s="46"/>
      <c r="H45" s="46"/>
      <c r="I45" s="46"/>
      <c r="J45" s="46"/>
      <c r="K45" s="46"/>
      <c r="L45" s="46"/>
      <c r="M45" s="46"/>
      <c r="N45" s="46"/>
      <c r="O45" s="46"/>
      <c r="P45" s="46"/>
      <c r="Q45" s="46"/>
      <c r="R45" s="46"/>
    </row>
    <row r="46" spans="2:18" s="49" customFormat="1" ht="15" customHeight="1">
      <c r="B46" s="46"/>
      <c r="C46" s="46"/>
      <c r="D46" s="46"/>
      <c r="E46" s="46"/>
      <c r="F46" s="46"/>
      <c r="G46" s="46"/>
      <c r="H46" s="46"/>
      <c r="I46" s="46"/>
      <c r="J46" s="46"/>
      <c r="K46" s="46"/>
      <c r="L46" s="46"/>
      <c r="M46" s="46"/>
      <c r="N46" s="46"/>
      <c r="O46" s="46"/>
      <c r="P46" s="46"/>
      <c r="Q46" s="46"/>
      <c r="R46" s="46"/>
    </row>
    <row r="47" spans="2:18" s="49" customFormat="1" ht="15" customHeight="1">
      <c r="B47" s="45"/>
      <c r="C47" s="46"/>
      <c r="D47" s="46"/>
      <c r="E47" s="46"/>
      <c r="F47" s="46"/>
      <c r="G47" s="46"/>
      <c r="H47" s="46"/>
      <c r="I47" s="46"/>
      <c r="J47" s="46"/>
      <c r="K47" s="46"/>
      <c r="L47" s="46"/>
      <c r="M47" s="46"/>
      <c r="N47" s="46"/>
      <c r="O47" s="46"/>
      <c r="P47" s="46"/>
      <c r="Q47" s="46"/>
      <c r="R47" s="46"/>
    </row>
    <row r="48" spans="2:18" s="52" customFormat="1" ht="15" customHeight="1">
      <c r="B48" s="45"/>
      <c r="C48" s="46"/>
      <c r="D48" s="46"/>
      <c r="E48" s="46"/>
      <c r="F48" s="46"/>
      <c r="G48" s="46"/>
      <c r="H48" s="46"/>
      <c r="I48" s="46"/>
      <c r="J48" s="46"/>
      <c r="K48" s="46"/>
      <c r="L48" s="46"/>
      <c r="M48" s="46"/>
      <c r="N48" s="46"/>
      <c r="O48" s="46"/>
      <c r="P48" s="46"/>
      <c r="Q48" s="46"/>
      <c r="R48" s="46"/>
    </row>
    <row r="49" spans="2:18" s="49" customFormat="1" ht="15" customHeight="1">
      <c r="B49" s="45"/>
      <c r="C49" s="46"/>
      <c r="D49" s="46"/>
      <c r="E49" s="46"/>
      <c r="F49" s="46"/>
      <c r="G49" s="46"/>
      <c r="H49" s="46"/>
      <c r="I49" s="46"/>
      <c r="J49" s="46"/>
      <c r="K49" s="46"/>
      <c r="L49" s="46"/>
      <c r="M49" s="46"/>
      <c r="N49" s="46"/>
      <c r="O49" s="46"/>
      <c r="P49" s="46"/>
      <c r="Q49" s="46"/>
      <c r="R49" s="46"/>
    </row>
    <row r="50" spans="2:18" ht="15" customHeight="1">
      <c r="B50" s="46"/>
      <c r="R50" s="107"/>
    </row>
    <row r="51" spans="2:18" ht="15.75" customHeight="1">
      <c r="R51" s="108"/>
    </row>
  </sheetData>
  <mergeCells count="17">
    <mergeCell ref="D6:E6"/>
    <mergeCell ref="E3:F3"/>
    <mergeCell ref="E4:F4"/>
    <mergeCell ref="D7:E7"/>
    <mergeCell ref="G8:H10"/>
    <mergeCell ref="J8:K9"/>
    <mergeCell ref="M8:N8"/>
    <mergeCell ref="M9:N9"/>
    <mergeCell ref="D10:E10"/>
    <mergeCell ref="J10:K10"/>
    <mergeCell ref="M10:N10"/>
    <mergeCell ref="J13:K13"/>
    <mergeCell ref="G14:H15"/>
    <mergeCell ref="G16:H16"/>
    <mergeCell ref="D11:E11"/>
    <mergeCell ref="G11:H11"/>
    <mergeCell ref="J11:K12"/>
  </mergeCells>
  <phoneticPr fontId="3"/>
  <pageMargins left="0.70866141732283472" right="0.31496062992125984" top="0.74803149606299213" bottom="0.74803149606299213" header="0.31496062992125984" footer="0.31496062992125984"/>
  <pageSetup paperSize="9" scale="75" orientation="portrait" r:id="rId1"/>
  <headerFooter>
    <oddHeader>&amp;R&amp;"ＭＳ 明朝,標準"&amp;12 2-10.ジェネリック医薬品分析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zoomScaleNormal="100" zoomScaleSheetLayoutView="100" workbookViewId="0"/>
  </sheetViews>
  <sheetFormatPr defaultRowHeight="13.5"/>
  <cols>
    <col min="1" max="1" width="4.625" style="60" customWidth="1"/>
    <col min="2" max="2" width="3.625" style="60" customWidth="1"/>
    <col min="3" max="3" width="14.875" style="60" customWidth="1"/>
    <col min="4" max="12" width="11.625" style="60" customWidth="1"/>
    <col min="13" max="16384" width="9" style="60"/>
  </cols>
  <sheetData>
    <row r="1" spans="1:13" ht="15.75" customHeight="1">
      <c r="A1" s="58" t="s">
        <v>213</v>
      </c>
    </row>
    <row r="2" spans="1:13" ht="15.75" customHeight="1">
      <c r="A2" s="58" t="s">
        <v>141</v>
      </c>
    </row>
    <row r="3" spans="1:13" ht="10.5" customHeight="1">
      <c r="B3" s="345"/>
      <c r="C3" s="320" t="s">
        <v>98</v>
      </c>
      <c r="D3" s="346" t="s">
        <v>179</v>
      </c>
      <c r="E3" s="346" t="s">
        <v>180</v>
      </c>
      <c r="F3" s="346" t="s">
        <v>181</v>
      </c>
      <c r="G3" s="346" t="s">
        <v>185</v>
      </c>
      <c r="H3" s="348" t="s">
        <v>186</v>
      </c>
      <c r="I3" s="61"/>
      <c r="J3" s="62"/>
      <c r="K3" s="346" t="s">
        <v>184</v>
      </c>
      <c r="L3" s="346" t="s">
        <v>154</v>
      </c>
    </row>
    <row r="4" spans="1:13" ht="69" customHeight="1">
      <c r="B4" s="345"/>
      <c r="C4" s="320"/>
      <c r="D4" s="347"/>
      <c r="E4" s="347"/>
      <c r="F4" s="347"/>
      <c r="G4" s="347"/>
      <c r="H4" s="349"/>
      <c r="I4" s="225" t="s">
        <v>182</v>
      </c>
      <c r="J4" s="225" t="s">
        <v>183</v>
      </c>
      <c r="K4" s="347"/>
      <c r="L4" s="347"/>
    </row>
    <row r="5" spans="1:13">
      <c r="B5" s="81">
        <v>1</v>
      </c>
      <c r="C5" s="64" t="s">
        <v>1</v>
      </c>
      <c r="D5" s="82">
        <v>27061934667.474861</v>
      </c>
      <c r="E5" s="82">
        <f>SUM(F5,G5)</f>
        <v>24849303644.877869</v>
      </c>
      <c r="F5" s="82">
        <v>3884609157.5586538</v>
      </c>
      <c r="G5" s="83">
        <f>SUM(H5,K5)</f>
        <v>20964694487.319214</v>
      </c>
      <c r="H5" s="87">
        <f>SUM(I5:J5)</f>
        <v>5452412399.2799206</v>
      </c>
      <c r="I5" s="82">
        <v>2388876027.3650036</v>
      </c>
      <c r="J5" s="82">
        <v>3063536371.9149165</v>
      </c>
      <c r="K5" s="82">
        <v>15512282088.039291</v>
      </c>
      <c r="L5" s="238">
        <v>1400503929.7909968</v>
      </c>
      <c r="M5" s="237"/>
    </row>
    <row r="6" spans="1:13">
      <c r="B6" s="81">
        <v>2</v>
      </c>
      <c r="C6" s="64" t="s">
        <v>8</v>
      </c>
      <c r="D6" s="82">
        <v>20203593247.999329</v>
      </c>
      <c r="E6" s="82">
        <f t="shared" ref="E6:E12" si="0">SUM(F6,G6)</f>
        <v>18606530811.665428</v>
      </c>
      <c r="F6" s="82">
        <v>3124142327.5307689</v>
      </c>
      <c r="G6" s="82">
        <f t="shared" ref="G6:G12" si="1">SUM(H6,K6)</f>
        <v>15482388484.134659</v>
      </c>
      <c r="H6" s="82">
        <f t="shared" ref="H6:H12" si="2">SUM(I6:J6)</f>
        <v>3709498646.4321566</v>
      </c>
      <c r="I6" s="82">
        <v>1568973842.9730022</v>
      </c>
      <c r="J6" s="82">
        <v>2140524803.4591546</v>
      </c>
      <c r="K6" s="82">
        <v>11772889837.702503</v>
      </c>
      <c r="L6" s="238">
        <v>919990244.95200264</v>
      </c>
      <c r="M6" s="237"/>
    </row>
    <row r="7" spans="1:13">
      <c r="B7" s="81">
        <v>3</v>
      </c>
      <c r="C7" s="70" t="s">
        <v>13</v>
      </c>
      <c r="D7" s="82">
        <v>32565824071.90456</v>
      </c>
      <c r="E7" s="82">
        <f t="shared" si="0"/>
        <v>30026636831.212654</v>
      </c>
      <c r="F7" s="82">
        <v>4967790886.1235218</v>
      </c>
      <c r="G7" s="82">
        <f t="shared" si="1"/>
        <v>25058845945.089134</v>
      </c>
      <c r="H7" s="82">
        <f t="shared" si="2"/>
        <v>6246457762.6012859</v>
      </c>
      <c r="I7" s="82">
        <v>2693408113.3779984</v>
      </c>
      <c r="J7" s="82">
        <v>3553049649.2232881</v>
      </c>
      <c r="K7" s="82">
        <v>18812388182.487846</v>
      </c>
      <c r="L7" s="238">
        <v>1572537321.0489979</v>
      </c>
      <c r="M7" s="237"/>
    </row>
    <row r="8" spans="1:13">
      <c r="B8" s="81">
        <v>4</v>
      </c>
      <c r="C8" s="70" t="s">
        <v>21</v>
      </c>
      <c r="D8" s="82">
        <v>23526849387.670158</v>
      </c>
      <c r="E8" s="82">
        <f t="shared" si="0"/>
        <v>21641802753.964382</v>
      </c>
      <c r="F8" s="82">
        <v>3436833635.5026031</v>
      </c>
      <c r="G8" s="82">
        <f t="shared" si="1"/>
        <v>18204969118.461781</v>
      </c>
      <c r="H8" s="82">
        <f t="shared" si="2"/>
        <v>4938750243.4790993</v>
      </c>
      <c r="I8" s="82">
        <v>2140344856.6920009</v>
      </c>
      <c r="J8" s="82">
        <v>2798405386.7870979</v>
      </c>
      <c r="K8" s="82">
        <v>13266218874.982681</v>
      </c>
      <c r="L8" s="238">
        <v>1233793736.3630004</v>
      </c>
      <c r="M8" s="237"/>
    </row>
    <row r="9" spans="1:13">
      <c r="B9" s="81">
        <v>5</v>
      </c>
      <c r="C9" s="70" t="s">
        <v>25</v>
      </c>
      <c r="D9" s="82">
        <v>18904847644.905346</v>
      </c>
      <c r="E9" s="82">
        <f t="shared" si="0"/>
        <v>17287601016.376534</v>
      </c>
      <c r="F9" s="82">
        <v>2699023397.6279798</v>
      </c>
      <c r="G9" s="82">
        <f t="shared" si="1"/>
        <v>14588577618.748554</v>
      </c>
      <c r="H9" s="82">
        <f t="shared" si="2"/>
        <v>4025529449.9106994</v>
      </c>
      <c r="I9" s="82">
        <v>1747389489.1973953</v>
      </c>
      <c r="J9" s="82">
        <v>2278139960.713304</v>
      </c>
      <c r="K9" s="82">
        <v>10563048168.837854</v>
      </c>
      <c r="L9" s="238">
        <v>1023163623.591599</v>
      </c>
      <c r="M9" s="237"/>
    </row>
    <row r="10" spans="1:13">
      <c r="B10" s="81">
        <v>6</v>
      </c>
      <c r="C10" s="70" t="s">
        <v>35</v>
      </c>
      <c r="D10" s="82">
        <v>22851522801.668396</v>
      </c>
      <c r="E10" s="82">
        <f t="shared" si="0"/>
        <v>20920957068.058773</v>
      </c>
      <c r="F10" s="82">
        <v>3500128901.0641952</v>
      </c>
      <c r="G10" s="82">
        <f t="shared" si="1"/>
        <v>17420828166.994579</v>
      </c>
      <c r="H10" s="82">
        <f t="shared" si="2"/>
        <v>4495791084.3017473</v>
      </c>
      <c r="I10" s="82">
        <v>1957401444.4364979</v>
      </c>
      <c r="J10" s="82">
        <v>2538389639.8652496</v>
      </c>
      <c r="K10" s="82">
        <v>12925037082.692831</v>
      </c>
      <c r="L10" s="238">
        <v>1146113770.2919996</v>
      </c>
      <c r="M10" s="237"/>
    </row>
    <row r="11" spans="1:13">
      <c r="B11" s="81">
        <v>7</v>
      </c>
      <c r="C11" s="70" t="s">
        <v>44</v>
      </c>
      <c r="D11" s="82">
        <v>24487961573.769932</v>
      </c>
      <c r="E11" s="82">
        <f t="shared" si="0"/>
        <v>22263749281.351261</v>
      </c>
      <c r="F11" s="82">
        <v>3561856495.7954993</v>
      </c>
      <c r="G11" s="82">
        <f t="shared" si="1"/>
        <v>18701892785.555763</v>
      </c>
      <c r="H11" s="82">
        <f t="shared" si="2"/>
        <v>5091832042.5984955</v>
      </c>
      <c r="I11" s="82">
        <v>2259948990.1959968</v>
      </c>
      <c r="J11" s="82">
        <v>2831883052.4024987</v>
      </c>
      <c r="K11" s="82">
        <v>13610060742.95727</v>
      </c>
      <c r="L11" s="238">
        <v>1314354936.1900017</v>
      </c>
      <c r="M11" s="237"/>
    </row>
    <row r="12" spans="1:13" ht="14.25" thickBot="1">
      <c r="B12" s="81">
        <v>8</v>
      </c>
      <c r="C12" s="70" t="s">
        <v>57</v>
      </c>
      <c r="D12" s="82">
        <v>71050304695.04361</v>
      </c>
      <c r="E12" s="82">
        <f t="shared" si="0"/>
        <v>64913353706.531921</v>
      </c>
      <c r="F12" s="82">
        <v>10627500860.052589</v>
      </c>
      <c r="G12" s="82">
        <f t="shared" si="1"/>
        <v>54285852846.479332</v>
      </c>
      <c r="H12" s="82">
        <f t="shared" si="2"/>
        <v>14405274075.191111</v>
      </c>
      <c r="I12" s="82">
        <v>6267512756.5459871</v>
      </c>
      <c r="J12" s="82">
        <v>8137761318.6451235</v>
      </c>
      <c r="K12" s="82">
        <v>39880578771.288223</v>
      </c>
      <c r="L12" s="238">
        <v>3638038735.4709845</v>
      </c>
      <c r="M12" s="237"/>
    </row>
    <row r="13" spans="1:13" ht="14.25" thickTop="1">
      <c r="B13" s="343" t="s">
        <v>0</v>
      </c>
      <c r="C13" s="344"/>
      <c r="D13" s="229">
        <f>'ポテンシャル(金額)'!E3</f>
        <v>240652838.0890272</v>
      </c>
      <c r="E13" s="229">
        <f>'ポテンシャル(金額)'!E4</f>
        <v>220509935.1118536</v>
      </c>
      <c r="F13" s="229">
        <f>'ポテンシャル(金額)'!D7</f>
        <v>35801885.660994068</v>
      </c>
      <c r="G13" s="229">
        <f>'ポテンシャル(金額)'!D11</f>
        <v>184708049.4508594</v>
      </c>
      <c r="H13" s="229">
        <f>'ポテンシャル(金額)'!G11</f>
        <v>48365545.703545593</v>
      </c>
      <c r="I13" s="229">
        <f>'ポテンシャル(金額)'!J10</f>
        <v>21023855.520698003</v>
      </c>
      <c r="J13" s="229">
        <f>'ポテンシャル(金額)'!J13</f>
        <v>27341690.182847589</v>
      </c>
      <c r="K13" s="229">
        <f>'ポテンシャル(金額)'!G16</f>
        <v>136342503.74731392</v>
      </c>
      <c r="L13" s="230">
        <f>'ポテンシャル(金額)'!M10</f>
        <v>12248496.2976983</v>
      </c>
      <c r="M13" s="237"/>
    </row>
    <row r="14" spans="1:13">
      <c r="D14" s="237"/>
      <c r="E14" s="237"/>
      <c r="F14" s="237"/>
      <c r="G14" s="237"/>
      <c r="H14" s="237"/>
      <c r="I14" s="237"/>
      <c r="J14" s="237"/>
      <c r="K14" s="237"/>
      <c r="L14" s="237"/>
      <c r="M14" s="237"/>
    </row>
  </sheetData>
  <mergeCells count="10">
    <mergeCell ref="B13:C13"/>
    <mergeCell ref="B3:B4"/>
    <mergeCell ref="C3:C4"/>
    <mergeCell ref="L3:L4"/>
    <mergeCell ref="D3:D4"/>
    <mergeCell ref="E3:E4"/>
    <mergeCell ref="F3:F4"/>
    <mergeCell ref="G3:G4"/>
    <mergeCell ref="K3:K4"/>
    <mergeCell ref="H3:H4"/>
  </mergeCells>
  <phoneticPr fontId="3"/>
  <pageMargins left="0.70866141732283472" right="0.19685039370078741"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ignoredErrors>
    <ignoredError sqref="H5:H1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zoomScaleNormal="100" zoomScaleSheetLayoutView="100" workbookViewId="0"/>
  </sheetViews>
  <sheetFormatPr defaultRowHeight="13.5"/>
  <cols>
    <col min="1" max="1" width="4.625" style="60" customWidth="1"/>
    <col min="2" max="2" width="3.625" style="60" customWidth="1"/>
    <col min="3" max="3" width="11.75" style="60" customWidth="1"/>
    <col min="4" max="7" width="11.625" style="60" customWidth="1"/>
    <col min="8" max="8" width="11.625" style="41" customWidth="1"/>
    <col min="9" max="12" width="11.625" style="60" customWidth="1"/>
    <col min="13" max="16384" width="9" style="60"/>
  </cols>
  <sheetData>
    <row r="1" spans="1:13" ht="15.75" customHeight="1">
      <c r="A1" s="58" t="s">
        <v>213</v>
      </c>
    </row>
    <row r="2" spans="1:13" ht="15.75" customHeight="1">
      <c r="A2" s="58" t="s">
        <v>158</v>
      </c>
    </row>
    <row r="3" spans="1:13" ht="9.75" customHeight="1">
      <c r="B3" s="345"/>
      <c r="C3" s="320" t="s">
        <v>110</v>
      </c>
      <c r="D3" s="346" t="s">
        <v>179</v>
      </c>
      <c r="E3" s="346" t="s">
        <v>180</v>
      </c>
      <c r="F3" s="346" t="s">
        <v>181</v>
      </c>
      <c r="G3" s="346" t="s">
        <v>185</v>
      </c>
      <c r="H3" s="348" t="s">
        <v>186</v>
      </c>
      <c r="I3" s="61"/>
      <c r="J3" s="62"/>
      <c r="K3" s="346" t="s">
        <v>184</v>
      </c>
      <c r="L3" s="346" t="s">
        <v>154</v>
      </c>
    </row>
    <row r="4" spans="1:13" ht="62.1" customHeight="1">
      <c r="B4" s="345"/>
      <c r="C4" s="320"/>
      <c r="D4" s="347"/>
      <c r="E4" s="347"/>
      <c r="F4" s="347"/>
      <c r="G4" s="347"/>
      <c r="H4" s="349"/>
      <c r="I4" s="222" t="s">
        <v>182</v>
      </c>
      <c r="J4" s="222" t="s">
        <v>183</v>
      </c>
      <c r="K4" s="347"/>
      <c r="L4" s="347"/>
    </row>
    <row r="5" spans="1:13">
      <c r="B5" s="63">
        <v>1</v>
      </c>
      <c r="C5" s="226" t="s">
        <v>58</v>
      </c>
      <c r="D5" s="82">
        <v>71050304695.043442</v>
      </c>
      <c r="E5" s="82">
        <v>64913353706.641945</v>
      </c>
      <c r="F5" s="82">
        <v>10627500860.05261</v>
      </c>
      <c r="G5" s="83">
        <v>54285852846.993134</v>
      </c>
      <c r="H5" s="239">
        <v>14405274075.191149</v>
      </c>
      <c r="I5" s="82">
        <v>6267512756.5460005</v>
      </c>
      <c r="J5" s="82">
        <v>8137761318.6451483</v>
      </c>
      <c r="K5" s="82">
        <v>39880578771.288216</v>
      </c>
      <c r="L5" s="238">
        <v>3638038735.4709997</v>
      </c>
      <c r="M5" s="237"/>
    </row>
    <row r="6" spans="1:13">
      <c r="B6" s="63">
        <v>2</v>
      </c>
      <c r="C6" s="226" t="s">
        <v>112</v>
      </c>
      <c r="D6" s="82">
        <v>2491379334.1132979</v>
      </c>
      <c r="E6" s="82">
        <v>2275637324.7252002</v>
      </c>
      <c r="F6" s="82">
        <v>375308807.50800067</v>
      </c>
      <c r="G6" s="82">
        <v>1900328517.1874001</v>
      </c>
      <c r="H6" s="83">
        <v>488821879.31139994</v>
      </c>
      <c r="I6" s="82">
        <v>208837251.01499996</v>
      </c>
      <c r="J6" s="82">
        <v>279984628.29639995</v>
      </c>
      <c r="K6" s="82">
        <v>1411506637.8708997</v>
      </c>
      <c r="L6" s="238">
        <v>122395294.42500007</v>
      </c>
      <c r="M6" s="237"/>
    </row>
    <row r="7" spans="1:13">
      <c r="B7" s="63">
        <v>3</v>
      </c>
      <c r="C7" s="227" t="s">
        <v>113</v>
      </c>
      <c r="D7" s="82">
        <v>1621139466.0240009</v>
      </c>
      <c r="E7" s="82">
        <v>1478473848.2412996</v>
      </c>
      <c r="F7" s="82">
        <v>211830135.20229998</v>
      </c>
      <c r="G7" s="82">
        <v>1266643713.0212998</v>
      </c>
      <c r="H7" s="83">
        <v>382496865.1925</v>
      </c>
      <c r="I7" s="82">
        <v>163692102</v>
      </c>
      <c r="J7" s="82">
        <v>218804763.19249997</v>
      </c>
      <c r="K7" s="82">
        <v>884146847.82920015</v>
      </c>
      <c r="L7" s="238">
        <v>95104366.280000016</v>
      </c>
      <c r="M7" s="237"/>
    </row>
    <row r="8" spans="1:13">
      <c r="B8" s="63">
        <v>4</v>
      </c>
      <c r="C8" s="227" t="s">
        <v>114</v>
      </c>
      <c r="D8" s="82">
        <v>1884950162.2041991</v>
      </c>
      <c r="E8" s="82">
        <v>1699554090.7261996</v>
      </c>
      <c r="F8" s="82">
        <v>296384310.78576982</v>
      </c>
      <c r="G8" s="82">
        <v>1403169779.9600995</v>
      </c>
      <c r="H8" s="83">
        <v>397027543.69809985</v>
      </c>
      <c r="I8" s="82">
        <v>168107021.5</v>
      </c>
      <c r="J8" s="82">
        <v>228920522.19809985</v>
      </c>
      <c r="K8" s="82">
        <v>1006142236.2411997</v>
      </c>
      <c r="L8" s="238">
        <v>96966920.200000018</v>
      </c>
      <c r="M8" s="237"/>
    </row>
    <row r="9" spans="1:13">
      <c r="B9" s="63">
        <v>5</v>
      </c>
      <c r="C9" s="227" t="s">
        <v>115</v>
      </c>
      <c r="D9" s="82">
        <v>1474320283.6987002</v>
      </c>
      <c r="E9" s="82">
        <v>1369552279.2382798</v>
      </c>
      <c r="F9" s="82">
        <v>219354671.45516002</v>
      </c>
      <c r="G9" s="82">
        <v>1150197607.7854788</v>
      </c>
      <c r="H9" s="83">
        <v>290119195.53953022</v>
      </c>
      <c r="I9" s="82">
        <v>136272767.52999997</v>
      </c>
      <c r="J9" s="82">
        <v>153846428.00953025</v>
      </c>
      <c r="K9" s="82">
        <v>860078412.20597982</v>
      </c>
      <c r="L9" s="238">
        <v>79664413.670000076</v>
      </c>
      <c r="M9" s="237"/>
    </row>
    <row r="10" spans="1:13">
      <c r="B10" s="63">
        <v>6</v>
      </c>
      <c r="C10" s="227" t="s">
        <v>116</v>
      </c>
      <c r="D10" s="82">
        <v>2229279128.4263005</v>
      </c>
      <c r="E10" s="82">
        <v>2005237553.0475969</v>
      </c>
      <c r="F10" s="82">
        <v>384530174.13569969</v>
      </c>
      <c r="G10" s="82">
        <v>1620707378.9399705</v>
      </c>
      <c r="H10" s="83">
        <v>422932575.65029967</v>
      </c>
      <c r="I10" s="82">
        <v>184626143.80000007</v>
      </c>
      <c r="J10" s="82">
        <v>238306431.8502996</v>
      </c>
      <c r="K10" s="82">
        <v>1197774803.2621689</v>
      </c>
      <c r="L10" s="238">
        <v>106639436.05000006</v>
      </c>
      <c r="M10" s="237"/>
    </row>
    <row r="11" spans="1:13">
      <c r="B11" s="63">
        <v>7</v>
      </c>
      <c r="C11" s="227" t="s">
        <v>117</v>
      </c>
      <c r="D11" s="82">
        <v>2190800571.8229003</v>
      </c>
      <c r="E11" s="82">
        <v>2009331960.6657</v>
      </c>
      <c r="F11" s="82">
        <v>320014013.1673004</v>
      </c>
      <c r="G11" s="82">
        <v>1689317947.4879994</v>
      </c>
      <c r="H11" s="83">
        <v>469707483.95159996</v>
      </c>
      <c r="I11" s="82">
        <v>200604163.72999996</v>
      </c>
      <c r="J11" s="82">
        <v>269103320.2216</v>
      </c>
      <c r="K11" s="82">
        <v>1219610463.5562999</v>
      </c>
      <c r="L11" s="238">
        <v>114962517.10000002</v>
      </c>
      <c r="M11" s="237"/>
    </row>
    <row r="12" spans="1:13">
      <c r="B12" s="63">
        <v>8</v>
      </c>
      <c r="C12" s="227" t="s">
        <v>59</v>
      </c>
      <c r="D12" s="82">
        <v>1666237393.6110013</v>
      </c>
      <c r="E12" s="82">
        <v>1536786022.3763001</v>
      </c>
      <c r="F12" s="82">
        <v>204608562.71440002</v>
      </c>
      <c r="G12" s="82">
        <v>1332177459.6635993</v>
      </c>
      <c r="H12" s="83">
        <v>404647439.82499981</v>
      </c>
      <c r="I12" s="82">
        <v>182404666.29999986</v>
      </c>
      <c r="J12" s="82">
        <v>222242773.52499995</v>
      </c>
      <c r="K12" s="82">
        <v>927530019.86929953</v>
      </c>
      <c r="L12" s="238">
        <v>106511871.12499993</v>
      </c>
      <c r="M12" s="237"/>
    </row>
    <row r="13" spans="1:13">
      <c r="B13" s="63">
        <v>9</v>
      </c>
      <c r="C13" s="227" t="s">
        <v>118</v>
      </c>
      <c r="D13" s="82">
        <v>1093310831.2437007</v>
      </c>
      <c r="E13" s="82">
        <v>998165401.13439965</v>
      </c>
      <c r="F13" s="82">
        <v>154299611.02890003</v>
      </c>
      <c r="G13" s="83">
        <v>843865790.10370016</v>
      </c>
      <c r="H13" s="239">
        <v>205564118.51029998</v>
      </c>
      <c r="I13" s="82">
        <v>92641903.614999995</v>
      </c>
      <c r="J13" s="82">
        <v>112922214.8953</v>
      </c>
      <c r="K13" s="82">
        <v>638301671.59269965</v>
      </c>
      <c r="L13" s="238">
        <v>53886553.909999952</v>
      </c>
      <c r="M13" s="237"/>
    </row>
    <row r="14" spans="1:13">
      <c r="B14" s="63">
        <v>10</v>
      </c>
      <c r="C14" s="227" t="s">
        <v>60</v>
      </c>
      <c r="D14" s="82">
        <v>2485154239.6761703</v>
      </c>
      <c r="E14" s="82">
        <v>2279239272.2475891</v>
      </c>
      <c r="F14" s="82">
        <v>425116166.62782997</v>
      </c>
      <c r="G14" s="82">
        <v>1854123105.5869808</v>
      </c>
      <c r="H14" s="83">
        <v>393385577.32616007</v>
      </c>
      <c r="I14" s="82">
        <v>146881207.215</v>
      </c>
      <c r="J14" s="82">
        <v>246504370.11116007</v>
      </c>
      <c r="K14" s="82">
        <v>1460737528.2505796</v>
      </c>
      <c r="L14" s="238">
        <v>84209843.959999993</v>
      </c>
      <c r="M14" s="237"/>
    </row>
    <row r="15" spans="1:13">
      <c r="B15" s="63">
        <v>11</v>
      </c>
      <c r="C15" s="227" t="s">
        <v>61</v>
      </c>
      <c r="D15" s="82">
        <v>4265093866.165596</v>
      </c>
      <c r="E15" s="82">
        <v>3911578234.4954052</v>
      </c>
      <c r="F15" s="82">
        <v>711834834.03269958</v>
      </c>
      <c r="G15" s="82">
        <v>3199743400.5531993</v>
      </c>
      <c r="H15" s="83">
        <v>738664789.07879937</v>
      </c>
      <c r="I15" s="82">
        <v>322029739.26500022</v>
      </c>
      <c r="J15" s="82">
        <v>416635049.81379914</v>
      </c>
      <c r="K15" s="82">
        <v>2461078611.4156985</v>
      </c>
      <c r="L15" s="238">
        <v>186441464.27999988</v>
      </c>
      <c r="M15" s="237"/>
    </row>
    <row r="16" spans="1:13">
      <c r="B16" s="63">
        <v>12</v>
      </c>
      <c r="C16" s="227" t="s">
        <v>119</v>
      </c>
      <c r="D16" s="82">
        <v>2271173927.0995808</v>
      </c>
      <c r="E16" s="82">
        <v>2058845151.5152993</v>
      </c>
      <c r="F16" s="82">
        <v>317863089.11359984</v>
      </c>
      <c r="G16" s="82">
        <v>1740982062.4210997</v>
      </c>
      <c r="H16" s="83">
        <v>536839746.49009973</v>
      </c>
      <c r="I16" s="82">
        <v>236845098.55000001</v>
      </c>
      <c r="J16" s="82">
        <v>299994647.94009972</v>
      </c>
      <c r="K16" s="82">
        <v>1204142315.8971</v>
      </c>
      <c r="L16" s="238">
        <v>137875613.24500003</v>
      </c>
      <c r="M16" s="237"/>
    </row>
    <row r="17" spans="2:13">
      <c r="B17" s="63">
        <v>13</v>
      </c>
      <c r="C17" s="227" t="s">
        <v>120</v>
      </c>
      <c r="D17" s="82">
        <v>4025682292.7200994</v>
      </c>
      <c r="E17" s="82">
        <v>3697983548.2843909</v>
      </c>
      <c r="F17" s="82">
        <v>576165561.78140008</v>
      </c>
      <c r="G17" s="82">
        <v>3121817986.4912014</v>
      </c>
      <c r="H17" s="83">
        <v>912702028.97879982</v>
      </c>
      <c r="I17" s="82">
        <v>412795336.4599998</v>
      </c>
      <c r="J17" s="82">
        <v>499906692.51879996</v>
      </c>
      <c r="K17" s="82">
        <v>2209115957.4606018</v>
      </c>
      <c r="L17" s="238">
        <v>238355280.18999994</v>
      </c>
      <c r="M17" s="237"/>
    </row>
    <row r="18" spans="2:13">
      <c r="B18" s="63">
        <v>14</v>
      </c>
      <c r="C18" s="227" t="s">
        <v>121</v>
      </c>
      <c r="D18" s="82">
        <v>2843704156.2380476</v>
      </c>
      <c r="E18" s="82">
        <v>2613274213.9844012</v>
      </c>
      <c r="F18" s="82">
        <v>435858174.8609997</v>
      </c>
      <c r="G18" s="82">
        <v>2177416039.1843982</v>
      </c>
      <c r="H18" s="83">
        <v>619198135.36180007</v>
      </c>
      <c r="I18" s="82">
        <v>264513252.65000001</v>
      </c>
      <c r="J18" s="82">
        <v>354684882.71180004</v>
      </c>
      <c r="K18" s="82">
        <v>1558217903.7901993</v>
      </c>
      <c r="L18" s="238">
        <v>154468717.8350001</v>
      </c>
      <c r="M18" s="237"/>
    </row>
    <row r="19" spans="2:13">
      <c r="B19" s="63">
        <v>15</v>
      </c>
      <c r="C19" s="227" t="s">
        <v>122</v>
      </c>
      <c r="D19" s="82">
        <v>4574510251.0915051</v>
      </c>
      <c r="E19" s="82">
        <v>4172257600.3450007</v>
      </c>
      <c r="F19" s="82">
        <v>721469192.7862004</v>
      </c>
      <c r="G19" s="82">
        <v>3450788407.5256987</v>
      </c>
      <c r="H19" s="83">
        <v>877059862.45489979</v>
      </c>
      <c r="I19" s="82">
        <v>380090221.95999998</v>
      </c>
      <c r="J19" s="82">
        <v>496969640.49489981</v>
      </c>
      <c r="K19" s="82">
        <v>2573728545.1154017</v>
      </c>
      <c r="L19" s="238">
        <v>221315120.48500004</v>
      </c>
      <c r="M19" s="237"/>
    </row>
    <row r="20" spans="2:13">
      <c r="B20" s="63">
        <v>16</v>
      </c>
      <c r="C20" s="227" t="s">
        <v>62</v>
      </c>
      <c r="D20" s="82">
        <v>3129834172.4296012</v>
      </c>
      <c r="E20" s="82">
        <v>2842345865.7257986</v>
      </c>
      <c r="F20" s="82">
        <v>390795243.75489962</v>
      </c>
      <c r="G20" s="82">
        <v>2451550622.0380988</v>
      </c>
      <c r="H20" s="83">
        <v>743900639.70230019</v>
      </c>
      <c r="I20" s="82">
        <v>335625363.46500003</v>
      </c>
      <c r="J20" s="82">
        <v>408275276.23730016</v>
      </c>
      <c r="K20" s="82">
        <v>1707649982.2774599</v>
      </c>
      <c r="L20" s="238">
        <v>195733837.01500005</v>
      </c>
      <c r="M20" s="237"/>
    </row>
    <row r="21" spans="2:13">
      <c r="B21" s="63">
        <v>17</v>
      </c>
      <c r="C21" s="227" t="s">
        <v>123</v>
      </c>
      <c r="D21" s="82">
        <v>4420870363.507431</v>
      </c>
      <c r="E21" s="82">
        <v>4020348084.3171411</v>
      </c>
      <c r="F21" s="82">
        <v>658427871.9011004</v>
      </c>
      <c r="G21" s="83">
        <v>3361920212.51724</v>
      </c>
      <c r="H21" s="239">
        <v>916115931.40089977</v>
      </c>
      <c r="I21" s="82">
        <v>422303461.76400018</v>
      </c>
      <c r="J21" s="82">
        <v>493812469.63689959</v>
      </c>
      <c r="K21" s="82">
        <v>2445804281.0353417</v>
      </c>
      <c r="L21" s="238">
        <v>244834025.33200008</v>
      </c>
      <c r="M21" s="237"/>
    </row>
    <row r="22" spans="2:13">
      <c r="B22" s="63">
        <v>18</v>
      </c>
      <c r="C22" s="227" t="s">
        <v>63</v>
      </c>
      <c r="D22" s="82">
        <v>4273174769.3976402</v>
      </c>
      <c r="E22" s="82">
        <v>3869629034.2467422</v>
      </c>
      <c r="F22" s="82">
        <v>591676542.51209998</v>
      </c>
      <c r="G22" s="82">
        <v>3277952491.7416396</v>
      </c>
      <c r="H22" s="83">
        <v>868719894.04558003</v>
      </c>
      <c r="I22" s="82">
        <v>403012750.40299964</v>
      </c>
      <c r="J22" s="82">
        <v>465707143.64258039</v>
      </c>
      <c r="K22" s="82">
        <v>2409232597.6625452</v>
      </c>
      <c r="L22" s="238">
        <v>232513068.89399979</v>
      </c>
      <c r="M22" s="237"/>
    </row>
    <row r="23" spans="2:13">
      <c r="B23" s="63">
        <v>19</v>
      </c>
      <c r="C23" s="227" t="s">
        <v>124</v>
      </c>
      <c r="D23" s="82">
        <v>2817855808.3302026</v>
      </c>
      <c r="E23" s="82">
        <v>2564925321.3249006</v>
      </c>
      <c r="F23" s="82">
        <v>455085622.52920002</v>
      </c>
      <c r="G23" s="82">
        <v>2109839698.8600984</v>
      </c>
      <c r="H23" s="83">
        <v>539811502.36299992</v>
      </c>
      <c r="I23" s="82">
        <v>227400379.32000008</v>
      </c>
      <c r="J23" s="82">
        <v>312411123.0429998</v>
      </c>
      <c r="K23" s="82">
        <v>1570028196.4374006</v>
      </c>
      <c r="L23" s="238">
        <v>130631371.81499995</v>
      </c>
      <c r="M23" s="237"/>
    </row>
    <row r="24" spans="2:13">
      <c r="B24" s="63">
        <v>20</v>
      </c>
      <c r="C24" s="227" t="s">
        <v>125</v>
      </c>
      <c r="D24" s="82">
        <v>4163737871.4869061</v>
      </c>
      <c r="E24" s="82">
        <v>3786816760.9990997</v>
      </c>
      <c r="F24" s="82">
        <v>675176410.68193924</v>
      </c>
      <c r="G24" s="82">
        <v>3111640350.342</v>
      </c>
      <c r="H24" s="83">
        <v>753396065.81317973</v>
      </c>
      <c r="I24" s="82">
        <v>304350495.77499998</v>
      </c>
      <c r="J24" s="82">
        <v>449045570.0381797</v>
      </c>
      <c r="K24" s="82">
        <v>2358244284.5209208</v>
      </c>
      <c r="L24" s="238">
        <v>176813561.95999983</v>
      </c>
      <c r="M24" s="237"/>
    </row>
    <row r="25" spans="2:13">
      <c r="B25" s="63">
        <v>21</v>
      </c>
      <c r="C25" s="227" t="s">
        <v>126</v>
      </c>
      <c r="D25" s="82">
        <v>2844956133.3744998</v>
      </c>
      <c r="E25" s="82">
        <v>2624901864.6393003</v>
      </c>
      <c r="F25" s="82">
        <v>445074577.29269969</v>
      </c>
      <c r="G25" s="82">
        <v>2179827287.3437014</v>
      </c>
      <c r="H25" s="83">
        <v>559231459.1868</v>
      </c>
      <c r="I25" s="82">
        <v>233480545.9800002</v>
      </c>
      <c r="J25" s="82">
        <v>325750913.20679986</v>
      </c>
      <c r="K25" s="82">
        <v>1620595828.1508</v>
      </c>
      <c r="L25" s="238">
        <v>136192867.02999994</v>
      </c>
      <c r="M25" s="237"/>
    </row>
    <row r="26" spans="2:13">
      <c r="B26" s="63">
        <v>22</v>
      </c>
      <c r="C26" s="227" t="s">
        <v>64</v>
      </c>
      <c r="D26" s="82">
        <v>3684197510.1801019</v>
      </c>
      <c r="E26" s="82">
        <v>3371899171.8848982</v>
      </c>
      <c r="F26" s="82">
        <v>557809038.61544991</v>
      </c>
      <c r="G26" s="82">
        <v>2814090133.319303</v>
      </c>
      <c r="H26" s="83">
        <v>727904051.38560033</v>
      </c>
      <c r="I26" s="82">
        <v>311780474.22500002</v>
      </c>
      <c r="J26" s="82">
        <v>416123577.16060024</v>
      </c>
      <c r="K26" s="82">
        <v>2086186081.9330001</v>
      </c>
      <c r="L26" s="238">
        <v>181527350.74000004</v>
      </c>
      <c r="M26" s="237"/>
    </row>
    <row r="27" spans="2:13">
      <c r="B27" s="63">
        <v>23</v>
      </c>
      <c r="C27" s="227" t="s">
        <v>127</v>
      </c>
      <c r="D27" s="82">
        <v>6259113222.0645771</v>
      </c>
      <c r="E27" s="82">
        <v>5748053284.8443069</v>
      </c>
      <c r="F27" s="82">
        <v>893795541.25010014</v>
      </c>
      <c r="G27" s="82">
        <v>4854257743.596426</v>
      </c>
      <c r="H27" s="83">
        <v>1256092166.7752008</v>
      </c>
      <c r="I27" s="82">
        <v>524423015.96900016</v>
      </c>
      <c r="J27" s="82">
        <v>731669150.80620062</v>
      </c>
      <c r="K27" s="82">
        <v>3598165576.7615223</v>
      </c>
      <c r="L27" s="238">
        <v>303915693.27199978</v>
      </c>
      <c r="M27" s="237"/>
    </row>
    <row r="28" spans="2:13">
      <c r="B28" s="63">
        <v>24</v>
      </c>
      <c r="C28" s="227" t="s">
        <v>128</v>
      </c>
      <c r="D28" s="82">
        <v>2639501211.5623975</v>
      </c>
      <c r="E28" s="82">
        <v>2425977189.0071039</v>
      </c>
      <c r="F28" s="82">
        <v>360742529.61686003</v>
      </c>
      <c r="G28" s="82">
        <v>2065234659.3995013</v>
      </c>
      <c r="H28" s="83">
        <v>541650847.13870001</v>
      </c>
      <c r="I28" s="82">
        <v>255208648.5800001</v>
      </c>
      <c r="J28" s="82">
        <v>286442198.55869985</v>
      </c>
      <c r="K28" s="82">
        <v>1523583812.2751007</v>
      </c>
      <c r="L28" s="238">
        <v>149735855.4229998</v>
      </c>
      <c r="M28" s="237"/>
    </row>
    <row r="29" spans="2:13">
      <c r="B29" s="63">
        <v>25</v>
      </c>
      <c r="C29" s="227" t="s">
        <v>129</v>
      </c>
      <c r="D29" s="82">
        <v>1700327728.5750008</v>
      </c>
      <c r="E29" s="82">
        <v>1552540628.6256006</v>
      </c>
      <c r="F29" s="82">
        <v>244280176.69800034</v>
      </c>
      <c r="G29" s="83">
        <v>1308260451.9230001</v>
      </c>
      <c r="H29" s="239">
        <v>359284276.01060015</v>
      </c>
      <c r="I29" s="82">
        <v>149586745.47500005</v>
      </c>
      <c r="J29" s="82">
        <v>209697530.5356001</v>
      </c>
      <c r="K29" s="82">
        <v>948976175.87679946</v>
      </c>
      <c r="L29" s="238">
        <v>87343691.23499994</v>
      </c>
      <c r="M29" s="237"/>
    </row>
    <row r="30" spans="2:13">
      <c r="B30" s="63">
        <v>26</v>
      </c>
      <c r="C30" s="227" t="s">
        <v>36</v>
      </c>
      <c r="D30" s="82">
        <v>22851522801.668407</v>
      </c>
      <c r="E30" s="82">
        <v>20920957067.983418</v>
      </c>
      <c r="F30" s="82">
        <v>3500128901.0641999</v>
      </c>
      <c r="G30" s="82">
        <v>17420828167.015934</v>
      </c>
      <c r="H30" s="83">
        <v>4495791084.3017502</v>
      </c>
      <c r="I30" s="82">
        <v>1957401444.4365005</v>
      </c>
      <c r="J30" s="82">
        <v>2538389639.8652496</v>
      </c>
      <c r="K30" s="82">
        <v>12925037082.692842</v>
      </c>
      <c r="L30" s="238">
        <v>1146113770.2919998</v>
      </c>
      <c r="M30" s="237"/>
    </row>
    <row r="31" spans="2:13">
      <c r="B31" s="63">
        <v>27</v>
      </c>
      <c r="C31" s="227" t="s">
        <v>37</v>
      </c>
      <c r="D31" s="82">
        <v>3825303114.1815019</v>
      </c>
      <c r="E31" s="82">
        <v>3495979353.9749041</v>
      </c>
      <c r="F31" s="82">
        <v>645867343.05609941</v>
      </c>
      <c r="G31" s="82">
        <v>2850112010.9268036</v>
      </c>
      <c r="H31" s="83">
        <v>700529052.93820047</v>
      </c>
      <c r="I31" s="82">
        <v>303740875.61400026</v>
      </c>
      <c r="J31" s="82">
        <v>396788177.32420027</v>
      </c>
      <c r="K31" s="82">
        <v>2149582958.04772</v>
      </c>
      <c r="L31" s="238">
        <v>174754548.10699984</v>
      </c>
      <c r="M31" s="237"/>
    </row>
    <row r="32" spans="2:13">
      <c r="B32" s="63">
        <v>28</v>
      </c>
      <c r="C32" s="227" t="s">
        <v>38</v>
      </c>
      <c r="D32" s="82">
        <v>3069784278.2612033</v>
      </c>
      <c r="E32" s="82">
        <v>2822632482.8457994</v>
      </c>
      <c r="F32" s="82">
        <v>455049841.19020045</v>
      </c>
      <c r="G32" s="82">
        <v>2367582641.6875997</v>
      </c>
      <c r="H32" s="83">
        <v>595005858.67340016</v>
      </c>
      <c r="I32" s="82">
        <v>260007590.72000021</v>
      </c>
      <c r="J32" s="82">
        <v>334998267.9533999</v>
      </c>
      <c r="K32" s="82">
        <v>1772576782.9938011</v>
      </c>
      <c r="L32" s="238">
        <v>152321338.64500001</v>
      </c>
      <c r="M32" s="237"/>
    </row>
    <row r="33" spans="2:13">
      <c r="B33" s="63">
        <v>29</v>
      </c>
      <c r="C33" s="227" t="s">
        <v>39</v>
      </c>
      <c r="D33" s="82">
        <v>2677807801.0919366</v>
      </c>
      <c r="E33" s="82">
        <v>2451650810.911201</v>
      </c>
      <c r="F33" s="82">
        <v>397924659.67700005</v>
      </c>
      <c r="G33" s="82">
        <v>2053726151.2407</v>
      </c>
      <c r="H33" s="83">
        <v>537844646.7378999</v>
      </c>
      <c r="I33" s="82">
        <v>224366180.06</v>
      </c>
      <c r="J33" s="82">
        <v>313478466.6778999</v>
      </c>
      <c r="K33" s="82">
        <v>1515881504.4953008</v>
      </c>
      <c r="L33" s="238">
        <v>131966228.37999997</v>
      </c>
      <c r="M33" s="237"/>
    </row>
    <row r="34" spans="2:13">
      <c r="B34" s="63">
        <v>30</v>
      </c>
      <c r="C34" s="227" t="s">
        <v>40</v>
      </c>
      <c r="D34" s="82">
        <v>3589151721.1381183</v>
      </c>
      <c r="E34" s="82">
        <v>3275174320.1830997</v>
      </c>
      <c r="F34" s="82">
        <v>575213474.73610044</v>
      </c>
      <c r="G34" s="82">
        <v>2699960845.4335208</v>
      </c>
      <c r="H34" s="83">
        <v>685643449.6500001</v>
      </c>
      <c r="I34" s="82">
        <v>307706031.38999999</v>
      </c>
      <c r="J34" s="82">
        <v>377937418.26000017</v>
      </c>
      <c r="K34" s="82">
        <v>2014317395.7995589</v>
      </c>
      <c r="L34" s="238">
        <v>179573295.19000003</v>
      </c>
      <c r="M34" s="237"/>
    </row>
    <row r="35" spans="2:13">
      <c r="B35" s="63">
        <v>31</v>
      </c>
      <c r="C35" s="227" t="s">
        <v>41</v>
      </c>
      <c r="D35" s="82">
        <v>4561985319.2697945</v>
      </c>
      <c r="E35" s="82">
        <v>4176795573.5767012</v>
      </c>
      <c r="F35" s="82">
        <v>633391995.43049955</v>
      </c>
      <c r="G35" s="82">
        <v>3543403578.2024984</v>
      </c>
      <c r="H35" s="83">
        <v>952649003.92910016</v>
      </c>
      <c r="I35" s="82">
        <v>412180510.70000041</v>
      </c>
      <c r="J35" s="82">
        <v>540468493.22909975</v>
      </c>
      <c r="K35" s="82">
        <v>2590754574.2347021</v>
      </c>
      <c r="L35" s="238">
        <v>243540432.745</v>
      </c>
      <c r="M35" s="237"/>
    </row>
    <row r="36" spans="2:13">
      <c r="B36" s="63">
        <v>32</v>
      </c>
      <c r="C36" s="227" t="s">
        <v>42</v>
      </c>
      <c r="D36" s="82">
        <v>3935668306.9114027</v>
      </c>
      <c r="E36" s="82">
        <v>3615536585.9930596</v>
      </c>
      <c r="F36" s="82">
        <v>608759103.50970006</v>
      </c>
      <c r="G36" s="82">
        <v>3006777482.4878612</v>
      </c>
      <c r="H36" s="83">
        <v>792272972.14489961</v>
      </c>
      <c r="I36" s="82">
        <v>348613107.84249997</v>
      </c>
      <c r="J36" s="82">
        <v>443659864.30239964</v>
      </c>
      <c r="K36" s="82">
        <v>2214504510.3172588</v>
      </c>
      <c r="L36" s="238">
        <v>204336927.84</v>
      </c>
      <c r="M36" s="237"/>
    </row>
    <row r="37" spans="2:13">
      <c r="B37" s="63">
        <v>33</v>
      </c>
      <c r="C37" s="227" t="s">
        <v>43</v>
      </c>
      <c r="D37" s="82">
        <v>1191822260.8144486</v>
      </c>
      <c r="E37" s="82">
        <v>1083187940.4986501</v>
      </c>
      <c r="F37" s="82">
        <v>183922483.46459988</v>
      </c>
      <c r="G37" s="83">
        <v>899265457.0369494</v>
      </c>
      <c r="H37" s="239">
        <v>231846100.22824979</v>
      </c>
      <c r="I37" s="82">
        <v>100787148.11</v>
      </c>
      <c r="J37" s="82">
        <v>131058952.1182498</v>
      </c>
      <c r="K37" s="82">
        <v>667419356.80449986</v>
      </c>
      <c r="L37" s="238">
        <v>59620999.384999983</v>
      </c>
      <c r="M37" s="237"/>
    </row>
    <row r="38" spans="2:13">
      <c r="B38" s="63">
        <v>34</v>
      </c>
      <c r="C38" s="227" t="s">
        <v>45</v>
      </c>
      <c r="D38" s="82">
        <v>5179947151.5830946</v>
      </c>
      <c r="E38" s="82">
        <v>4694406833.0077991</v>
      </c>
      <c r="F38" s="82">
        <v>758009947.12769973</v>
      </c>
      <c r="G38" s="82">
        <v>3936396885.8184986</v>
      </c>
      <c r="H38" s="83">
        <v>1084823464.9653997</v>
      </c>
      <c r="I38" s="82">
        <v>487514358.69999963</v>
      </c>
      <c r="J38" s="82">
        <v>597309106.26540017</v>
      </c>
      <c r="K38" s="82">
        <v>2851573420.8426003</v>
      </c>
      <c r="L38" s="238">
        <v>284055467.94000006</v>
      </c>
      <c r="M38" s="237"/>
    </row>
    <row r="39" spans="2:13">
      <c r="B39" s="63">
        <v>35</v>
      </c>
      <c r="C39" s="227" t="s">
        <v>2</v>
      </c>
      <c r="D39" s="82">
        <v>10388500997.721203</v>
      </c>
      <c r="E39" s="82">
        <v>9505185484.2918072</v>
      </c>
      <c r="F39" s="82">
        <v>1513642370.6147988</v>
      </c>
      <c r="G39" s="82">
        <v>7991543113.6457911</v>
      </c>
      <c r="H39" s="83">
        <v>2126640922.3840992</v>
      </c>
      <c r="I39" s="82">
        <v>928984566.57899952</v>
      </c>
      <c r="J39" s="82">
        <v>1197656355.8050997</v>
      </c>
      <c r="K39" s="82">
        <v>5864902191.320199</v>
      </c>
      <c r="L39" s="238">
        <v>545155544.07399976</v>
      </c>
      <c r="M39" s="237"/>
    </row>
    <row r="40" spans="2:13">
      <c r="B40" s="63">
        <v>36</v>
      </c>
      <c r="C40" s="227" t="s">
        <v>3</v>
      </c>
      <c r="D40" s="82">
        <v>2924822371.4935994</v>
      </c>
      <c r="E40" s="82">
        <v>2701173684.9574041</v>
      </c>
      <c r="F40" s="82">
        <v>420343711.64369994</v>
      </c>
      <c r="G40" s="82">
        <v>2280829973.3316998</v>
      </c>
      <c r="H40" s="83">
        <v>582232744.72879982</v>
      </c>
      <c r="I40" s="82">
        <v>242031895.4449999</v>
      </c>
      <c r="J40" s="82">
        <v>340200849.28379995</v>
      </c>
      <c r="K40" s="82">
        <v>1698597228.5506999</v>
      </c>
      <c r="L40" s="238">
        <v>140442292.27000007</v>
      </c>
      <c r="M40" s="237"/>
    </row>
    <row r="41" spans="2:13">
      <c r="B41" s="63">
        <v>37</v>
      </c>
      <c r="C41" s="227" t="s">
        <v>4</v>
      </c>
      <c r="D41" s="82">
        <v>9463662164.6523952</v>
      </c>
      <c r="E41" s="82">
        <v>8708648396.8694973</v>
      </c>
      <c r="F41" s="82">
        <v>1305194497.756602</v>
      </c>
      <c r="G41" s="82">
        <v>7403453899.2320004</v>
      </c>
      <c r="H41" s="83">
        <v>1934240805.9871006</v>
      </c>
      <c r="I41" s="82">
        <v>851032208.55600095</v>
      </c>
      <c r="J41" s="82">
        <v>1083208597.4310997</v>
      </c>
      <c r="K41" s="82">
        <v>5469213093.2463999</v>
      </c>
      <c r="L41" s="238">
        <v>501249790.21200001</v>
      </c>
      <c r="M41" s="237"/>
    </row>
    <row r="42" spans="2:13">
      <c r="B42" s="63">
        <v>38</v>
      </c>
      <c r="C42" s="228" t="s">
        <v>46</v>
      </c>
      <c r="D42" s="82">
        <v>1985150304.3420992</v>
      </c>
      <c r="E42" s="82">
        <v>1820477087.8968997</v>
      </c>
      <c r="F42" s="82">
        <v>303948900.29300004</v>
      </c>
      <c r="G42" s="82">
        <v>1516528187.5431006</v>
      </c>
      <c r="H42" s="83">
        <v>431887168.70450056</v>
      </c>
      <c r="I42" s="82">
        <v>195579025.79800013</v>
      </c>
      <c r="J42" s="82">
        <v>236308142.90650043</v>
      </c>
      <c r="K42" s="82">
        <v>1084641018.8442004</v>
      </c>
      <c r="L42" s="238">
        <v>114052752.29999994</v>
      </c>
      <c r="M42" s="237"/>
    </row>
    <row r="43" spans="2:13">
      <c r="B43" s="63">
        <v>39</v>
      </c>
      <c r="C43" s="228" t="s">
        <v>9</v>
      </c>
      <c r="D43" s="82">
        <v>10617090132.755007</v>
      </c>
      <c r="E43" s="82">
        <v>9807943492.6348953</v>
      </c>
      <c r="F43" s="82">
        <v>1678800821.2302508</v>
      </c>
      <c r="G43" s="82">
        <v>8129142671.5251999</v>
      </c>
      <c r="H43" s="83">
        <v>1827291620.9232001</v>
      </c>
      <c r="I43" s="82">
        <v>755376717.06100082</v>
      </c>
      <c r="J43" s="82">
        <v>1071914903.8621992</v>
      </c>
      <c r="K43" s="82">
        <v>6301851050.5838976</v>
      </c>
      <c r="L43" s="238">
        <v>442638806.65800011</v>
      </c>
      <c r="M43" s="237"/>
    </row>
    <row r="44" spans="2:13">
      <c r="B44" s="63">
        <v>40</v>
      </c>
      <c r="C44" s="228" t="s">
        <v>47</v>
      </c>
      <c r="D44" s="82">
        <v>2333031849.5513024</v>
      </c>
      <c r="E44" s="82">
        <v>2142579958.3780003</v>
      </c>
      <c r="F44" s="82">
        <v>339587820.56339967</v>
      </c>
      <c r="G44" s="82">
        <v>1802992137.877001</v>
      </c>
      <c r="H44" s="83">
        <v>482206680.27199984</v>
      </c>
      <c r="I44" s="82">
        <v>230019339.42499998</v>
      </c>
      <c r="J44" s="82">
        <v>252187340.84699985</v>
      </c>
      <c r="K44" s="82">
        <v>1320785457.5813015</v>
      </c>
      <c r="L44" s="238">
        <v>134503850.47499999</v>
      </c>
      <c r="M44" s="237"/>
    </row>
    <row r="45" spans="2:13">
      <c r="B45" s="63">
        <v>41</v>
      </c>
      <c r="C45" s="228" t="s">
        <v>14</v>
      </c>
      <c r="D45" s="82">
        <v>4351320539.9122944</v>
      </c>
      <c r="E45" s="82">
        <v>4011838236.6188927</v>
      </c>
      <c r="F45" s="82">
        <v>667151816.20453024</v>
      </c>
      <c r="G45" s="83">
        <v>3344686420.3882608</v>
      </c>
      <c r="H45" s="239">
        <v>859444041.56140006</v>
      </c>
      <c r="I45" s="82">
        <v>387371288.4750002</v>
      </c>
      <c r="J45" s="82">
        <v>472072753.08639985</v>
      </c>
      <c r="K45" s="82">
        <v>2485242378.8175573</v>
      </c>
      <c r="L45" s="238">
        <v>224439647.81999999</v>
      </c>
      <c r="M45" s="237"/>
    </row>
    <row r="46" spans="2:13">
      <c r="B46" s="63">
        <v>42</v>
      </c>
      <c r="C46" s="228" t="s">
        <v>15</v>
      </c>
      <c r="D46" s="82">
        <v>10532043921.71841</v>
      </c>
      <c r="E46" s="82">
        <v>9737038650.4085083</v>
      </c>
      <c r="F46" s="82">
        <v>1611641507.7185993</v>
      </c>
      <c r="G46" s="82">
        <v>8125397142.805706</v>
      </c>
      <c r="H46" s="83">
        <v>2024154517.3880005</v>
      </c>
      <c r="I46" s="82">
        <v>828387263.7100004</v>
      </c>
      <c r="J46" s="82">
        <v>1195767253.678</v>
      </c>
      <c r="K46" s="82">
        <v>6101242625.4299917</v>
      </c>
      <c r="L46" s="238">
        <v>479770171.0200001</v>
      </c>
      <c r="M46" s="237"/>
    </row>
    <row r="47" spans="2:13">
      <c r="B47" s="63">
        <v>43</v>
      </c>
      <c r="C47" s="228" t="s">
        <v>10</v>
      </c>
      <c r="D47" s="82">
        <v>6765123592.4670162</v>
      </c>
      <c r="E47" s="82">
        <v>6198940950.7382202</v>
      </c>
      <c r="F47" s="82">
        <v>983864569.64340138</v>
      </c>
      <c r="G47" s="82">
        <v>5215076381.1282759</v>
      </c>
      <c r="H47" s="83">
        <v>1363775307.7212603</v>
      </c>
      <c r="I47" s="82">
        <v>602219700.1170001</v>
      </c>
      <c r="J47" s="82">
        <v>761555607.60426021</v>
      </c>
      <c r="K47" s="82">
        <v>3851301073.3418784</v>
      </c>
      <c r="L47" s="238">
        <v>354190718.48399973</v>
      </c>
      <c r="M47" s="237"/>
    </row>
    <row r="48" spans="2:13">
      <c r="B48" s="63">
        <v>44</v>
      </c>
      <c r="C48" s="228" t="s">
        <v>22</v>
      </c>
      <c r="D48" s="82">
        <v>7494805002.3686132</v>
      </c>
      <c r="E48" s="82">
        <v>6913441864.9867201</v>
      </c>
      <c r="F48" s="82">
        <v>1170608798.3921003</v>
      </c>
      <c r="G48" s="82">
        <v>5742833066.6278219</v>
      </c>
      <c r="H48" s="83">
        <v>1454998151.7308998</v>
      </c>
      <c r="I48" s="82">
        <v>600881850.72799981</v>
      </c>
      <c r="J48" s="82">
        <v>854116301.00290012</v>
      </c>
      <c r="K48" s="82">
        <v>4287834914.9150233</v>
      </c>
      <c r="L48" s="238">
        <v>344486615.74699998</v>
      </c>
      <c r="M48" s="237"/>
    </row>
    <row r="49" spans="2:13">
      <c r="B49" s="63">
        <v>45</v>
      </c>
      <c r="C49" s="228" t="s">
        <v>48</v>
      </c>
      <c r="D49" s="82">
        <v>2762137391.0457001</v>
      </c>
      <c r="E49" s="82">
        <v>2515185386.5689001</v>
      </c>
      <c r="F49" s="82">
        <v>440580746.65850008</v>
      </c>
      <c r="G49" s="82">
        <v>2074604639.8448</v>
      </c>
      <c r="H49" s="83">
        <v>557641471.07360041</v>
      </c>
      <c r="I49" s="82">
        <v>228103849.06499994</v>
      </c>
      <c r="J49" s="82">
        <v>329537622.00860047</v>
      </c>
      <c r="K49" s="82">
        <v>1516963168.7803993</v>
      </c>
      <c r="L49" s="238">
        <v>130834745.44999994</v>
      </c>
      <c r="M49" s="237"/>
    </row>
    <row r="50" spans="2:13">
      <c r="B50" s="63">
        <v>46</v>
      </c>
      <c r="C50" s="228" t="s">
        <v>26</v>
      </c>
      <c r="D50" s="82">
        <v>3458676545.2301965</v>
      </c>
      <c r="E50" s="82">
        <v>3170899724.6928992</v>
      </c>
      <c r="F50" s="82">
        <v>476273206.32957059</v>
      </c>
      <c r="G50" s="82">
        <v>2694626518.4299026</v>
      </c>
      <c r="H50" s="83">
        <v>729184301.78550041</v>
      </c>
      <c r="I50" s="82">
        <v>308199562.30500013</v>
      </c>
      <c r="J50" s="82">
        <v>420984739.48050028</v>
      </c>
      <c r="K50" s="82">
        <v>1965442216.6369028</v>
      </c>
      <c r="L50" s="238">
        <v>180586056.73000002</v>
      </c>
      <c r="M50" s="237"/>
    </row>
    <row r="51" spans="2:13">
      <c r="B51" s="63">
        <v>47</v>
      </c>
      <c r="C51" s="228" t="s">
        <v>16</v>
      </c>
      <c r="D51" s="82">
        <v>6910365551.5081015</v>
      </c>
      <c r="E51" s="82">
        <v>6367045630.984004</v>
      </c>
      <c r="F51" s="82">
        <v>1105373952.0414996</v>
      </c>
      <c r="G51" s="82">
        <v>5261671678.9180002</v>
      </c>
      <c r="H51" s="83">
        <v>1178050462.1399</v>
      </c>
      <c r="I51" s="82">
        <v>501681358.03000009</v>
      </c>
      <c r="J51" s="82">
        <v>676369104.10989988</v>
      </c>
      <c r="K51" s="82">
        <v>4083621216.7708974</v>
      </c>
      <c r="L51" s="238">
        <v>292444239.31499994</v>
      </c>
      <c r="M51" s="237"/>
    </row>
    <row r="52" spans="2:13">
      <c r="B52" s="63">
        <v>48</v>
      </c>
      <c r="C52" s="228" t="s">
        <v>27</v>
      </c>
      <c r="D52" s="82">
        <v>3716015575.2103968</v>
      </c>
      <c r="E52" s="82">
        <v>3391544953.9092984</v>
      </c>
      <c r="F52" s="82">
        <v>516446842.13830024</v>
      </c>
      <c r="G52" s="82">
        <v>2875098111.794199</v>
      </c>
      <c r="H52" s="83">
        <v>765210857.29269981</v>
      </c>
      <c r="I52" s="82">
        <v>335190579.53999978</v>
      </c>
      <c r="J52" s="82">
        <v>430020277.75270009</v>
      </c>
      <c r="K52" s="82">
        <v>2109887254.5282993</v>
      </c>
      <c r="L52" s="238">
        <v>197634871.83999988</v>
      </c>
      <c r="M52" s="237"/>
    </row>
    <row r="53" spans="2:13">
      <c r="B53" s="63">
        <v>49</v>
      </c>
      <c r="C53" s="228" t="s">
        <v>28</v>
      </c>
      <c r="D53" s="82">
        <v>3585642014.6591983</v>
      </c>
      <c r="E53" s="82">
        <v>3299098005.1494002</v>
      </c>
      <c r="F53" s="82">
        <v>576122636.11609983</v>
      </c>
      <c r="G53" s="83">
        <v>2722975369.0445995</v>
      </c>
      <c r="H53" s="239">
        <v>760393742.32520032</v>
      </c>
      <c r="I53" s="82">
        <v>341791331.34200013</v>
      </c>
      <c r="J53" s="82">
        <v>418602410.98320025</v>
      </c>
      <c r="K53" s="82">
        <v>1962581626.7226992</v>
      </c>
      <c r="L53" s="238">
        <v>198880923.96700007</v>
      </c>
      <c r="M53" s="237"/>
    </row>
    <row r="54" spans="2:13">
      <c r="B54" s="63">
        <v>50</v>
      </c>
      <c r="C54" s="228" t="s">
        <v>17</v>
      </c>
      <c r="D54" s="82">
        <v>3354333877.6182017</v>
      </c>
      <c r="E54" s="82">
        <v>3076860973.2227983</v>
      </c>
      <c r="F54" s="82">
        <v>447803898.0667001</v>
      </c>
      <c r="G54" s="82">
        <v>2629057075.1490006</v>
      </c>
      <c r="H54" s="83">
        <v>773129972.44390035</v>
      </c>
      <c r="I54" s="82">
        <v>337934858.80300021</v>
      </c>
      <c r="J54" s="82">
        <v>435195113.64090014</v>
      </c>
      <c r="K54" s="82">
        <v>1855927102.6345983</v>
      </c>
      <c r="L54" s="238">
        <v>200316674.48999989</v>
      </c>
      <c r="M54" s="237"/>
    </row>
    <row r="55" spans="2:13">
      <c r="B55" s="63">
        <v>51</v>
      </c>
      <c r="C55" s="228" t="s">
        <v>49</v>
      </c>
      <c r="D55" s="82">
        <v>4524944836.5439978</v>
      </c>
      <c r="E55" s="82">
        <v>4079551572.8797002</v>
      </c>
      <c r="F55" s="82">
        <v>572628066.02099979</v>
      </c>
      <c r="G55" s="82">
        <v>3506923506.7581</v>
      </c>
      <c r="H55" s="83">
        <v>940621737.25950003</v>
      </c>
      <c r="I55" s="82">
        <v>430062401.72599995</v>
      </c>
      <c r="J55" s="82">
        <v>510559335.53350013</v>
      </c>
      <c r="K55" s="82">
        <v>2566301769.4320965</v>
      </c>
      <c r="L55" s="238">
        <v>250686759.59400007</v>
      </c>
      <c r="M55" s="237"/>
    </row>
    <row r="56" spans="2:13">
      <c r="B56" s="63">
        <v>52</v>
      </c>
      <c r="C56" s="228" t="s">
        <v>5</v>
      </c>
      <c r="D56" s="82">
        <v>3230000590.7337027</v>
      </c>
      <c r="E56" s="82">
        <v>2975540408.2250032</v>
      </c>
      <c r="F56" s="82">
        <v>462212652.92779964</v>
      </c>
      <c r="G56" s="82">
        <v>2513327755.3106799</v>
      </c>
      <c r="H56" s="83">
        <v>630944720.3271203</v>
      </c>
      <c r="I56" s="82">
        <v>289685339.62500018</v>
      </c>
      <c r="J56" s="82">
        <v>341259380.70212018</v>
      </c>
      <c r="K56" s="82">
        <v>1882383034.94976</v>
      </c>
      <c r="L56" s="238">
        <v>169284659.75500008</v>
      </c>
      <c r="M56" s="237"/>
    </row>
    <row r="57" spans="2:13">
      <c r="B57" s="63">
        <v>53</v>
      </c>
      <c r="C57" s="228" t="s">
        <v>23</v>
      </c>
      <c r="D57" s="82">
        <v>2121536879.1252992</v>
      </c>
      <c r="E57" s="82">
        <v>1958013027.3251998</v>
      </c>
      <c r="F57" s="82">
        <v>309962099.94769984</v>
      </c>
      <c r="G57" s="82">
        <v>1648050927.3485994</v>
      </c>
      <c r="H57" s="83">
        <v>439979528.31489968</v>
      </c>
      <c r="I57" s="82">
        <v>205363676.03999993</v>
      </c>
      <c r="J57" s="82">
        <v>234615852.27489978</v>
      </c>
      <c r="K57" s="82">
        <v>1208071399.0499997</v>
      </c>
      <c r="L57" s="238">
        <v>119137410.26999998</v>
      </c>
      <c r="M57" s="237"/>
    </row>
    <row r="58" spans="2:13">
      <c r="B58" s="63">
        <v>54</v>
      </c>
      <c r="C58" s="228" t="s">
        <v>29</v>
      </c>
      <c r="D58" s="82">
        <v>3350751742.8161979</v>
      </c>
      <c r="E58" s="82">
        <v>3045529838.9445009</v>
      </c>
      <c r="F58" s="82">
        <v>490387951.17249995</v>
      </c>
      <c r="G58" s="82">
        <v>2555141887.7393985</v>
      </c>
      <c r="H58" s="83">
        <v>698339064.3452003</v>
      </c>
      <c r="I58" s="82">
        <v>310265431.87500018</v>
      </c>
      <c r="J58" s="82">
        <v>388073632.47020018</v>
      </c>
      <c r="K58" s="82">
        <v>1856802823.38656</v>
      </c>
      <c r="L58" s="238">
        <v>180362715.66000012</v>
      </c>
      <c r="M58" s="237"/>
    </row>
    <row r="59" spans="2:13">
      <c r="B59" s="63">
        <v>55</v>
      </c>
      <c r="C59" s="228" t="s">
        <v>18</v>
      </c>
      <c r="D59" s="82">
        <v>3687943786.7460999</v>
      </c>
      <c r="E59" s="82">
        <v>3404739148.299901</v>
      </c>
      <c r="F59" s="82">
        <v>590331121.18999994</v>
      </c>
      <c r="G59" s="82">
        <v>2814408027.0953026</v>
      </c>
      <c r="H59" s="83">
        <v>692120608.92019987</v>
      </c>
      <c r="I59" s="82">
        <v>312981313.27000028</v>
      </c>
      <c r="J59" s="82">
        <v>379139295.65019953</v>
      </c>
      <c r="K59" s="82">
        <v>2122287418.1488991</v>
      </c>
      <c r="L59" s="238">
        <v>184445531.01900008</v>
      </c>
      <c r="M59" s="237"/>
    </row>
    <row r="60" spans="2:13">
      <c r="B60" s="63">
        <v>56</v>
      </c>
      <c r="C60" s="228" t="s">
        <v>11</v>
      </c>
      <c r="D60" s="82">
        <v>2040461032.3989012</v>
      </c>
      <c r="E60" s="82">
        <v>1886356187.7161016</v>
      </c>
      <c r="F60" s="82">
        <v>340205465.27161008</v>
      </c>
      <c r="G60" s="82">
        <v>1546150722.4751987</v>
      </c>
      <c r="H60" s="83">
        <v>369736162.15620017</v>
      </c>
      <c r="I60" s="82">
        <v>148972888.85000014</v>
      </c>
      <c r="J60" s="82">
        <v>220763273.30620003</v>
      </c>
      <c r="K60" s="82">
        <v>1176414560.2700009</v>
      </c>
      <c r="L60" s="238">
        <v>87105792.900000021</v>
      </c>
      <c r="M60" s="237"/>
    </row>
    <row r="61" spans="2:13">
      <c r="B61" s="63">
        <v>57</v>
      </c>
      <c r="C61" s="228" t="s">
        <v>50</v>
      </c>
      <c r="D61" s="82">
        <v>1708650448.9432013</v>
      </c>
      <c r="E61" s="82">
        <v>1563222912.1414011</v>
      </c>
      <c r="F61" s="82">
        <v>253627245.70809981</v>
      </c>
      <c r="G61" s="83">
        <v>1309595666.4655004</v>
      </c>
      <c r="H61" s="239">
        <v>349229196.78649992</v>
      </c>
      <c r="I61" s="82">
        <v>162005074.61999992</v>
      </c>
      <c r="J61" s="82">
        <v>187224122.1665</v>
      </c>
      <c r="K61" s="82">
        <v>960366469.64739954</v>
      </c>
      <c r="L61" s="238">
        <v>94785273.629999936</v>
      </c>
      <c r="M61" s="237"/>
    </row>
    <row r="62" spans="2:13">
      <c r="B62" s="63">
        <v>58</v>
      </c>
      <c r="C62" s="228" t="s">
        <v>30</v>
      </c>
      <c r="D62" s="82">
        <v>1899392874.1010985</v>
      </c>
      <c r="E62" s="82">
        <v>1734860290.3517997</v>
      </c>
      <c r="F62" s="82">
        <v>274964063.87069994</v>
      </c>
      <c r="G62" s="82">
        <v>1459896226.4880021</v>
      </c>
      <c r="H62" s="83">
        <v>419729029.39369977</v>
      </c>
      <c r="I62" s="82">
        <v>175194514.74000016</v>
      </c>
      <c r="J62" s="82">
        <v>244534514.65369964</v>
      </c>
      <c r="K62" s="82">
        <v>1040167197.0560007</v>
      </c>
      <c r="L62" s="238">
        <v>102343907.04500002</v>
      </c>
      <c r="M62" s="237"/>
    </row>
    <row r="63" spans="2:13">
      <c r="B63" s="63">
        <v>59</v>
      </c>
      <c r="C63" s="228" t="s">
        <v>24</v>
      </c>
      <c r="D63" s="82">
        <v>13910507506.17626</v>
      </c>
      <c r="E63" s="82">
        <v>12770347861.418741</v>
      </c>
      <c r="F63" s="82">
        <v>1956262737.1628003</v>
      </c>
      <c r="G63" s="82">
        <v>10814085124.353056</v>
      </c>
      <c r="H63" s="83">
        <v>3043772563.4333005</v>
      </c>
      <c r="I63" s="82">
        <v>1334099329.9240012</v>
      </c>
      <c r="J63" s="82">
        <v>1709673233.5092993</v>
      </c>
      <c r="K63" s="82">
        <v>7770312561.0176516</v>
      </c>
      <c r="L63" s="238">
        <v>770169710.34599936</v>
      </c>
      <c r="M63" s="237"/>
    </row>
    <row r="64" spans="2:13">
      <c r="B64" s="63">
        <v>60</v>
      </c>
      <c r="C64" s="228" t="s">
        <v>51</v>
      </c>
      <c r="D64" s="82">
        <v>1693969935.5316021</v>
      </c>
      <c r="E64" s="82">
        <v>1544329894.8246999</v>
      </c>
      <c r="F64" s="82">
        <v>242324892.36390013</v>
      </c>
      <c r="G64" s="82">
        <v>1302005002.4649</v>
      </c>
      <c r="H64" s="83">
        <v>380474323.65499997</v>
      </c>
      <c r="I64" s="82">
        <v>160178451.52799994</v>
      </c>
      <c r="J64" s="82">
        <v>220295872.12700003</v>
      </c>
      <c r="K64" s="82">
        <v>921530678.79730034</v>
      </c>
      <c r="L64" s="238">
        <v>92921559.724000081</v>
      </c>
      <c r="M64" s="237"/>
    </row>
    <row r="65" spans="2:13">
      <c r="B65" s="63">
        <v>61</v>
      </c>
      <c r="C65" s="228" t="s">
        <v>19</v>
      </c>
      <c r="D65" s="82">
        <v>1515532302.0926998</v>
      </c>
      <c r="E65" s="82">
        <v>1371799208.1613977</v>
      </c>
      <c r="F65" s="82">
        <v>223238495.04290026</v>
      </c>
      <c r="G65" s="82">
        <v>1148560713.0938995</v>
      </c>
      <c r="H65" s="83">
        <v>303180880.63400006</v>
      </c>
      <c r="I65" s="82">
        <v>135666386.85000002</v>
      </c>
      <c r="J65" s="82">
        <v>167514493.78400004</v>
      </c>
      <c r="K65" s="82">
        <v>845379832.45350027</v>
      </c>
      <c r="L65" s="238">
        <v>79639767.225000054</v>
      </c>
      <c r="M65" s="237"/>
    </row>
    <row r="66" spans="2:13">
      <c r="B66" s="63">
        <v>62</v>
      </c>
      <c r="C66" s="228" t="s">
        <v>20</v>
      </c>
      <c r="D66" s="82">
        <v>2214284092.3087993</v>
      </c>
      <c r="E66" s="82">
        <v>2057314983.6438992</v>
      </c>
      <c r="F66" s="82">
        <v>322250095.8592999</v>
      </c>
      <c r="G66" s="82">
        <v>1735064887.7879</v>
      </c>
      <c r="H66" s="83">
        <v>416377279.51389992</v>
      </c>
      <c r="I66" s="82">
        <v>189385644.24000001</v>
      </c>
      <c r="J66" s="82">
        <v>226991635.27389988</v>
      </c>
      <c r="K66" s="82">
        <v>1318687608.2323995</v>
      </c>
      <c r="L66" s="238">
        <v>111481290.16000003</v>
      </c>
      <c r="M66" s="237"/>
    </row>
    <row r="67" spans="2:13">
      <c r="B67" s="63">
        <v>63</v>
      </c>
      <c r="C67" s="228" t="s">
        <v>31</v>
      </c>
      <c r="D67" s="82">
        <v>1701167961.4472995</v>
      </c>
      <c r="E67" s="82">
        <v>1557000973.0954001</v>
      </c>
      <c r="F67" s="82">
        <v>210819246.22149989</v>
      </c>
      <c r="G67" s="82">
        <v>1346181726.8842006</v>
      </c>
      <c r="H67" s="83">
        <v>386410104.09359956</v>
      </c>
      <c r="I67" s="82">
        <v>171060244.98539981</v>
      </c>
      <c r="J67" s="82">
        <v>215349859.10819975</v>
      </c>
      <c r="K67" s="82">
        <v>959771622.76499975</v>
      </c>
      <c r="L67" s="238">
        <v>101903020.47959992</v>
      </c>
      <c r="M67" s="237"/>
    </row>
    <row r="68" spans="2:13">
      <c r="B68" s="63">
        <v>64</v>
      </c>
      <c r="C68" s="228" t="s">
        <v>52</v>
      </c>
      <c r="D68" s="82">
        <v>1768268971.6054988</v>
      </c>
      <c r="E68" s="82">
        <v>1610556275.9946988</v>
      </c>
      <c r="F68" s="82">
        <v>244808722.85660011</v>
      </c>
      <c r="G68" s="82">
        <v>1365747553.0992002</v>
      </c>
      <c r="H68" s="83">
        <v>388479644.64749992</v>
      </c>
      <c r="I68" s="82">
        <v>171315486.27399996</v>
      </c>
      <c r="J68" s="82">
        <v>217164158.37349993</v>
      </c>
      <c r="K68" s="82">
        <v>977267908.46850014</v>
      </c>
      <c r="L68" s="238">
        <v>99480436.401999936</v>
      </c>
      <c r="M68" s="237"/>
    </row>
    <row r="69" spans="2:13">
      <c r="B69" s="63">
        <v>65</v>
      </c>
      <c r="C69" s="228" t="s">
        <v>12</v>
      </c>
      <c r="D69" s="82">
        <v>780918490.37840009</v>
      </c>
      <c r="E69" s="82">
        <v>713290180.523</v>
      </c>
      <c r="F69" s="82">
        <v>121271471.38550006</v>
      </c>
      <c r="G69" s="83">
        <v>592018709.13869989</v>
      </c>
      <c r="H69" s="239">
        <v>148695555.63150001</v>
      </c>
      <c r="I69" s="82">
        <v>62404536.944999985</v>
      </c>
      <c r="J69" s="82">
        <v>86291018.686500028</v>
      </c>
      <c r="K69" s="82">
        <v>443323153.50669992</v>
      </c>
      <c r="L69" s="238">
        <v>36054926.909999989</v>
      </c>
      <c r="M69" s="237"/>
    </row>
    <row r="70" spans="2:13">
      <c r="B70" s="63">
        <v>66</v>
      </c>
      <c r="C70" s="228" t="s">
        <v>6</v>
      </c>
      <c r="D70" s="82">
        <v>701666892.66430008</v>
      </c>
      <c r="E70" s="82">
        <v>642291447.41709983</v>
      </c>
      <c r="F70" s="82">
        <v>116881632.35350004</v>
      </c>
      <c r="G70" s="82">
        <v>525409815.05620039</v>
      </c>
      <c r="H70" s="83">
        <v>122162828.7438</v>
      </c>
      <c r="I70" s="82">
        <v>53885714.239999995</v>
      </c>
      <c r="J70" s="82">
        <v>68277114.503800005</v>
      </c>
      <c r="K70" s="82">
        <v>403246986.31240064</v>
      </c>
      <c r="L70" s="238">
        <v>30956073.050000019</v>
      </c>
      <c r="M70" s="237"/>
    </row>
    <row r="71" spans="2:13">
      <c r="B71" s="63">
        <v>67</v>
      </c>
      <c r="C71" s="228" t="s">
        <v>7</v>
      </c>
      <c r="D71" s="82">
        <v>353281650.20969999</v>
      </c>
      <c r="E71" s="82">
        <v>316464223.0376997</v>
      </c>
      <c r="F71" s="82">
        <v>66334292.262259983</v>
      </c>
      <c r="G71" s="82">
        <v>250129930.7690599</v>
      </c>
      <c r="H71" s="83">
        <v>56190377.109000012</v>
      </c>
      <c r="I71" s="82">
        <v>23256302.920000002</v>
      </c>
      <c r="J71" s="82">
        <v>32934074.189000007</v>
      </c>
      <c r="K71" s="82">
        <v>193939553.65988016</v>
      </c>
      <c r="L71" s="238">
        <v>13415570.42999999</v>
      </c>
      <c r="M71" s="237"/>
    </row>
    <row r="72" spans="2:13">
      <c r="B72" s="63">
        <v>68</v>
      </c>
      <c r="C72" s="228" t="s">
        <v>53</v>
      </c>
      <c r="D72" s="82">
        <v>505982491.22320038</v>
      </c>
      <c r="E72" s="82">
        <v>459471618.76580018</v>
      </c>
      <c r="F72" s="82">
        <v>82643128.543799996</v>
      </c>
      <c r="G72" s="82">
        <v>376828490.2189998</v>
      </c>
      <c r="H72" s="83">
        <v>111083911.04700004</v>
      </c>
      <c r="I72" s="82">
        <v>44188464.970000006</v>
      </c>
      <c r="J72" s="82">
        <v>66895446.077000029</v>
      </c>
      <c r="K72" s="82">
        <v>265744579.1717999</v>
      </c>
      <c r="L72" s="238">
        <v>25604737.680000018</v>
      </c>
      <c r="M72" s="237"/>
    </row>
    <row r="73" spans="2:13">
      <c r="B73" s="63">
        <v>69</v>
      </c>
      <c r="C73" s="228" t="s">
        <v>54</v>
      </c>
      <c r="D73" s="82">
        <v>1108356912.0938003</v>
      </c>
      <c r="E73" s="82">
        <v>1009048060.4722993</v>
      </c>
      <c r="F73" s="82">
        <v>179760318.47150004</v>
      </c>
      <c r="G73" s="82">
        <v>829287742.00159991</v>
      </c>
      <c r="H73" s="83">
        <v>213789565.00349993</v>
      </c>
      <c r="I73" s="82">
        <v>85784652.070000023</v>
      </c>
      <c r="J73" s="82">
        <v>128004912.9334999</v>
      </c>
      <c r="K73" s="82">
        <v>615498177.00070024</v>
      </c>
      <c r="L73" s="238">
        <v>49869624.139999993</v>
      </c>
      <c r="M73" s="237"/>
    </row>
    <row r="74" spans="2:13">
      <c r="B74" s="63">
        <v>70</v>
      </c>
      <c r="C74" s="228" t="s">
        <v>55</v>
      </c>
      <c r="D74" s="82">
        <v>250833204.61940002</v>
      </c>
      <c r="E74" s="82">
        <v>231661541.86440012</v>
      </c>
      <c r="F74" s="82">
        <v>38250129.405400008</v>
      </c>
      <c r="G74" s="82">
        <v>193411412.45900005</v>
      </c>
      <c r="H74" s="83">
        <v>43050758.923999988</v>
      </c>
      <c r="I74" s="82">
        <v>18049291.419999998</v>
      </c>
      <c r="J74" s="82">
        <v>25001467.503999989</v>
      </c>
      <c r="K74" s="82">
        <v>150360653.53499994</v>
      </c>
      <c r="L74" s="238">
        <v>10219794.88000001</v>
      </c>
      <c r="M74" s="237"/>
    </row>
    <row r="75" spans="2:13">
      <c r="B75" s="63">
        <v>71</v>
      </c>
      <c r="C75" s="228" t="s">
        <v>56</v>
      </c>
      <c r="D75" s="82">
        <v>666688076.68699944</v>
      </c>
      <c r="E75" s="82">
        <v>593258138.89880049</v>
      </c>
      <c r="F75" s="82">
        <v>105686577.78260003</v>
      </c>
      <c r="G75" s="82">
        <v>487571561.11600024</v>
      </c>
      <c r="H75" s="83">
        <v>108544120.26000009</v>
      </c>
      <c r="I75" s="82">
        <v>47148594.600000031</v>
      </c>
      <c r="J75" s="82">
        <v>61395525.660000063</v>
      </c>
      <c r="K75" s="82">
        <v>379027440.85600019</v>
      </c>
      <c r="L75" s="238">
        <v>27339933.974999994</v>
      </c>
      <c r="M75" s="237"/>
    </row>
    <row r="76" spans="2:13">
      <c r="B76" s="63">
        <v>72</v>
      </c>
      <c r="C76" s="228" t="s">
        <v>32</v>
      </c>
      <c r="D76" s="82">
        <v>356622850.71959996</v>
      </c>
      <c r="E76" s="82">
        <v>328905061.94230008</v>
      </c>
      <c r="F76" s="82">
        <v>48969499.540600032</v>
      </c>
      <c r="G76" s="82">
        <v>279935562.40000015</v>
      </c>
      <c r="H76" s="83">
        <v>78114497.227000028</v>
      </c>
      <c r="I76" s="82">
        <v>30883282.570000015</v>
      </c>
      <c r="J76" s="82">
        <v>47231214.657000013</v>
      </c>
      <c r="K76" s="82">
        <v>201821065.17199972</v>
      </c>
      <c r="L76" s="238">
        <v>17979637.280000001</v>
      </c>
      <c r="M76" s="237"/>
    </row>
    <row r="77" spans="2:13">
      <c r="B77" s="63">
        <v>73</v>
      </c>
      <c r="C77" s="228" t="s">
        <v>33</v>
      </c>
      <c r="D77" s="82">
        <v>562510780.81249964</v>
      </c>
      <c r="E77" s="82">
        <v>517695362.59819937</v>
      </c>
      <c r="F77" s="82">
        <v>75827169.703300014</v>
      </c>
      <c r="G77" s="83">
        <v>441868192.88939965</v>
      </c>
      <c r="H77" s="239">
        <v>119968143.01700008</v>
      </c>
      <c r="I77" s="82">
        <v>49696895.490000032</v>
      </c>
      <c r="J77" s="82">
        <v>70271247.52700004</v>
      </c>
      <c r="K77" s="82">
        <v>321900049.87240022</v>
      </c>
      <c r="L77" s="238">
        <v>28931846.24000001</v>
      </c>
      <c r="M77" s="237"/>
    </row>
    <row r="78" spans="2:13" ht="14.25" thickBot="1">
      <c r="B78" s="63">
        <v>74</v>
      </c>
      <c r="C78" s="228" t="s">
        <v>34</v>
      </c>
      <c r="D78" s="82">
        <v>274067299.90879989</v>
      </c>
      <c r="E78" s="82">
        <v>242066805.66820017</v>
      </c>
      <c r="F78" s="82">
        <v>29212782.535399996</v>
      </c>
      <c r="G78" s="82">
        <v>212854023.12880024</v>
      </c>
      <c r="H78" s="240">
        <v>68179710.430800036</v>
      </c>
      <c r="I78" s="82">
        <v>25107646.350000028</v>
      </c>
      <c r="J78" s="82">
        <v>43072064.080800012</v>
      </c>
      <c r="K78" s="82">
        <v>144674312.6980001</v>
      </c>
      <c r="L78" s="238">
        <v>14540644.349999996</v>
      </c>
      <c r="M78" s="237"/>
    </row>
    <row r="79" spans="2:13" ht="14.25" thickTop="1">
      <c r="B79" s="350" t="s">
        <v>0</v>
      </c>
      <c r="C79" s="351"/>
      <c r="D79" s="229">
        <f>'ポテンシャル(金額)'!E3</f>
        <v>240652838.0890272</v>
      </c>
      <c r="E79" s="229">
        <f>'ポテンシャル(金額)'!E4</f>
        <v>220509935.1118536</v>
      </c>
      <c r="F79" s="229">
        <f>'ポテンシャル(金額)'!D7</f>
        <v>35801885.660994068</v>
      </c>
      <c r="G79" s="229">
        <f>'ポテンシャル(金額)'!D11</f>
        <v>184708049.4508594</v>
      </c>
      <c r="H79" s="231">
        <f>'ポテンシャル(金額)'!G11</f>
        <v>48365545.703545593</v>
      </c>
      <c r="I79" s="229">
        <f>'ポテンシャル(金額)'!J10</f>
        <v>21023855.520698003</v>
      </c>
      <c r="J79" s="229">
        <f>'ポテンシャル(金額)'!J13</f>
        <v>27341690.182847589</v>
      </c>
      <c r="K79" s="229">
        <f>'ポテンシャル(金額)'!G16</f>
        <v>136342503.74731392</v>
      </c>
      <c r="L79" s="230">
        <f>'ポテンシャル(金額)'!M10</f>
        <v>12248496.2976983</v>
      </c>
      <c r="M79" s="237"/>
    </row>
    <row r="80" spans="2:13">
      <c r="D80" s="237"/>
      <c r="E80" s="237"/>
      <c r="F80" s="237"/>
      <c r="G80" s="237"/>
      <c r="H80" s="241"/>
      <c r="I80" s="237"/>
      <c r="J80" s="237"/>
      <c r="K80" s="237"/>
      <c r="L80" s="237"/>
      <c r="M80" s="237"/>
    </row>
  </sheetData>
  <mergeCells count="10">
    <mergeCell ref="B79:C79"/>
    <mergeCell ref="H3:H4"/>
    <mergeCell ref="K3:K4"/>
    <mergeCell ref="L3:L4"/>
    <mergeCell ref="B3:B4"/>
    <mergeCell ref="C3:C4"/>
    <mergeCell ref="D3:D4"/>
    <mergeCell ref="E3:E4"/>
    <mergeCell ref="F3:F4"/>
    <mergeCell ref="G3:G4"/>
  </mergeCells>
  <phoneticPr fontId="3"/>
  <pageMargins left="0.70866141732283472" right="0.19685039370078741" top="0.74803149606299213" bottom="0.15748031496062992" header="0.31496062992125984" footer="0.31496062992125984"/>
  <pageSetup paperSize="9" scale="75" fitToWidth="0" fitToHeight="0" orientation="portrait" r:id="rId1"/>
  <headerFooter>
    <oddHeader>&amp;R&amp;"ＭＳ 明朝,標準"&amp;12 2-10.ジェネリック医薬品分析</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zoomScaleNormal="100" zoomScaleSheetLayoutView="75" workbookViewId="0"/>
  </sheetViews>
  <sheetFormatPr defaultColWidth="7.625" defaultRowHeight="15.75" customHeight="1"/>
  <cols>
    <col min="1" max="1" width="4.625" style="89" customWidth="1"/>
    <col min="2" max="2" width="5.5" style="96" customWidth="1"/>
    <col min="3" max="3" width="5.5" style="89" customWidth="1"/>
    <col min="4" max="4" width="9.125" style="89" customWidth="1"/>
    <col min="5" max="5" width="4.875" style="89" customWidth="1"/>
    <col min="6" max="6" width="7.625" style="89" customWidth="1"/>
    <col min="7" max="7" width="4.875" style="89" customWidth="1"/>
    <col min="8" max="9" width="7.625" style="89" customWidth="1"/>
    <col min="10" max="10" width="4.875" style="89" customWidth="1"/>
    <col min="11" max="11" width="7.625" style="89" customWidth="1"/>
    <col min="12" max="12" width="5.5" style="89" customWidth="1"/>
    <col min="13" max="13" width="7.625" style="89" customWidth="1"/>
    <col min="14" max="14" width="4.75" style="89" customWidth="1"/>
    <col min="15" max="15" width="3.375" style="89" customWidth="1"/>
    <col min="16" max="18" width="7.625" style="89" customWidth="1"/>
    <col min="19" max="19" width="3.375" style="89" customWidth="1"/>
    <col min="20" max="20" width="3.125" style="89" customWidth="1"/>
    <col min="21" max="21" width="4.25" style="89" customWidth="1"/>
    <col min="22" max="22" width="3.25" style="89" customWidth="1"/>
    <col min="23" max="16384" width="7.625" style="89"/>
  </cols>
  <sheetData>
    <row r="1" spans="1:21" ht="15.75" customHeight="1">
      <c r="A1" s="88" t="s">
        <v>214</v>
      </c>
      <c r="B1" s="89"/>
      <c r="C1" s="90"/>
      <c r="D1" s="90"/>
      <c r="E1" s="90"/>
      <c r="F1" s="91"/>
      <c r="G1" s="92"/>
      <c r="H1" s="91"/>
      <c r="I1" s="91"/>
      <c r="J1" s="91"/>
      <c r="K1" s="91"/>
      <c r="L1" s="91"/>
      <c r="M1" s="91"/>
      <c r="N1" s="91"/>
      <c r="O1" s="91"/>
      <c r="P1" s="91"/>
      <c r="Q1" s="91"/>
      <c r="R1" s="91"/>
      <c r="S1" s="91"/>
      <c r="T1" s="93"/>
      <c r="U1" s="94"/>
    </row>
    <row r="2" spans="1:21" ht="15.75" customHeight="1">
      <c r="A2" s="89" t="s">
        <v>152</v>
      </c>
      <c r="B2" s="88"/>
      <c r="C2" s="90"/>
      <c r="D2" s="90"/>
      <c r="E2" s="90"/>
      <c r="F2" s="91"/>
      <c r="G2" s="92"/>
      <c r="H2" s="91"/>
      <c r="I2" s="91"/>
      <c r="J2" s="91"/>
      <c r="K2" s="91"/>
      <c r="L2" s="91"/>
      <c r="M2" s="91"/>
      <c r="N2" s="91"/>
      <c r="O2" s="91"/>
      <c r="P2" s="91"/>
      <c r="Q2" s="91"/>
      <c r="R2" s="91"/>
      <c r="S2" s="91"/>
      <c r="T2" s="93"/>
      <c r="U2" s="94"/>
    </row>
    <row r="3" spans="1:21" ht="15.75" customHeight="1">
      <c r="B3" s="173" t="s">
        <v>175</v>
      </c>
      <c r="C3" s="174"/>
      <c r="D3" s="43"/>
      <c r="E3" s="377">
        <v>6176697136.1387701</v>
      </c>
      <c r="F3" s="377"/>
      <c r="G3" s="175"/>
      <c r="H3" s="175"/>
      <c r="I3" s="175"/>
      <c r="J3" s="175"/>
      <c r="K3" s="175"/>
      <c r="L3" s="175"/>
      <c r="M3" s="175"/>
      <c r="N3" s="176"/>
      <c r="O3" s="176"/>
      <c r="P3" s="175"/>
      <c r="Q3" s="176"/>
      <c r="R3" s="176"/>
      <c r="S3" s="175"/>
      <c r="T3" s="177"/>
      <c r="U3" s="178"/>
    </row>
    <row r="4" spans="1:21" ht="15.75" customHeight="1">
      <c r="B4" s="179"/>
      <c r="C4" s="173" t="s">
        <v>176</v>
      </c>
      <c r="D4" s="174"/>
      <c r="E4" s="378">
        <v>5251643481.244359</v>
      </c>
      <c r="F4" s="378"/>
      <c r="G4" s="175"/>
      <c r="H4" s="180"/>
      <c r="I4" s="175"/>
      <c r="J4" s="174"/>
      <c r="K4" s="174"/>
      <c r="L4" s="174"/>
      <c r="M4" s="174"/>
      <c r="N4" s="181"/>
      <c r="O4" s="181"/>
      <c r="P4" s="181"/>
      <c r="Q4" s="181"/>
      <c r="R4" s="181"/>
      <c r="S4" s="181"/>
      <c r="T4" s="182" t="s">
        <v>99</v>
      </c>
      <c r="U4" s="183"/>
    </row>
    <row r="5" spans="1:21" ht="15.75" customHeight="1" thickBot="1">
      <c r="B5" s="179"/>
      <c r="C5" s="179"/>
      <c r="D5" s="184"/>
      <c r="E5" s="184"/>
      <c r="F5" s="184"/>
      <c r="G5" s="184"/>
      <c r="H5" s="185"/>
      <c r="I5" s="185"/>
      <c r="J5" s="185"/>
      <c r="K5" s="185"/>
      <c r="L5" s="185"/>
      <c r="M5" s="185"/>
      <c r="N5" s="185"/>
      <c r="O5" s="185"/>
      <c r="P5" s="185"/>
      <c r="Q5" s="185"/>
      <c r="R5" s="185"/>
      <c r="S5" s="185"/>
      <c r="T5" s="186"/>
      <c r="U5" s="183"/>
    </row>
    <row r="6" spans="1:21" ht="15.75" customHeight="1">
      <c r="B6" s="179"/>
      <c r="C6" s="179"/>
      <c r="D6" s="374" t="s">
        <v>100</v>
      </c>
      <c r="E6" s="375"/>
      <c r="F6" s="376"/>
      <c r="G6" s="187"/>
      <c r="H6" s="185"/>
      <c r="I6" s="185"/>
      <c r="J6" s="185"/>
      <c r="K6" s="185"/>
      <c r="L6" s="185"/>
      <c r="M6" s="188"/>
      <c r="N6" s="184"/>
      <c r="O6" s="184"/>
      <c r="P6" s="189" t="s">
        <v>101</v>
      </c>
      <c r="Q6" s="190"/>
      <c r="R6" s="191"/>
      <c r="S6" s="184"/>
      <c r="T6" s="186"/>
      <c r="U6" s="183"/>
    </row>
    <row r="7" spans="1:21" ht="15.75" customHeight="1">
      <c r="B7" s="179"/>
      <c r="C7" s="179"/>
      <c r="D7" s="192"/>
      <c r="E7" s="193"/>
      <c r="F7" s="194"/>
      <c r="G7" s="187"/>
      <c r="H7" s="185"/>
      <c r="I7" s="185"/>
      <c r="J7" s="185"/>
      <c r="K7" s="185"/>
      <c r="L7" s="185"/>
      <c r="M7" s="188"/>
      <c r="N7" s="184"/>
      <c r="O7" s="184"/>
      <c r="P7" s="195"/>
      <c r="Q7" s="184"/>
      <c r="R7" s="196"/>
      <c r="S7" s="184"/>
      <c r="T7" s="186"/>
      <c r="U7" s="183"/>
    </row>
    <row r="8" spans="1:21" ht="15.75" customHeight="1">
      <c r="B8" s="179"/>
      <c r="C8" s="179"/>
      <c r="D8" s="321">
        <v>1795945447.42308</v>
      </c>
      <c r="E8" s="362"/>
      <c r="F8" s="322"/>
      <c r="G8" s="197">
        <v>0.34197779301605158</v>
      </c>
      <c r="H8" s="185"/>
      <c r="I8" s="185"/>
      <c r="J8" s="185"/>
      <c r="K8" s="185"/>
      <c r="L8" s="185"/>
      <c r="M8" s="188"/>
      <c r="N8" s="184"/>
      <c r="O8" s="184"/>
      <c r="P8" s="385">
        <v>1795945447.42308</v>
      </c>
      <c r="Q8" s="364"/>
      <c r="R8" s="386"/>
      <c r="S8" s="371">
        <v>0.68730026300990554</v>
      </c>
      <c r="T8" s="372"/>
      <c r="U8" s="183"/>
    </row>
    <row r="9" spans="1:21" ht="15.75" customHeight="1">
      <c r="B9" s="179"/>
      <c r="C9" s="179"/>
      <c r="D9" s="387"/>
      <c r="E9" s="388"/>
      <c r="F9" s="389"/>
      <c r="G9" s="184"/>
      <c r="H9" s="366" t="s">
        <v>102</v>
      </c>
      <c r="I9" s="367"/>
      <c r="J9" s="198"/>
      <c r="K9" s="366" t="s">
        <v>103</v>
      </c>
      <c r="L9" s="379"/>
      <c r="M9" s="367"/>
      <c r="N9" s="199"/>
      <c r="O9" s="184"/>
      <c r="P9" s="390" t="s">
        <v>103</v>
      </c>
      <c r="Q9" s="391"/>
      <c r="R9" s="392"/>
      <c r="S9" s="184"/>
      <c r="T9" s="186"/>
      <c r="U9" s="183"/>
    </row>
    <row r="10" spans="1:21" ht="15.75" customHeight="1">
      <c r="B10" s="179"/>
      <c r="C10" s="179"/>
      <c r="D10" s="395" t="s">
        <v>104</v>
      </c>
      <c r="E10" s="396"/>
      <c r="F10" s="397"/>
      <c r="G10" s="184"/>
      <c r="H10" s="368"/>
      <c r="I10" s="369"/>
      <c r="J10" s="185"/>
      <c r="K10" s="368"/>
      <c r="L10" s="380"/>
      <c r="M10" s="369"/>
      <c r="N10" s="200"/>
      <c r="O10" s="184"/>
      <c r="P10" s="393"/>
      <c r="Q10" s="382"/>
      <c r="R10" s="394"/>
      <c r="S10" s="184"/>
      <c r="T10" s="186"/>
      <c r="U10" s="183"/>
    </row>
    <row r="11" spans="1:21" ht="15.75" customHeight="1" thickBot="1">
      <c r="B11" s="179"/>
      <c r="C11" s="179"/>
      <c r="D11" s="329">
        <v>3455698033.82128</v>
      </c>
      <c r="E11" s="398"/>
      <c r="F11" s="330"/>
      <c r="G11" s="187">
        <v>0.65802220698394864</v>
      </c>
      <c r="H11" s="368"/>
      <c r="I11" s="369"/>
      <c r="J11" s="185"/>
      <c r="K11" s="321">
        <v>493664240.08899999</v>
      </c>
      <c r="L11" s="362"/>
      <c r="M11" s="322"/>
      <c r="N11" s="187">
        <v>9.4001857104745415E-2</v>
      </c>
      <c r="O11" s="184"/>
      <c r="P11" s="359">
        <v>493664240.08899999</v>
      </c>
      <c r="Q11" s="360"/>
      <c r="R11" s="361"/>
      <c r="S11" s="371">
        <v>0.18892308925006299</v>
      </c>
      <c r="T11" s="372"/>
      <c r="U11" s="183"/>
    </row>
    <row r="12" spans="1:21" ht="15.75" customHeight="1">
      <c r="B12" s="179"/>
      <c r="C12" s="179"/>
      <c r="D12" s="179"/>
      <c r="E12" s="184"/>
      <c r="F12" s="194"/>
      <c r="G12" s="187"/>
      <c r="H12" s="327">
        <v>817097998.18549001</v>
      </c>
      <c r="I12" s="328"/>
      <c r="J12" s="194">
        <v>0.15558900772751647</v>
      </c>
      <c r="K12" s="366" t="s">
        <v>105</v>
      </c>
      <c r="L12" s="379"/>
      <c r="M12" s="367"/>
      <c r="N12" s="185"/>
      <c r="O12" s="184"/>
      <c r="P12" s="381" t="s">
        <v>105</v>
      </c>
      <c r="Q12" s="382"/>
      <c r="R12" s="383"/>
      <c r="S12" s="184"/>
      <c r="T12" s="186"/>
      <c r="U12" s="183"/>
    </row>
    <row r="13" spans="1:21" ht="15.75" customHeight="1">
      <c r="B13" s="179"/>
      <c r="C13" s="179"/>
      <c r="D13" s="201"/>
      <c r="E13" s="187"/>
      <c r="F13" s="194"/>
      <c r="G13" s="184"/>
      <c r="H13" s="202"/>
      <c r="I13" s="203"/>
      <c r="J13" s="194"/>
      <c r="K13" s="368"/>
      <c r="L13" s="380"/>
      <c r="M13" s="369"/>
      <c r="N13" s="185"/>
      <c r="O13" s="184"/>
      <c r="P13" s="384"/>
      <c r="Q13" s="382"/>
      <c r="R13" s="383"/>
      <c r="S13" s="184"/>
      <c r="T13" s="186"/>
      <c r="U13" s="183"/>
    </row>
    <row r="14" spans="1:21" ht="15.75" customHeight="1">
      <c r="B14" s="179"/>
      <c r="C14" s="179"/>
      <c r="D14" s="201"/>
      <c r="E14" s="185"/>
      <c r="F14" s="204"/>
      <c r="G14" s="184"/>
      <c r="H14" s="179"/>
      <c r="I14" s="186"/>
      <c r="J14" s="185"/>
      <c r="K14" s="321">
        <v>323433758.09649003</v>
      </c>
      <c r="L14" s="362"/>
      <c r="M14" s="322"/>
      <c r="N14" s="187">
        <v>6.1587150622771043E-2</v>
      </c>
      <c r="O14" s="184"/>
      <c r="P14" s="363">
        <v>323433758.09649003</v>
      </c>
      <c r="Q14" s="364"/>
      <c r="R14" s="365"/>
      <c r="S14" s="373">
        <v>0.12377664774003146</v>
      </c>
      <c r="T14" s="372"/>
      <c r="U14" s="183"/>
    </row>
    <row r="15" spans="1:21" ht="15.75" customHeight="1">
      <c r="B15" s="179"/>
      <c r="C15" s="179"/>
      <c r="D15" s="201"/>
      <c r="E15" s="185"/>
      <c r="F15" s="204"/>
      <c r="G15" s="184"/>
      <c r="H15" s="366" t="s">
        <v>106</v>
      </c>
      <c r="I15" s="367"/>
      <c r="J15" s="198"/>
      <c r="K15" s="185"/>
      <c r="L15" s="205"/>
      <c r="M15" s="185"/>
      <c r="N15" s="188"/>
      <c r="O15" s="184"/>
      <c r="P15" s="184"/>
      <c r="Q15" s="184"/>
      <c r="R15" s="184"/>
      <c r="S15" s="184"/>
      <c r="T15" s="186"/>
      <c r="U15" s="183"/>
    </row>
    <row r="16" spans="1:21" ht="13.5" customHeight="1">
      <c r="B16" s="179"/>
      <c r="C16" s="179"/>
      <c r="D16" s="201"/>
      <c r="E16" s="206"/>
      <c r="F16" s="207"/>
      <c r="G16" s="184"/>
      <c r="H16" s="368"/>
      <c r="I16" s="369"/>
      <c r="J16" s="206"/>
      <c r="K16" s="206"/>
      <c r="L16" s="205"/>
      <c r="M16" s="185"/>
      <c r="N16" s="188"/>
      <c r="O16" s="205"/>
      <c r="P16" s="205"/>
      <c r="Q16" s="205"/>
      <c r="R16" s="205"/>
      <c r="S16" s="205"/>
      <c r="T16" s="186"/>
      <c r="U16" s="183"/>
    </row>
    <row r="17" spans="2:22" s="95" customFormat="1" ht="13.5" customHeight="1">
      <c r="B17" s="179"/>
      <c r="C17" s="179"/>
      <c r="D17" s="201"/>
      <c r="E17" s="185"/>
      <c r="F17" s="204"/>
      <c r="G17" s="184"/>
      <c r="H17" s="327">
        <v>2638600035.6357899</v>
      </c>
      <c r="I17" s="328"/>
      <c r="J17" s="187">
        <v>0.50243319925643215</v>
      </c>
      <c r="K17" s="185"/>
      <c r="L17" s="185"/>
      <c r="M17" s="185"/>
      <c r="N17" s="188"/>
      <c r="O17" s="370" t="s">
        <v>107</v>
      </c>
      <c r="P17" s="370"/>
      <c r="Q17" s="370"/>
      <c r="R17" s="370"/>
      <c r="S17" s="370"/>
      <c r="T17" s="186"/>
      <c r="U17" s="183"/>
    </row>
    <row r="18" spans="2:22" s="94" customFormat="1" ht="13.5" customHeight="1">
      <c r="B18" s="179"/>
      <c r="C18" s="179"/>
      <c r="D18" s="201"/>
      <c r="E18" s="185"/>
      <c r="F18" s="204"/>
      <c r="G18" s="184"/>
      <c r="H18" s="28"/>
      <c r="I18" s="29"/>
      <c r="J18" s="187"/>
      <c r="K18" s="185"/>
      <c r="L18" s="185"/>
      <c r="M18" s="185"/>
      <c r="N18" s="188"/>
      <c r="O18" s="357" t="s">
        <v>108</v>
      </c>
      <c r="P18" s="358"/>
      <c r="Q18" s="208"/>
      <c r="R18" s="357" t="s">
        <v>109</v>
      </c>
      <c r="S18" s="358"/>
      <c r="T18" s="186"/>
      <c r="U18" s="183"/>
    </row>
    <row r="19" spans="2:22" s="99" customFormat="1" ht="18" customHeight="1">
      <c r="B19" s="179"/>
      <c r="C19" s="179"/>
      <c r="D19" s="201"/>
      <c r="E19" s="185"/>
      <c r="F19" s="204"/>
      <c r="G19" s="184"/>
      <c r="H19" s="28"/>
      <c r="I19" s="29"/>
      <c r="J19" s="187"/>
      <c r="K19" s="185"/>
      <c r="L19" s="185"/>
      <c r="M19" s="185"/>
      <c r="N19" s="188"/>
      <c r="O19" s="352">
        <v>0.68730026300990554</v>
      </c>
      <c r="P19" s="353"/>
      <c r="Q19" s="205"/>
      <c r="R19" s="352">
        <v>0.8762233522599685</v>
      </c>
      <c r="S19" s="353"/>
      <c r="T19" s="186"/>
      <c r="U19" s="183"/>
      <c r="V19" s="100"/>
    </row>
    <row r="20" spans="2:22" s="94" customFormat="1" ht="15" customHeight="1">
      <c r="B20" s="179"/>
      <c r="C20" s="179"/>
      <c r="D20" s="209"/>
      <c r="E20" s="210"/>
      <c r="F20" s="211"/>
      <c r="G20" s="212"/>
      <c r="H20" s="209"/>
      <c r="I20" s="213"/>
      <c r="J20" s="185"/>
      <c r="K20" s="185"/>
      <c r="L20" s="185"/>
      <c r="M20" s="185"/>
      <c r="N20" s="188"/>
      <c r="O20" s="354"/>
      <c r="P20" s="355"/>
      <c r="Q20" s="205"/>
      <c r="R20" s="354"/>
      <c r="S20" s="355"/>
      <c r="T20" s="186"/>
      <c r="U20" s="183"/>
    </row>
    <row r="21" spans="2:22" s="94" customFormat="1" ht="15" customHeight="1">
      <c r="B21" s="179"/>
      <c r="C21" s="214"/>
      <c r="D21" s="215"/>
      <c r="E21" s="215"/>
      <c r="F21" s="215"/>
      <c r="G21" s="215"/>
      <c r="H21" s="215"/>
      <c r="I21" s="215"/>
      <c r="J21" s="215"/>
      <c r="K21" s="215"/>
      <c r="L21" s="215"/>
      <c r="M21" s="215"/>
      <c r="N21" s="215"/>
      <c r="O21" s="356"/>
      <c r="P21" s="356"/>
      <c r="Q21" s="215"/>
      <c r="R21" s="356"/>
      <c r="S21" s="356"/>
      <c r="T21" s="211"/>
      <c r="U21" s="183"/>
    </row>
    <row r="22" spans="2:22" s="94" customFormat="1" ht="15" customHeight="1">
      <c r="B22" s="214"/>
      <c r="C22" s="215"/>
      <c r="D22" s="215"/>
      <c r="E22" s="215"/>
      <c r="F22" s="215"/>
      <c r="G22" s="215"/>
      <c r="H22" s="215"/>
      <c r="I22" s="215"/>
      <c r="J22" s="215"/>
      <c r="K22" s="215"/>
      <c r="L22" s="215"/>
      <c r="M22" s="215"/>
      <c r="N22" s="216"/>
      <c r="O22" s="216"/>
      <c r="P22" s="215"/>
      <c r="Q22" s="216"/>
      <c r="R22" s="216"/>
      <c r="S22" s="215"/>
      <c r="T22" s="217"/>
      <c r="U22" s="218"/>
    </row>
    <row r="23" spans="2:22" s="94" customFormat="1" ht="15" customHeight="1">
      <c r="B23" s="108" t="s">
        <v>165</v>
      </c>
      <c r="C23" s="97"/>
      <c r="D23" s="97"/>
      <c r="E23" s="97"/>
      <c r="F23" s="97"/>
      <c r="G23" s="97"/>
      <c r="H23" s="97"/>
      <c r="I23" s="97"/>
      <c r="J23" s="97"/>
      <c r="K23" s="97"/>
      <c r="L23" s="97"/>
      <c r="M23" s="97"/>
      <c r="N23" s="97"/>
      <c r="O23" s="97"/>
      <c r="P23" s="97"/>
      <c r="Q23" s="97"/>
      <c r="R23" s="97"/>
      <c r="S23" s="97"/>
      <c r="T23" s="97"/>
      <c r="U23" s="89"/>
    </row>
    <row r="24" spans="2:22" s="49" customFormat="1" ht="15" customHeight="1">
      <c r="B24" s="115" t="s">
        <v>132</v>
      </c>
      <c r="C24" s="48"/>
      <c r="D24" s="48"/>
      <c r="E24" s="48"/>
      <c r="F24" s="48"/>
      <c r="G24" s="48"/>
      <c r="H24" s="48"/>
      <c r="I24" s="48"/>
      <c r="J24" s="48"/>
      <c r="K24" s="48"/>
      <c r="L24" s="48"/>
      <c r="M24" s="48"/>
      <c r="N24" s="79"/>
      <c r="O24" s="79"/>
      <c r="P24" s="79"/>
      <c r="Q24" s="79"/>
      <c r="R24" s="79"/>
      <c r="S24" s="44"/>
      <c r="T24" s="44"/>
    </row>
    <row r="25" spans="2:22" s="94" customFormat="1" ht="15" customHeight="1">
      <c r="B25" s="118" t="s">
        <v>189</v>
      </c>
      <c r="C25" s="98"/>
      <c r="D25" s="98"/>
      <c r="E25" s="98"/>
      <c r="F25" s="98"/>
      <c r="G25" s="98"/>
      <c r="H25" s="98"/>
      <c r="I25" s="98"/>
      <c r="J25" s="98"/>
      <c r="K25" s="98"/>
      <c r="L25" s="98"/>
      <c r="M25" s="98"/>
      <c r="N25" s="98"/>
      <c r="O25" s="98"/>
      <c r="P25" s="98"/>
      <c r="Q25" s="98"/>
      <c r="R25" s="98"/>
      <c r="S25" s="88"/>
      <c r="T25" s="88"/>
      <c r="U25" s="95"/>
    </row>
    <row r="26" spans="2:22" s="94" customFormat="1" ht="15" customHeight="1">
      <c r="B26" s="118" t="s">
        <v>188</v>
      </c>
      <c r="C26" s="98"/>
      <c r="D26" s="98"/>
      <c r="E26" s="98"/>
      <c r="F26" s="98"/>
      <c r="G26" s="98"/>
      <c r="H26" s="98"/>
      <c r="I26" s="98"/>
      <c r="J26" s="98"/>
      <c r="K26" s="98"/>
      <c r="L26" s="98"/>
      <c r="M26" s="98"/>
      <c r="N26" s="98"/>
      <c r="O26" s="98"/>
      <c r="P26" s="98"/>
      <c r="Q26" s="98"/>
      <c r="R26" s="98"/>
      <c r="S26" s="88"/>
      <c r="T26" s="88"/>
      <c r="U26" s="95"/>
    </row>
    <row r="27" spans="2:22" s="49" customFormat="1" ht="15" customHeight="1">
      <c r="B27" s="116" t="s">
        <v>187</v>
      </c>
      <c r="C27" s="50"/>
      <c r="D27" s="50"/>
      <c r="E27" s="50"/>
      <c r="F27" s="50"/>
      <c r="G27" s="50"/>
      <c r="H27" s="50"/>
      <c r="I27" s="51"/>
      <c r="J27" s="80"/>
      <c r="K27" s="51"/>
      <c r="L27" s="51"/>
      <c r="M27" s="51"/>
      <c r="N27" s="51"/>
      <c r="O27" s="51"/>
      <c r="P27" s="51"/>
      <c r="Q27" s="51"/>
    </row>
    <row r="28" spans="2:22" s="49" customFormat="1" ht="15" customHeight="1">
      <c r="B28" s="116" t="s">
        <v>190</v>
      </c>
      <c r="C28" s="50"/>
      <c r="D28" s="50"/>
      <c r="E28" s="50"/>
      <c r="F28" s="50"/>
      <c r="G28" s="50"/>
      <c r="H28" s="50"/>
      <c r="I28" s="51"/>
      <c r="J28" s="80"/>
      <c r="K28" s="51"/>
      <c r="L28" s="51"/>
      <c r="M28" s="51"/>
      <c r="N28" s="51"/>
      <c r="O28" s="51"/>
      <c r="P28" s="51"/>
      <c r="Q28" s="51"/>
    </row>
    <row r="29" spans="2:22" s="94" customFormat="1" ht="15" customHeight="1">
      <c r="B29" s="219" t="s">
        <v>160</v>
      </c>
      <c r="C29" s="101"/>
      <c r="D29" s="101"/>
      <c r="E29" s="101"/>
      <c r="F29" s="101"/>
      <c r="G29" s="101"/>
      <c r="H29" s="101"/>
      <c r="I29" s="102"/>
      <c r="J29" s="102"/>
      <c r="K29" s="102"/>
      <c r="L29" s="102"/>
      <c r="M29" s="102"/>
      <c r="N29" s="102"/>
      <c r="O29" s="103"/>
      <c r="P29" s="103"/>
      <c r="Q29" s="104"/>
      <c r="R29" s="104"/>
      <c r="S29" s="104"/>
      <c r="T29" s="104"/>
      <c r="U29" s="104"/>
    </row>
    <row r="30" spans="2:22" s="94" customFormat="1" ht="15" customHeight="1">
      <c r="B30" s="219" t="s">
        <v>161</v>
      </c>
      <c r="C30" s="101"/>
      <c r="D30" s="101"/>
      <c r="E30" s="101"/>
      <c r="F30" s="101"/>
      <c r="G30" s="101"/>
      <c r="H30" s="101"/>
      <c r="I30" s="102"/>
      <c r="J30" s="102"/>
      <c r="K30" s="102"/>
      <c r="L30" s="102"/>
      <c r="M30" s="102"/>
      <c r="N30" s="102"/>
      <c r="O30" s="103"/>
      <c r="P30" s="103"/>
      <c r="Q30" s="104"/>
      <c r="R30" s="104"/>
      <c r="S30" s="104"/>
      <c r="T30" s="104"/>
      <c r="U30" s="104"/>
    </row>
    <row r="31" spans="2:22" s="94" customFormat="1" ht="15" customHeight="1">
      <c r="B31" s="219" t="s">
        <v>177</v>
      </c>
      <c r="C31" s="101"/>
      <c r="D31" s="101"/>
      <c r="E31" s="101"/>
      <c r="F31" s="101"/>
      <c r="G31" s="101"/>
      <c r="H31" s="101"/>
      <c r="I31" s="102"/>
      <c r="J31" s="102"/>
      <c r="K31" s="102"/>
      <c r="L31" s="102"/>
      <c r="M31" s="102"/>
      <c r="N31" s="102"/>
      <c r="O31" s="103"/>
      <c r="P31" s="103"/>
      <c r="Q31" s="104"/>
      <c r="R31" s="104"/>
      <c r="S31" s="104"/>
      <c r="T31" s="104"/>
      <c r="U31" s="104"/>
    </row>
    <row r="32" spans="2:22" s="94" customFormat="1" ht="15" customHeight="1">
      <c r="B32" s="221" t="s">
        <v>153</v>
      </c>
      <c r="C32" s="101"/>
      <c r="D32" s="101"/>
      <c r="E32" s="101"/>
      <c r="F32" s="220"/>
      <c r="G32" s="101"/>
      <c r="H32" s="101"/>
      <c r="I32" s="102"/>
      <c r="J32" s="102"/>
      <c r="K32" s="102"/>
      <c r="L32" s="102"/>
      <c r="M32" s="102"/>
      <c r="N32" s="102"/>
      <c r="O32" s="103"/>
      <c r="P32" s="103"/>
      <c r="Q32" s="104"/>
      <c r="R32" s="104"/>
      <c r="S32" s="104"/>
      <c r="T32" s="104"/>
      <c r="U32" s="104"/>
    </row>
    <row r="33" spans="2:21" s="94" customFormat="1" ht="15" customHeight="1">
      <c r="C33" s="101"/>
      <c r="D33" s="101"/>
      <c r="E33" s="101"/>
      <c r="F33" s="101"/>
      <c r="G33" s="101"/>
      <c r="H33" s="101"/>
      <c r="I33" s="102"/>
      <c r="J33" s="102"/>
      <c r="K33" s="102"/>
      <c r="L33" s="102"/>
      <c r="M33" s="102"/>
      <c r="N33" s="102"/>
      <c r="O33" s="103"/>
      <c r="P33" s="103"/>
      <c r="Q33" s="104"/>
      <c r="R33" s="104"/>
      <c r="S33" s="104"/>
      <c r="T33" s="104"/>
      <c r="U33" s="104"/>
    </row>
    <row r="34" spans="2:21" s="94" customFormat="1" ht="15" customHeight="1">
      <c r="B34" s="96"/>
      <c r="C34" s="89"/>
      <c r="D34" s="89"/>
      <c r="E34" s="89"/>
      <c r="F34" s="89"/>
      <c r="G34" s="89"/>
      <c r="H34" s="89"/>
      <c r="I34" s="89"/>
      <c r="J34" s="89"/>
      <c r="K34" s="89"/>
      <c r="L34" s="89"/>
      <c r="M34" s="89"/>
      <c r="N34" s="89"/>
      <c r="O34" s="89"/>
      <c r="P34" s="89"/>
      <c r="Q34" s="89"/>
      <c r="R34" s="89"/>
      <c r="S34" s="89"/>
      <c r="T34" s="89"/>
      <c r="U34" s="89"/>
    </row>
    <row r="35" spans="2:21" s="94" customFormat="1" ht="15" customHeight="1">
      <c r="B35" s="96"/>
      <c r="C35" s="89"/>
      <c r="D35" s="89"/>
      <c r="E35" s="89"/>
      <c r="F35" s="89"/>
      <c r="G35" s="89"/>
      <c r="H35" s="89"/>
      <c r="I35" s="89"/>
      <c r="J35" s="89"/>
      <c r="K35" s="89"/>
      <c r="L35" s="89"/>
      <c r="M35" s="89"/>
      <c r="N35" s="89"/>
      <c r="O35" s="89"/>
      <c r="P35" s="89"/>
      <c r="Q35" s="89"/>
      <c r="R35" s="89"/>
      <c r="S35" s="89"/>
      <c r="T35" s="89"/>
      <c r="U35" s="89"/>
    </row>
    <row r="36" spans="2:21" s="94" customFormat="1" ht="15" customHeight="1">
      <c r="B36" s="96"/>
      <c r="C36" s="89"/>
      <c r="D36" s="89"/>
      <c r="E36" s="89"/>
      <c r="F36" s="89"/>
      <c r="G36" s="89"/>
      <c r="H36" s="89"/>
      <c r="I36" s="89"/>
      <c r="J36" s="89"/>
      <c r="K36" s="89"/>
      <c r="L36" s="89"/>
      <c r="M36" s="89"/>
      <c r="N36" s="89"/>
      <c r="O36" s="89"/>
      <c r="P36" s="89"/>
      <c r="Q36" s="89"/>
      <c r="R36" s="89"/>
      <c r="S36" s="89"/>
      <c r="T36" s="89"/>
      <c r="U36" s="89"/>
    </row>
    <row r="37" spans="2:21" s="94" customFormat="1" ht="15" customHeight="1">
      <c r="B37" s="96"/>
      <c r="C37" s="89"/>
      <c r="D37" s="89"/>
      <c r="E37" s="89"/>
      <c r="F37" s="89"/>
      <c r="G37" s="89"/>
      <c r="H37" s="89"/>
      <c r="I37" s="89"/>
      <c r="J37" s="89"/>
      <c r="K37" s="89"/>
      <c r="L37" s="89"/>
      <c r="M37" s="89"/>
      <c r="N37" s="89"/>
      <c r="O37" s="89"/>
      <c r="P37" s="89"/>
      <c r="Q37" s="89"/>
      <c r="R37" s="89"/>
      <c r="S37" s="89"/>
      <c r="T37" s="89"/>
      <c r="U37" s="89"/>
    </row>
    <row r="38" spans="2:21" s="94" customFormat="1" ht="15" customHeight="1">
      <c r="B38" s="96"/>
      <c r="C38" s="89"/>
      <c r="D38" s="89"/>
      <c r="E38" s="89"/>
      <c r="F38" s="89"/>
      <c r="G38" s="89"/>
      <c r="H38" s="89"/>
      <c r="I38" s="89"/>
      <c r="J38" s="89"/>
      <c r="K38" s="89"/>
      <c r="L38" s="89"/>
      <c r="M38" s="89"/>
      <c r="N38" s="89"/>
      <c r="O38" s="89"/>
      <c r="P38" s="89"/>
      <c r="Q38" s="89"/>
      <c r="R38" s="89"/>
      <c r="S38" s="89"/>
      <c r="T38" s="89"/>
      <c r="U38" s="89"/>
    </row>
    <row r="39" spans="2:21" s="94" customFormat="1" ht="15" customHeight="1">
      <c r="B39" s="96"/>
      <c r="C39" s="89"/>
      <c r="D39" s="89"/>
      <c r="E39" s="89"/>
      <c r="F39" s="89"/>
      <c r="G39" s="89"/>
      <c r="H39" s="89"/>
      <c r="I39" s="89"/>
      <c r="J39" s="89"/>
      <c r="K39" s="89"/>
      <c r="L39" s="89"/>
      <c r="M39" s="89"/>
      <c r="N39" s="89"/>
      <c r="O39" s="89"/>
      <c r="P39" s="89"/>
      <c r="Q39" s="89"/>
      <c r="R39" s="89"/>
      <c r="S39" s="89"/>
      <c r="T39" s="89"/>
      <c r="U39" s="89"/>
    </row>
    <row r="40" spans="2:21" s="94" customFormat="1" ht="15" customHeight="1">
      <c r="B40" s="96"/>
      <c r="C40" s="89"/>
      <c r="D40" s="89"/>
      <c r="E40" s="89"/>
      <c r="F40" s="89"/>
      <c r="G40" s="89"/>
      <c r="H40" s="89"/>
      <c r="I40" s="89"/>
      <c r="J40" s="89"/>
      <c r="K40" s="89"/>
      <c r="L40" s="89"/>
      <c r="M40" s="89"/>
      <c r="N40" s="89"/>
      <c r="O40" s="89"/>
      <c r="P40" s="89"/>
      <c r="Q40" s="89"/>
      <c r="R40" s="89"/>
      <c r="S40" s="89"/>
      <c r="T40" s="89"/>
      <c r="U40" s="89"/>
    </row>
    <row r="41" spans="2:21" s="94" customFormat="1" ht="15" customHeight="1">
      <c r="B41" s="96"/>
      <c r="C41" s="89"/>
      <c r="D41" s="89"/>
      <c r="E41" s="89"/>
      <c r="F41" s="89"/>
      <c r="G41" s="89"/>
      <c r="H41" s="89"/>
      <c r="I41" s="89"/>
      <c r="J41" s="89"/>
      <c r="K41" s="89"/>
      <c r="L41" s="89"/>
      <c r="M41" s="89"/>
      <c r="N41" s="89"/>
      <c r="O41" s="89"/>
      <c r="P41" s="89"/>
      <c r="Q41" s="89"/>
      <c r="R41" s="89"/>
      <c r="S41" s="89"/>
      <c r="T41" s="89"/>
      <c r="U41" s="89"/>
    </row>
    <row r="42" spans="2:21" s="94" customFormat="1" ht="15" customHeight="1">
      <c r="B42" s="96"/>
      <c r="C42" s="89"/>
      <c r="D42" s="89"/>
      <c r="E42" s="89"/>
      <c r="F42" s="89"/>
      <c r="G42" s="89"/>
      <c r="H42" s="89"/>
      <c r="I42" s="89"/>
      <c r="J42" s="89"/>
      <c r="K42" s="89"/>
      <c r="L42" s="89"/>
      <c r="M42" s="89"/>
      <c r="N42" s="89"/>
      <c r="O42" s="89"/>
      <c r="P42" s="89"/>
      <c r="Q42" s="89"/>
      <c r="R42" s="89"/>
      <c r="S42" s="89"/>
      <c r="T42" s="89"/>
      <c r="U42" s="89"/>
    </row>
    <row r="43" spans="2:21" s="94" customFormat="1" ht="15" customHeight="1">
      <c r="B43" s="96"/>
      <c r="C43" s="89"/>
      <c r="D43" s="89"/>
      <c r="E43" s="89"/>
      <c r="F43" s="89"/>
      <c r="G43" s="89"/>
      <c r="H43" s="89"/>
      <c r="I43" s="89"/>
      <c r="J43" s="89"/>
      <c r="K43" s="89"/>
      <c r="L43" s="89"/>
      <c r="M43" s="89"/>
      <c r="N43" s="89"/>
      <c r="O43" s="89"/>
      <c r="P43" s="89"/>
      <c r="Q43" s="89"/>
      <c r="R43" s="89"/>
      <c r="S43" s="89"/>
      <c r="T43" s="89"/>
      <c r="U43" s="89"/>
    </row>
    <row r="44" spans="2:21" s="94" customFormat="1" ht="15" customHeight="1">
      <c r="B44" s="96"/>
      <c r="C44" s="89"/>
      <c r="D44" s="89"/>
      <c r="E44" s="89"/>
      <c r="F44" s="89"/>
      <c r="G44" s="89"/>
      <c r="H44" s="89"/>
      <c r="I44" s="89"/>
      <c r="J44" s="89"/>
      <c r="K44" s="89"/>
      <c r="L44" s="89"/>
      <c r="M44" s="89"/>
      <c r="N44" s="89"/>
      <c r="O44" s="89"/>
      <c r="P44" s="89"/>
      <c r="Q44" s="89"/>
      <c r="R44" s="89"/>
      <c r="S44" s="89"/>
      <c r="T44" s="89"/>
      <c r="U44" s="89"/>
    </row>
    <row r="45" spans="2:21" ht="15" customHeight="1"/>
    <row r="46" spans="2:21" s="95" customFormat="1" ht="15" customHeight="1">
      <c r="B46" s="96"/>
      <c r="C46" s="89"/>
      <c r="D46" s="89"/>
      <c r="E46" s="89"/>
      <c r="F46" s="89"/>
      <c r="G46" s="89"/>
      <c r="H46" s="89"/>
      <c r="I46" s="89"/>
      <c r="J46" s="89"/>
      <c r="K46" s="89"/>
      <c r="L46" s="89"/>
      <c r="M46" s="89"/>
      <c r="N46" s="89"/>
      <c r="O46" s="89"/>
      <c r="P46" s="89"/>
      <c r="Q46" s="89"/>
      <c r="R46" s="89"/>
      <c r="S46" s="89"/>
      <c r="T46" s="89"/>
      <c r="U46" s="89"/>
    </row>
    <row r="47" spans="2:21" s="94" customFormat="1" ht="15" customHeight="1">
      <c r="B47" s="96"/>
      <c r="C47" s="89"/>
      <c r="D47" s="89"/>
      <c r="E47" s="89"/>
      <c r="F47" s="89"/>
      <c r="G47" s="89"/>
      <c r="H47" s="89"/>
      <c r="I47" s="89"/>
      <c r="J47" s="89"/>
      <c r="K47" s="89"/>
      <c r="L47" s="89"/>
      <c r="M47" s="89"/>
      <c r="N47" s="89"/>
      <c r="O47" s="89"/>
      <c r="P47" s="89"/>
      <c r="Q47" s="89"/>
      <c r="R47" s="89"/>
      <c r="S47" s="89"/>
      <c r="T47" s="89"/>
      <c r="U47" s="89"/>
    </row>
    <row r="48" spans="2:21" s="104" customFormat="1" ht="15" customHeight="1">
      <c r="B48" s="96"/>
      <c r="C48" s="89"/>
      <c r="D48" s="89"/>
      <c r="E48" s="89"/>
      <c r="F48" s="89"/>
      <c r="G48" s="89"/>
      <c r="H48" s="89"/>
      <c r="I48" s="89"/>
      <c r="J48" s="89"/>
      <c r="K48" s="89"/>
      <c r="L48" s="89"/>
      <c r="M48" s="89"/>
      <c r="N48" s="89"/>
      <c r="O48" s="89"/>
      <c r="P48" s="89"/>
      <c r="Q48" s="89"/>
      <c r="R48" s="89"/>
      <c r="S48" s="89"/>
      <c r="T48" s="89"/>
      <c r="U48" s="89"/>
    </row>
    <row r="49" spans="2:21" s="104" customFormat="1" ht="15" customHeight="1">
      <c r="B49" s="96"/>
      <c r="C49" s="89"/>
      <c r="D49" s="89"/>
      <c r="E49" s="89"/>
      <c r="F49" s="89"/>
      <c r="G49" s="89"/>
      <c r="H49" s="89"/>
      <c r="I49" s="89"/>
      <c r="J49" s="89"/>
      <c r="K49" s="89"/>
      <c r="L49" s="89"/>
      <c r="M49" s="89"/>
      <c r="N49" s="89"/>
      <c r="O49" s="89"/>
      <c r="P49" s="89"/>
      <c r="Q49" s="89"/>
      <c r="R49" s="89"/>
      <c r="S49" s="89"/>
      <c r="T49" s="89"/>
      <c r="U49" s="89"/>
    </row>
    <row r="50" spans="2:21" s="104" customFormat="1" ht="18" customHeight="1">
      <c r="B50" s="96"/>
      <c r="C50" s="89"/>
      <c r="D50" s="89"/>
      <c r="E50" s="89"/>
      <c r="F50" s="89"/>
      <c r="G50" s="89"/>
      <c r="H50" s="89"/>
      <c r="I50" s="89"/>
      <c r="J50" s="89"/>
      <c r="K50" s="89"/>
      <c r="L50" s="89"/>
      <c r="M50" s="89"/>
      <c r="N50" s="89"/>
      <c r="O50" s="89"/>
      <c r="P50" s="89"/>
      <c r="Q50" s="89"/>
      <c r="R50" s="89"/>
      <c r="S50" s="89"/>
      <c r="T50" s="89"/>
      <c r="U50" s="89"/>
    </row>
  </sheetData>
  <mergeCells count="30">
    <mergeCell ref="S8:T8"/>
    <mergeCell ref="D6:F6"/>
    <mergeCell ref="E3:F3"/>
    <mergeCell ref="E4:F4"/>
    <mergeCell ref="H12:I12"/>
    <mergeCell ref="K12:M13"/>
    <mergeCell ref="P12:R13"/>
    <mergeCell ref="D8:F8"/>
    <mergeCell ref="P8:R8"/>
    <mergeCell ref="D9:F9"/>
    <mergeCell ref="H9:I11"/>
    <mergeCell ref="K9:M10"/>
    <mergeCell ref="P9:R10"/>
    <mergeCell ref="D10:F10"/>
    <mergeCell ref="D11:F11"/>
    <mergeCell ref="K11:M11"/>
    <mergeCell ref="P11:R11"/>
    <mergeCell ref="K14:M14"/>
    <mergeCell ref="P14:R14"/>
    <mergeCell ref="H15:I16"/>
    <mergeCell ref="H17:I17"/>
    <mergeCell ref="O17:S17"/>
    <mergeCell ref="S11:T11"/>
    <mergeCell ref="S14:T14"/>
    <mergeCell ref="O19:P20"/>
    <mergeCell ref="R19:S20"/>
    <mergeCell ref="O21:P21"/>
    <mergeCell ref="R21:S21"/>
    <mergeCell ref="O18:P18"/>
    <mergeCell ref="R18:S18"/>
  </mergeCells>
  <phoneticPr fontId="3"/>
  <pageMargins left="0.70866141732283472" right="0.19685039370078741" top="0.74803149606299213" bottom="0.74803149606299213" header="0.31496062992125984" footer="0.31496062992125984"/>
  <pageSetup paperSize="9" scale="75" orientation="portrait" r:id="rId1"/>
  <headerFooter>
    <oddHeader>&amp;R&amp;"ＭＳ 明朝,標準"&amp;12 2-10.ジェネリック医薬品分析</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zoomScaleNormal="100" zoomScaleSheetLayoutView="100" workbookViewId="0"/>
  </sheetViews>
  <sheetFormatPr defaultRowHeight="13.5"/>
  <cols>
    <col min="1" max="1" width="4.625" style="60" customWidth="1"/>
    <col min="2" max="2" width="3.625" style="60" customWidth="1"/>
    <col min="3" max="3" width="13.375" style="60" customWidth="1"/>
    <col min="4" max="14" width="9.625" style="60" customWidth="1"/>
    <col min="15" max="15" width="9" style="60"/>
    <col min="16" max="17" width="13.625" style="60" customWidth="1"/>
    <col min="18" max="18" width="9" style="60"/>
    <col min="19" max="19" width="13.875" style="60" bestFit="1" customWidth="1"/>
    <col min="20" max="16384" width="9" style="60"/>
  </cols>
  <sheetData>
    <row r="1" spans="1:20" ht="15.75" customHeight="1">
      <c r="A1" s="88" t="s">
        <v>214</v>
      </c>
    </row>
    <row r="2" spans="1:20" ht="15.75" customHeight="1">
      <c r="A2" s="58" t="s">
        <v>141</v>
      </c>
      <c r="P2" s="60" t="s">
        <v>220</v>
      </c>
    </row>
    <row r="3" spans="1:20" ht="9.75" customHeight="1">
      <c r="B3" s="345"/>
      <c r="C3" s="320" t="s">
        <v>98</v>
      </c>
      <c r="D3" s="401" t="s">
        <v>191</v>
      </c>
      <c r="E3" s="401" t="s">
        <v>192</v>
      </c>
      <c r="F3" s="401" t="s">
        <v>193</v>
      </c>
      <c r="G3" s="401" t="s">
        <v>194</v>
      </c>
      <c r="H3" s="348" t="s">
        <v>195</v>
      </c>
      <c r="I3" s="223"/>
      <c r="J3" s="224"/>
      <c r="K3" s="401" t="s">
        <v>198</v>
      </c>
      <c r="L3" s="399" t="s">
        <v>159</v>
      </c>
      <c r="M3" s="348" t="s">
        <v>196</v>
      </c>
      <c r="N3" s="401" t="s">
        <v>197</v>
      </c>
    </row>
    <row r="4" spans="1:20" ht="69" customHeight="1">
      <c r="B4" s="345"/>
      <c r="C4" s="320"/>
      <c r="D4" s="349"/>
      <c r="E4" s="349"/>
      <c r="F4" s="349"/>
      <c r="G4" s="349"/>
      <c r="H4" s="402"/>
      <c r="I4" s="222" t="s">
        <v>157</v>
      </c>
      <c r="J4" s="222" t="s">
        <v>155</v>
      </c>
      <c r="K4" s="349"/>
      <c r="L4" s="400"/>
      <c r="M4" s="402"/>
      <c r="N4" s="349"/>
      <c r="P4" s="310" t="s">
        <v>229</v>
      </c>
      <c r="Q4" s="311"/>
      <c r="S4" s="310" t="s">
        <v>206</v>
      </c>
      <c r="T4" s="311"/>
    </row>
    <row r="5" spans="1:20">
      <c r="B5" s="81">
        <v>1</v>
      </c>
      <c r="C5" s="64" t="s">
        <v>1</v>
      </c>
      <c r="D5" s="82">
        <v>665362372.0861069</v>
      </c>
      <c r="E5" s="82">
        <f>SUM(F5,G5)</f>
        <v>560196529.36194253</v>
      </c>
      <c r="F5" s="82">
        <v>190573141.10259038</v>
      </c>
      <c r="G5" s="83">
        <f>SUM(H5,K5)</f>
        <v>369623388.25935221</v>
      </c>
      <c r="H5" s="87">
        <f>SUM(I5:J5)</f>
        <v>93295066.603000075</v>
      </c>
      <c r="I5" s="82">
        <v>55811515.279999986</v>
      </c>
      <c r="J5" s="240">
        <v>37483551.323000088</v>
      </c>
      <c r="K5" s="82">
        <v>276328321.6563521</v>
      </c>
      <c r="L5" s="66">
        <f t="shared" ref="L5:L12" si="0">F5/(F5+H5)</f>
        <v>0.6713437289893357</v>
      </c>
      <c r="M5" s="65">
        <f>I5/(F5+H5)</f>
        <v>0.19661065862607635</v>
      </c>
      <c r="N5" s="66">
        <f t="shared" ref="N5:N12" si="1">(F5+I5)/(F5+H5)</f>
        <v>0.86795438761541199</v>
      </c>
      <c r="O5" s="237"/>
      <c r="P5" s="170" t="str">
        <f>INDEX($C$5:$C$12,MATCH(Q5,M$5:M$12,0))</f>
        <v>泉州医療圏</v>
      </c>
      <c r="Q5" s="171">
        <f>LARGE(M$5:M$12,ROW(A1))</f>
        <v>0.20204079931281102</v>
      </c>
      <c r="S5" s="166">
        <f>$M$13</f>
        <v>0.18892308925006299</v>
      </c>
      <c r="T5" s="165">
        <v>0</v>
      </c>
    </row>
    <row r="6" spans="1:20">
      <c r="B6" s="81">
        <v>2</v>
      </c>
      <c r="C6" s="64" t="s">
        <v>8</v>
      </c>
      <c r="D6" s="82">
        <v>488337572.18817103</v>
      </c>
      <c r="E6" s="82">
        <f t="shared" ref="E6:E12" si="2">SUM(F6,G6)</f>
        <v>414111952.50504053</v>
      </c>
      <c r="F6" s="82">
        <v>152315486.62864003</v>
      </c>
      <c r="G6" s="82">
        <f t="shared" ref="G6:G12" si="3">SUM(H6,K6)</f>
        <v>261796465.87640053</v>
      </c>
      <c r="H6" s="82">
        <f t="shared" ref="H6:H12" si="4">SUM(I6:J6)</f>
        <v>58578759.929159924</v>
      </c>
      <c r="I6" s="82">
        <v>35208495.395999961</v>
      </c>
      <c r="J6" s="240">
        <v>23370264.533159968</v>
      </c>
      <c r="K6" s="82">
        <v>203217705.94724062</v>
      </c>
      <c r="L6" s="66">
        <f t="shared" si="0"/>
        <v>0.72223632988913622</v>
      </c>
      <c r="M6" s="65">
        <f t="shared" ref="M6:M12" si="5">I6/(F6+H6)</f>
        <v>0.16694858191093584</v>
      </c>
      <c r="N6" s="66">
        <f t="shared" si="1"/>
        <v>0.88918491180007209</v>
      </c>
      <c r="O6" s="237"/>
      <c r="P6" s="170" t="str">
        <f t="shared" ref="P6:P12" si="6">INDEX($C$5:$C$12,MATCH(Q6,M$5:M$12,0))</f>
        <v>南河内医療圏</v>
      </c>
      <c r="Q6" s="171">
        <f t="shared" ref="Q6:Q12" si="7">LARGE(M$5:M$12,ROW(A2))</f>
        <v>0.19919893574677081</v>
      </c>
      <c r="S6" s="166">
        <f t="shared" ref="S6:S12" si="8">$M$13</f>
        <v>0.18892308925006299</v>
      </c>
      <c r="T6" s="165">
        <v>0</v>
      </c>
    </row>
    <row r="7" spans="1:20">
      <c r="B7" s="81">
        <v>3</v>
      </c>
      <c r="C7" s="70" t="s">
        <v>13</v>
      </c>
      <c r="D7" s="82">
        <v>826341953.95535564</v>
      </c>
      <c r="E7" s="82">
        <f t="shared" si="2"/>
        <v>708326105.46216023</v>
      </c>
      <c r="F7" s="82">
        <v>246084642.46532995</v>
      </c>
      <c r="G7" s="82">
        <f t="shared" si="3"/>
        <v>462241462.99683028</v>
      </c>
      <c r="H7" s="82">
        <f t="shared" si="4"/>
        <v>103298709.71216983</v>
      </c>
      <c r="I7" s="82">
        <v>62033913.057999872</v>
      </c>
      <c r="J7" s="240">
        <v>41264796.654169962</v>
      </c>
      <c r="K7" s="82">
        <v>358942753.28466046</v>
      </c>
      <c r="L7" s="66">
        <f t="shared" si="0"/>
        <v>0.70433992041014526</v>
      </c>
      <c r="M7" s="65">
        <f t="shared" si="5"/>
        <v>0.17755257275820152</v>
      </c>
      <c r="N7" s="66">
        <f t="shared" si="1"/>
        <v>0.88189249316834672</v>
      </c>
      <c r="O7" s="237"/>
      <c r="P7" s="170" t="str">
        <f t="shared" si="6"/>
        <v>中河内医療圏</v>
      </c>
      <c r="Q7" s="171">
        <f t="shared" si="7"/>
        <v>0.19811545862991925</v>
      </c>
      <c r="S7" s="166">
        <f t="shared" si="8"/>
        <v>0.18892308925006299</v>
      </c>
      <c r="T7" s="165">
        <v>0</v>
      </c>
    </row>
    <row r="8" spans="1:20">
      <c r="B8" s="81">
        <v>4</v>
      </c>
      <c r="C8" s="70" t="s">
        <v>21</v>
      </c>
      <c r="D8" s="82">
        <v>624564505.09830105</v>
      </c>
      <c r="E8" s="82">
        <f t="shared" si="2"/>
        <v>533654263.98804045</v>
      </c>
      <c r="F8" s="82">
        <v>178526240.84456024</v>
      </c>
      <c r="G8" s="82">
        <f t="shared" si="3"/>
        <v>355128023.14348024</v>
      </c>
      <c r="H8" s="82">
        <f t="shared" si="4"/>
        <v>85321164.383139968</v>
      </c>
      <c r="I8" s="82">
        <v>52272249.694999978</v>
      </c>
      <c r="J8" s="240">
        <v>33048914.688139997</v>
      </c>
      <c r="K8" s="82">
        <v>269806858.76034027</v>
      </c>
      <c r="L8" s="66">
        <f t="shared" si="0"/>
        <v>0.67662685820424184</v>
      </c>
      <c r="M8" s="65">
        <f t="shared" si="5"/>
        <v>0.19811545862991925</v>
      </c>
      <c r="N8" s="66">
        <f t="shared" si="1"/>
        <v>0.87474231683416104</v>
      </c>
      <c r="O8" s="237"/>
      <c r="P8" s="170" t="str">
        <f t="shared" si="6"/>
        <v>豊能医療圏</v>
      </c>
      <c r="Q8" s="171">
        <f t="shared" si="7"/>
        <v>0.19661065862607635</v>
      </c>
      <c r="S8" s="166">
        <f t="shared" si="8"/>
        <v>0.18892308925006299</v>
      </c>
      <c r="T8" s="165">
        <v>0</v>
      </c>
    </row>
    <row r="9" spans="1:20">
      <c r="B9" s="81">
        <v>5</v>
      </c>
      <c r="C9" s="70" t="s">
        <v>25</v>
      </c>
      <c r="D9" s="82">
        <v>459614632.42298055</v>
      </c>
      <c r="E9" s="82">
        <f t="shared" si="2"/>
        <v>386971073.24678153</v>
      </c>
      <c r="F9" s="82">
        <v>136304733.36530048</v>
      </c>
      <c r="G9" s="82">
        <f t="shared" si="3"/>
        <v>250666339.88148105</v>
      </c>
      <c r="H9" s="82">
        <f t="shared" si="4"/>
        <v>67878622.120619819</v>
      </c>
      <c r="I9" s="82">
        <v>40673107.109999903</v>
      </c>
      <c r="J9" s="240">
        <v>27205515.010619916</v>
      </c>
      <c r="K9" s="82">
        <v>182787717.76086125</v>
      </c>
      <c r="L9" s="66">
        <f t="shared" si="0"/>
        <v>0.66756045340189107</v>
      </c>
      <c r="M9" s="65">
        <f t="shared" si="5"/>
        <v>0.19919893574677081</v>
      </c>
      <c r="N9" s="66">
        <f t="shared" si="1"/>
        <v>0.86675938914866191</v>
      </c>
      <c r="O9" s="237"/>
      <c r="P9" s="170" t="str">
        <f t="shared" si="6"/>
        <v>大阪市医療圏</v>
      </c>
      <c r="Q9" s="171">
        <f t="shared" si="7"/>
        <v>0.18958838935799183</v>
      </c>
      <c r="S9" s="166">
        <f t="shared" si="8"/>
        <v>0.18892308925006299</v>
      </c>
      <c r="T9" s="165">
        <v>0</v>
      </c>
    </row>
    <row r="10" spans="1:20">
      <c r="B10" s="81">
        <v>6</v>
      </c>
      <c r="C10" s="70" t="s">
        <v>35</v>
      </c>
      <c r="D10" s="82">
        <v>588943890.94680166</v>
      </c>
      <c r="E10" s="82">
        <f t="shared" si="2"/>
        <v>500349177.95435047</v>
      </c>
      <c r="F10" s="82">
        <v>175296193.03902963</v>
      </c>
      <c r="G10" s="82">
        <f t="shared" si="3"/>
        <v>325052984.91532087</v>
      </c>
      <c r="H10" s="82">
        <f t="shared" si="4"/>
        <v>76933565.81697996</v>
      </c>
      <c r="I10" s="82">
        <v>45446668.855000012</v>
      </c>
      <c r="J10" s="240">
        <v>31486896.961979952</v>
      </c>
      <c r="K10" s="82">
        <v>248119419.0983409</v>
      </c>
      <c r="L10" s="66">
        <f t="shared" si="0"/>
        <v>0.6949861659230343</v>
      </c>
      <c r="M10" s="65">
        <f t="shared" si="5"/>
        <v>0.18017964676778742</v>
      </c>
      <c r="N10" s="66">
        <f t="shared" si="1"/>
        <v>0.87516581269082183</v>
      </c>
      <c r="O10" s="237"/>
      <c r="P10" s="170" t="str">
        <f t="shared" si="6"/>
        <v>堺市医療圏</v>
      </c>
      <c r="Q10" s="171">
        <f t="shared" si="7"/>
        <v>0.18017964676778742</v>
      </c>
      <c r="S10" s="166">
        <f t="shared" si="8"/>
        <v>0.18892308925006299</v>
      </c>
      <c r="T10" s="165">
        <v>0</v>
      </c>
    </row>
    <row r="11" spans="1:20">
      <c r="B11" s="81">
        <v>7</v>
      </c>
      <c r="C11" s="70" t="s">
        <v>44</v>
      </c>
      <c r="D11" s="82">
        <v>634771798.75589085</v>
      </c>
      <c r="E11" s="82">
        <f t="shared" si="2"/>
        <v>539190327.40223145</v>
      </c>
      <c r="F11" s="82">
        <v>184709245.83129993</v>
      </c>
      <c r="G11" s="82">
        <f t="shared" si="3"/>
        <v>354481081.57093149</v>
      </c>
      <c r="H11" s="82">
        <f t="shared" si="4"/>
        <v>89042436.096899778</v>
      </c>
      <c r="I11" s="82">
        <v>55309008.629999876</v>
      </c>
      <c r="J11" s="240">
        <v>33733427.466899902</v>
      </c>
      <c r="K11" s="82">
        <v>265438645.47403172</v>
      </c>
      <c r="L11" s="71">
        <f t="shared" si="0"/>
        <v>0.67473282549455149</v>
      </c>
      <c r="M11" s="84">
        <f t="shared" si="5"/>
        <v>0.20204079931281102</v>
      </c>
      <c r="N11" s="71">
        <f t="shared" si="1"/>
        <v>0.87677362480736254</v>
      </c>
      <c r="O11" s="237"/>
      <c r="P11" s="170" t="str">
        <f t="shared" si="6"/>
        <v>北河内医療圏</v>
      </c>
      <c r="Q11" s="171">
        <f t="shared" si="7"/>
        <v>0.17755257275820152</v>
      </c>
      <c r="S11" s="166">
        <f t="shared" si="8"/>
        <v>0.18892308925006299</v>
      </c>
      <c r="T11" s="165">
        <v>0</v>
      </c>
    </row>
    <row r="12" spans="1:20" ht="14.25" thickBot="1">
      <c r="B12" s="81">
        <v>8</v>
      </c>
      <c r="C12" s="70" t="s">
        <v>57</v>
      </c>
      <c r="D12" s="82">
        <v>1888760410.7149024</v>
      </c>
      <c r="E12" s="82">
        <f t="shared" si="2"/>
        <v>1608844051.325285</v>
      </c>
      <c r="F12" s="82">
        <v>532135764.14743888</v>
      </c>
      <c r="G12" s="82">
        <f t="shared" si="3"/>
        <v>1076708287.1778462</v>
      </c>
      <c r="H12" s="82">
        <f t="shared" si="4"/>
        <v>242749673.52351969</v>
      </c>
      <c r="I12" s="82">
        <v>146909282.06499958</v>
      </c>
      <c r="J12" s="240">
        <v>95840391.458520129</v>
      </c>
      <c r="K12" s="82">
        <v>833958613.65432644</v>
      </c>
      <c r="L12" s="86">
        <f t="shared" si="0"/>
        <v>0.68672830624725323</v>
      </c>
      <c r="M12" s="85">
        <f t="shared" si="5"/>
        <v>0.18958838935799183</v>
      </c>
      <c r="N12" s="86">
        <f t="shared" si="1"/>
        <v>0.87631669560524506</v>
      </c>
      <c r="O12" s="237"/>
      <c r="P12" s="170" t="str">
        <f t="shared" si="6"/>
        <v>三島医療圏</v>
      </c>
      <c r="Q12" s="171">
        <f t="shared" si="7"/>
        <v>0.16694858191093584</v>
      </c>
      <c r="S12" s="166">
        <f t="shared" si="8"/>
        <v>0.18892308925006299</v>
      </c>
      <c r="T12" s="165">
        <v>999</v>
      </c>
    </row>
    <row r="13" spans="1:20" ht="14.25" thickTop="1">
      <c r="B13" s="343" t="s">
        <v>0</v>
      </c>
      <c r="C13" s="344"/>
      <c r="D13" s="42">
        <f>'ポテンシャル(数量)'!E3</f>
        <v>6176697136.1387701</v>
      </c>
      <c r="E13" s="42">
        <f>'ポテンシャル(数量)'!E4</f>
        <v>5251643481.244359</v>
      </c>
      <c r="F13" s="42">
        <f>'ポテンシャル(数量)'!D8</f>
        <v>1795945447.42308</v>
      </c>
      <c r="G13" s="42">
        <f>'ポテンシャル(数量)'!D11</f>
        <v>3455698033.82128</v>
      </c>
      <c r="H13" s="42">
        <f>'ポテンシャル(数量)'!H12</f>
        <v>817097998.18549001</v>
      </c>
      <c r="I13" s="42">
        <f>'ポテンシャル(数量)'!K11</f>
        <v>493664240.08899999</v>
      </c>
      <c r="J13" s="74">
        <f>'ポテンシャル(数量)'!K14</f>
        <v>323433758.09649003</v>
      </c>
      <c r="K13" s="75">
        <f>'ポテンシャル(数量)'!H17</f>
        <v>2638600035.6357899</v>
      </c>
      <c r="L13" s="77">
        <f>'ポテンシャル(数量)'!O19</f>
        <v>0.68730026300990554</v>
      </c>
      <c r="M13" s="76">
        <f>'ポテンシャル(数量)'!S11</f>
        <v>0.18892308925006299</v>
      </c>
      <c r="N13" s="77">
        <f>'ポテンシャル(数量)'!R19</f>
        <v>0.8762233522599685</v>
      </c>
      <c r="O13" s="237"/>
      <c r="P13" s="67"/>
      <c r="Q13" s="68"/>
    </row>
    <row r="14" spans="1:20">
      <c r="D14" s="237"/>
      <c r="E14" s="237"/>
      <c r="F14" s="237"/>
      <c r="G14" s="237"/>
      <c r="H14" s="237"/>
      <c r="I14" s="237"/>
      <c r="J14" s="237"/>
      <c r="K14" s="237"/>
      <c r="L14" s="237"/>
      <c r="M14" s="237"/>
      <c r="N14" s="237"/>
      <c r="O14" s="237"/>
      <c r="P14" s="78"/>
      <c r="Q14" s="68"/>
    </row>
  </sheetData>
  <mergeCells count="14">
    <mergeCell ref="S4:T4"/>
    <mergeCell ref="P4:Q4"/>
    <mergeCell ref="L3:L4"/>
    <mergeCell ref="N3:N4"/>
    <mergeCell ref="B13:C13"/>
    <mergeCell ref="H3:H4"/>
    <mergeCell ref="K3:K4"/>
    <mergeCell ref="M3:M4"/>
    <mergeCell ref="B3:B4"/>
    <mergeCell ref="C3:C4"/>
    <mergeCell ref="D3:D4"/>
    <mergeCell ref="E3:E4"/>
    <mergeCell ref="F3:F4"/>
    <mergeCell ref="G3:G4"/>
  </mergeCells>
  <phoneticPr fontId="3"/>
  <pageMargins left="0.70866141732283472" right="0.19685039370078741"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ignoredErrors>
    <ignoredError sqref="H5:H12" formulaRange="1"/>
    <ignoredError sqref="Q7:Q12" emptyCellReferenc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6.5" customHeight="1">
      <c r="A1" s="88" t="s">
        <v>215</v>
      </c>
    </row>
    <row r="2" spans="1:1" ht="16.5" customHeight="1">
      <c r="A2" s="59"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zoomScaleNormal="100" zoomScaleSheetLayoutView="100" workbookViewId="0"/>
  </sheetViews>
  <sheetFormatPr defaultRowHeight="13.5"/>
  <cols>
    <col min="1" max="1" width="4.625" style="60" customWidth="1"/>
    <col min="2" max="2" width="3.625" style="60" customWidth="1"/>
    <col min="3" max="3" width="11.125" style="60" customWidth="1"/>
    <col min="4" max="7" width="9.625" style="60" customWidth="1"/>
    <col min="8" max="8" width="9.625" style="41" customWidth="1"/>
    <col min="9" max="14" width="9.625" style="60" customWidth="1"/>
    <col min="15" max="15" width="9" style="60"/>
    <col min="16" max="17" width="13" style="60" customWidth="1"/>
    <col min="18" max="18" width="9" style="60"/>
    <col min="19" max="19" width="13.875" style="60" bestFit="1" customWidth="1"/>
    <col min="20" max="16384" width="9" style="60"/>
  </cols>
  <sheetData>
    <row r="1" spans="1:20" ht="16.5" customHeight="1">
      <c r="A1" s="88" t="s">
        <v>214</v>
      </c>
    </row>
    <row r="2" spans="1:20" ht="16.5" customHeight="1">
      <c r="A2" s="58" t="s">
        <v>156</v>
      </c>
      <c r="P2" s="60" t="s">
        <v>220</v>
      </c>
    </row>
    <row r="3" spans="1:20" ht="9.75" customHeight="1">
      <c r="B3" s="345"/>
      <c r="C3" s="320" t="s">
        <v>131</v>
      </c>
      <c r="D3" s="401" t="s">
        <v>191</v>
      </c>
      <c r="E3" s="401" t="s">
        <v>192</v>
      </c>
      <c r="F3" s="401" t="s">
        <v>193</v>
      </c>
      <c r="G3" s="401" t="s">
        <v>194</v>
      </c>
      <c r="H3" s="348" t="s">
        <v>195</v>
      </c>
      <c r="I3" s="223"/>
      <c r="J3" s="224"/>
      <c r="K3" s="401" t="s">
        <v>198</v>
      </c>
      <c r="L3" s="399" t="s">
        <v>159</v>
      </c>
      <c r="M3" s="348" t="s">
        <v>196</v>
      </c>
      <c r="N3" s="401" t="s">
        <v>197</v>
      </c>
    </row>
    <row r="4" spans="1:20" ht="69" customHeight="1">
      <c r="B4" s="345"/>
      <c r="C4" s="320"/>
      <c r="D4" s="349"/>
      <c r="E4" s="349"/>
      <c r="F4" s="349"/>
      <c r="G4" s="349"/>
      <c r="H4" s="402"/>
      <c r="I4" s="222" t="s">
        <v>157</v>
      </c>
      <c r="J4" s="222" t="s">
        <v>155</v>
      </c>
      <c r="K4" s="349"/>
      <c r="L4" s="400"/>
      <c r="M4" s="402"/>
      <c r="N4" s="349"/>
      <c r="P4" s="403" t="s">
        <v>229</v>
      </c>
      <c r="Q4" s="404"/>
      <c r="S4" s="310" t="s">
        <v>206</v>
      </c>
      <c r="T4" s="311"/>
    </row>
    <row r="5" spans="1:20">
      <c r="B5" s="63">
        <v>1</v>
      </c>
      <c r="C5" s="64" t="s">
        <v>58</v>
      </c>
      <c r="D5" s="82">
        <v>1888760410.7149</v>
      </c>
      <c r="E5" s="82">
        <v>1608844051.3260498</v>
      </c>
      <c r="F5" s="82">
        <v>532135764.14744008</v>
      </c>
      <c r="G5" s="83">
        <v>1076708287.1791298</v>
      </c>
      <c r="H5" s="87">
        <v>242749673.52351993</v>
      </c>
      <c r="I5" s="82">
        <v>146909282.06499997</v>
      </c>
      <c r="J5" s="240">
        <v>95840391.45851998</v>
      </c>
      <c r="K5" s="82">
        <v>833958613.65432954</v>
      </c>
      <c r="L5" s="66">
        <f>F5/(F5+H5)</f>
        <v>0.68672830624725356</v>
      </c>
      <c r="M5" s="65">
        <f>I5/(F5+H5)</f>
        <v>0.18958838935799197</v>
      </c>
      <c r="N5" s="66">
        <f>(F5+I5)/(F5+H5)</f>
        <v>0.8763166956052455</v>
      </c>
      <c r="P5" s="170" t="str">
        <f>INDEX($C$5:$C$78,MATCH(Q5,M$5:M$78,0))</f>
        <v>阿倍野区</v>
      </c>
      <c r="Q5" s="171">
        <f>LARGE(M$5:M$78,ROW(A1))</f>
        <v>0.25399183832339389</v>
      </c>
      <c r="S5" s="166">
        <f>$M$79</f>
        <v>0.18892308925006299</v>
      </c>
      <c r="T5" s="165">
        <v>0</v>
      </c>
    </row>
    <row r="6" spans="1:20">
      <c r="B6" s="63">
        <v>2</v>
      </c>
      <c r="C6" s="64" t="s">
        <v>112</v>
      </c>
      <c r="D6" s="82">
        <v>58995824.264299937</v>
      </c>
      <c r="E6" s="82">
        <v>49031763.071299963</v>
      </c>
      <c r="F6" s="82">
        <v>17900991.028669976</v>
      </c>
      <c r="G6" s="82">
        <v>31130772.042629987</v>
      </c>
      <c r="H6" s="82">
        <v>8119435.5350000001</v>
      </c>
      <c r="I6" s="82">
        <v>4845983.2499999991</v>
      </c>
      <c r="J6" s="240">
        <v>3273452.2850000011</v>
      </c>
      <c r="K6" s="82">
        <v>23011336.507629976</v>
      </c>
      <c r="L6" s="66">
        <f t="shared" ref="L6:L69" si="0">F6/(F6+H6)</f>
        <v>0.68795916872721641</v>
      </c>
      <c r="M6" s="66">
        <f t="shared" ref="M6:M69" si="1">I6/(F6+H6)</f>
        <v>0.18623765594857764</v>
      </c>
      <c r="N6" s="69">
        <f t="shared" ref="N6:N69" si="2">(F6+I6)/(F6+H6)</f>
        <v>0.87419682467579407</v>
      </c>
      <c r="P6" s="170" t="str">
        <f t="shared" ref="P6:P69" si="3">INDEX($C$5:$C$78,MATCH(Q6,M$5:M$78,0))</f>
        <v>天王寺区</v>
      </c>
      <c r="Q6" s="171">
        <f t="shared" ref="Q6:Q69" si="4">LARGE(M$5:M$78,ROW(A2))</f>
        <v>0.24681967231775165</v>
      </c>
      <c r="S6" s="166">
        <f t="shared" ref="S6:S69" si="5">$M$79</f>
        <v>0.18892308925006299</v>
      </c>
      <c r="T6" s="165">
        <v>0</v>
      </c>
    </row>
    <row r="7" spans="1:20">
      <c r="B7" s="63">
        <v>3</v>
      </c>
      <c r="C7" s="70" t="s">
        <v>113</v>
      </c>
      <c r="D7" s="82">
        <v>38613023.294520013</v>
      </c>
      <c r="E7" s="82">
        <v>32362919.901020005</v>
      </c>
      <c r="F7" s="82">
        <v>10640554.278659999</v>
      </c>
      <c r="G7" s="82">
        <v>21722365.622340027</v>
      </c>
      <c r="H7" s="82">
        <v>6232202.2329999991</v>
      </c>
      <c r="I7" s="82">
        <v>3834899.8999999994</v>
      </c>
      <c r="J7" s="240">
        <v>2397302.3330000001</v>
      </c>
      <c r="K7" s="82">
        <v>15490163.389339997</v>
      </c>
      <c r="L7" s="66">
        <f t="shared" si="0"/>
        <v>0.63063520600838363</v>
      </c>
      <c r="M7" s="66">
        <f t="shared" si="1"/>
        <v>0.22728354417666571</v>
      </c>
      <c r="N7" s="69">
        <f t="shared" si="2"/>
        <v>0.85791875018504926</v>
      </c>
      <c r="P7" s="170" t="str">
        <f t="shared" si="3"/>
        <v>千早赤阪村</v>
      </c>
      <c r="Q7" s="171">
        <f t="shared" si="4"/>
        <v>0.2419497977058552</v>
      </c>
      <c r="S7" s="166">
        <f t="shared" si="5"/>
        <v>0.18892308925006299</v>
      </c>
      <c r="T7" s="165">
        <v>0</v>
      </c>
    </row>
    <row r="8" spans="1:20">
      <c r="B8" s="63">
        <v>4</v>
      </c>
      <c r="C8" s="70" t="s">
        <v>114</v>
      </c>
      <c r="D8" s="82">
        <v>49037723.479270011</v>
      </c>
      <c r="E8" s="82">
        <v>41545737.045470014</v>
      </c>
      <c r="F8" s="82">
        <v>15623574.831179993</v>
      </c>
      <c r="G8" s="82">
        <v>25922162.214289989</v>
      </c>
      <c r="H8" s="82">
        <v>6441892.3779999986</v>
      </c>
      <c r="I8" s="82">
        <v>3962456.4</v>
      </c>
      <c r="J8" s="240">
        <v>2479435.9779999992</v>
      </c>
      <c r="K8" s="82">
        <v>19480269.836290006</v>
      </c>
      <c r="L8" s="66">
        <f t="shared" si="0"/>
        <v>0.70805547342682373</v>
      </c>
      <c r="M8" s="66">
        <f t="shared" si="1"/>
        <v>0.17957727169046675</v>
      </c>
      <c r="N8" s="69">
        <f t="shared" si="2"/>
        <v>0.88763274511729051</v>
      </c>
      <c r="P8" s="170" t="str">
        <f t="shared" si="3"/>
        <v>和泉市</v>
      </c>
      <c r="Q8" s="171">
        <f t="shared" si="4"/>
        <v>0.22983104002284643</v>
      </c>
      <c r="S8" s="166">
        <f t="shared" si="5"/>
        <v>0.18892308925006299</v>
      </c>
      <c r="T8" s="165">
        <v>0</v>
      </c>
    </row>
    <row r="9" spans="1:20">
      <c r="B9" s="63">
        <v>5</v>
      </c>
      <c r="C9" s="70" t="s">
        <v>115</v>
      </c>
      <c r="D9" s="82">
        <v>36550008.332819976</v>
      </c>
      <c r="E9" s="82">
        <v>31288535.00482</v>
      </c>
      <c r="F9" s="82">
        <v>10875083.911729995</v>
      </c>
      <c r="G9" s="82">
        <v>20413451.093089998</v>
      </c>
      <c r="H9" s="82">
        <v>4903100.2701000003</v>
      </c>
      <c r="I9" s="82">
        <v>3120529.95</v>
      </c>
      <c r="J9" s="240">
        <v>1782570.3201000004</v>
      </c>
      <c r="K9" s="82">
        <v>15510350.822989976</v>
      </c>
      <c r="L9" s="66">
        <f t="shared" si="0"/>
        <v>0.68924812807380176</v>
      </c>
      <c r="M9" s="66">
        <f t="shared" si="1"/>
        <v>0.19777497296511293</v>
      </c>
      <c r="N9" s="69">
        <f t="shared" si="2"/>
        <v>0.88702310103891469</v>
      </c>
      <c r="P9" s="170" t="str">
        <f t="shared" si="3"/>
        <v>福島区</v>
      </c>
      <c r="Q9" s="171">
        <f t="shared" si="4"/>
        <v>0.22728354417666571</v>
      </c>
      <c r="S9" s="166">
        <f t="shared" si="5"/>
        <v>0.18892308925006299</v>
      </c>
      <c r="T9" s="165">
        <v>0</v>
      </c>
    </row>
    <row r="10" spans="1:20">
      <c r="B10" s="63">
        <v>6</v>
      </c>
      <c r="C10" s="70" t="s">
        <v>116</v>
      </c>
      <c r="D10" s="82">
        <v>57783590.259649985</v>
      </c>
      <c r="E10" s="82">
        <v>48935389.294149943</v>
      </c>
      <c r="F10" s="82">
        <v>18532287.174449988</v>
      </c>
      <c r="G10" s="82">
        <v>30403102.119699951</v>
      </c>
      <c r="H10" s="82">
        <v>7060310.2302000001</v>
      </c>
      <c r="I10" s="82">
        <v>4333534.0999999996</v>
      </c>
      <c r="J10" s="240">
        <v>2726776.1302000009</v>
      </c>
      <c r="K10" s="82">
        <v>23342791.889499974</v>
      </c>
      <c r="L10" s="66">
        <f t="shared" si="0"/>
        <v>0.72412685908476049</v>
      </c>
      <c r="M10" s="66">
        <f t="shared" si="1"/>
        <v>0.16932763921854327</v>
      </c>
      <c r="N10" s="69">
        <f t="shared" si="2"/>
        <v>0.89345449830330381</v>
      </c>
      <c r="P10" s="170" t="str">
        <f t="shared" si="3"/>
        <v>阪南市</v>
      </c>
      <c r="Q10" s="171">
        <f t="shared" si="4"/>
        <v>0.22422623519830301</v>
      </c>
      <c r="S10" s="166">
        <f t="shared" si="5"/>
        <v>0.18892308925006299</v>
      </c>
      <c r="T10" s="165">
        <v>0</v>
      </c>
    </row>
    <row r="11" spans="1:20">
      <c r="B11" s="63">
        <v>7</v>
      </c>
      <c r="C11" s="70" t="s">
        <v>117</v>
      </c>
      <c r="D11" s="82">
        <v>52795140.739290021</v>
      </c>
      <c r="E11" s="82">
        <v>45221392.712289989</v>
      </c>
      <c r="F11" s="82">
        <v>16177194.762479998</v>
      </c>
      <c r="G11" s="82">
        <v>29044197.949799996</v>
      </c>
      <c r="H11" s="82">
        <v>7479841.7160000009</v>
      </c>
      <c r="I11" s="82">
        <v>4499355.4500000011</v>
      </c>
      <c r="J11" s="240">
        <v>2980486.2659999998</v>
      </c>
      <c r="K11" s="82">
        <v>21564356.233799998</v>
      </c>
      <c r="L11" s="71">
        <f t="shared" si="0"/>
        <v>0.68382169411607585</v>
      </c>
      <c r="M11" s="71">
        <f t="shared" si="1"/>
        <v>0.19019100106190018</v>
      </c>
      <c r="N11" s="72">
        <f t="shared" si="2"/>
        <v>0.87401269517797608</v>
      </c>
      <c r="P11" s="170" t="str">
        <f t="shared" si="3"/>
        <v>大東市</v>
      </c>
      <c r="Q11" s="171">
        <f t="shared" si="4"/>
        <v>0.22246055902269124</v>
      </c>
      <c r="S11" s="166">
        <f t="shared" si="5"/>
        <v>0.18892308925006299</v>
      </c>
      <c r="T11" s="165">
        <v>0</v>
      </c>
    </row>
    <row r="12" spans="1:20">
      <c r="B12" s="63">
        <v>8</v>
      </c>
      <c r="C12" s="70" t="s">
        <v>59</v>
      </c>
      <c r="D12" s="82">
        <v>43834343.658449993</v>
      </c>
      <c r="E12" s="82">
        <v>36498066.335499957</v>
      </c>
      <c r="F12" s="82">
        <v>10052150.521000009</v>
      </c>
      <c r="G12" s="82">
        <v>26445915.8145</v>
      </c>
      <c r="H12" s="82">
        <v>6655076.7080000006</v>
      </c>
      <c r="I12" s="82">
        <v>4123672.35</v>
      </c>
      <c r="J12" s="240">
        <v>2531404.358</v>
      </c>
      <c r="K12" s="82">
        <v>19790839.106499996</v>
      </c>
      <c r="L12" s="66">
        <f t="shared" si="0"/>
        <v>0.60166479950375751</v>
      </c>
      <c r="M12" s="66">
        <f t="shared" si="1"/>
        <v>0.24681967231775165</v>
      </c>
      <c r="N12" s="69">
        <f t="shared" si="2"/>
        <v>0.8484844718215091</v>
      </c>
      <c r="P12" s="170" t="str">
        <f t="shared" si="3"/>
        <v>東成区</v>
      </c>
      <c r="Q12" s="171">
        <f t="shared" si="4"/>
        <v>0.22061489673759585</v>
      </c>
      <c r="S12" s="166">
        <f t="shared" si="5"/>
        <v>0.18892308925006299</v>
      </c>
      <c r="T12" s="165">
        <v>0</v>
      </c>
    </row>
    <row r="13" spans="1:20">
      <c r="B13" s="63">
        <v>9</v>
      </c>
      <c r="C13" s="70" t="s">
        <v>118</v>
      </c>
      <c r="D13" s="82">
        <v>29532505.838699959</v>
      </c>
      <c r="E13" s="82">
        <v>25142810.566919986</v>
      </c>
      <c r="F13" s="82">
        <v>7965177.4433800001</v>
      </c>
      <c r="G13" s="82">
        <v>17177633.123540003</v>
      </c>
      <c r="H13" s="82">
        <v>3538961.5589999994</v>
      </c>
      <c r="I13" s="82">
        <v>2132206.2000000002</v>
      </c>
      <c r="J13" s="240">
        <v>1406755.3589999995</v>
      </c>
      <c r="K13" s="82">
        <v>13638671.564539999</v>
      </c>
      <c r="L13" s="66">
        <f t="shared" si="0"/>
        <v>0.69237493059951283</v>
      </c>
      <c r="M13" s="66">
        <f t="shared" si="1"/>
        <v>0.18534252755107403</v>
      </c>
      <c r="N13" s="69">
        <f t="shared" si="2"/>
        <v>0.87771745815058688</v>
      </c>
      <c r="P13" s="170" t="str">
        <f t="shared" si="3"/>
        <v>北区</v>
      </c>
      <c r="Q13" s="171">
        <f t="shared" si="4"/>
        <v>0.21815975294150353</v>
      </c>
      <c r="S13" s="166">
        <f t="shared" si="5"/>
        <v>0.18892308925006299</v>
      </c>
      <c r="T13" s="165">
        <v>0</v>
      </c>
    </row>
    <row r="14" spans="1:20">
      <c r="B14" s="63">
        <v>10</v>
      </c>
      <c r="C14" s="70" t="s">
        <v>60</v>
      </c>
      <c r="D14" s="82">
        <v>71849922.976789981</v>
      </c>
      <c r="E14" s="82">
        <v>62292876.606689982</v>
      </c>
      <c r="F14" s="82">
        <v>22846007.533760011</v>
      </c>
      <c r="G14" s="82">
        <v>39446869.072830006</v>
      </c>
      <c r="H14" s="82">
        <v>6373328.8353900015</v>
      </c>
      <c r="I14" s="82">
        <v>3497549.5499999993</v>
      </c>
      <c r="J14" s="240">
        <v>2875779.2853900017</v>
      </c>
      <c r="K14" s="82">
        <v>33073540.237440001</v>
      </c>
      <c r="L14" s="66">
        <f t="shared" si="0"/>
        <v>0.78187975404811016</v>
      </c>
      <c r="M14" s="66">
        <f t="shared" si="1"/>
        <v>0.1196998284222751</v>
      </c>
      <c r="N14" s="69">
        <f t="shared" si="2"/>
        <v>0.90157958247038528</v>
      </c>
      <c r="P14" s="170" t="str">
        <f t="shared" si="3"/>
        <v>東住吉区</v>
      </c>
      <c r="Q14" s="171">
        <f t="shared" si="4"/>
        <v>0.21436826319028571</v>
      </c>
      <c r="S14" s="166">
        <f t="shared" si="5"/>
        <v>0.18892308925006299</v>
      </c>
      <c r="T14" s="165">
        <v>0</v>
      </c>
    </row>
    <row r="15" spans="1:20">
      <c r="B15" s="63">
        <v>11</v>
      </c>
      <c r="C15" s="70" t="s">
        <v>61</v>
      </c>
      <c r="D15" s="82">
        <v>111347012.55672005</v>
      </c>
      <c r="E15" s="82">
        <v>95270328.057119951</v>
      </c>
      <c r="F15" s="82">
        <v>34596886.114240021</v>
      </c>
      <c r="G15" s="82">
        <v>60673441.942879975</v>
      </c>
      <c r="H15" s="82">
        <v>13089140.878999997</v>
      </c>
      <c r="I15" s="82">
        <v>7692900.0999999987</v>
      </c>
      <c r="J15" s="240">
        <v>5396240.7789999992</v>
      </c>
      <c r="K15" s="82">
        <v>47584301.063879997</v>
      </c>
      <c r="L15" s="66">
        <f t="shared" si="0"/>
        <v>0.72551412427679263</v>
      </c>
      <c r="M15" s="66">
        <f t="shared" si="1"/>
        <v>0.16132398912349202</v>
      </c>
      <c r="N15" s="69">
        <f t="shared" si="2"/>
        <v>0.88683811340028462</v>
      </c>
      <c r="P15" s="170" t="str">
        <f t="shared" si="3"/>
        <v>大阪狭山市</v>
      </c>
      <c r="Q15" s="171">
        <f t="shared" si="4"/>
        <v>0.2143180475799682</v>
      </c>
      <c r="S15" s="166">
        <f t="shared" si="5"/>
        <v>0.18892308925006299</v>
      </c>
      <c r="T15" s="165">
        <v>0</v>
      </c>
    </row>
    <row r="16" spans="1:20">
      <c r="B16" s="63">
        <v>12</v>
      </c>
      <c r="C16" s="70" t="s">
        <v>119</v>
      </c>
      <c r="D16" s="82">
        <v>61106483.432110041</v>
      </c>
      <c r="E16" s="82">
        <v>52322084.781129971</v>
      </c>
      <c r="F16" s="82">
        <v>16370501.128200015</v>
      </c>
      <c r="G16" s="82">
        <v>35951583.652879983</v>
      </c>
      <c r="H16" s="82">
        <v>9166294.1350000016</v>
      </c>
      <c r="I16" s="82">
        <v>5633797.4499999983</v>
      </c>
      <c r="J16" s="240">
        <v>3532496.6850000033</v>
      </c>
      <c r="K16" s="82">
        <v>26785289.51787997</v>
      </c>
      <c r="L16" s="66">
        <f t="shared" si="0"/>
        <v>0.6410554245148703</v>
      </c>
      <c r="M16" s="66">
        <f t="shared" si="1"/>
        <v>0.22061489673759585</v>
      </c>
      <c r="N16" s="69">
        <f t="shared" si="2"/>
        <v>0.86167032125246612</v>
      </c>
      <c r="P16" s="170" t="str">
        <f t="shared" si="3"/>
        <v>柏原市</v>
      </c>
      <c r="Q16" s="171">
        <f t="shared" si="4"/>
        <v>0.21230807223566145</v>
      </c>
      <c r="S16" s="166">
        <f t="shared" si="5"/>
        <v>0.18892308925006299</v>
      </c>
      <c r="T16" s="165">
        <v>0</v>
      </c>
    </row>
    <row r="17" spans="2:20">
      <c r="B17" s="63">
        <v>13</v>
      </c>
      <c r="C17" s="70" t="s">
        <v>120</v>
      </c>
      <c r="D17" s="82">
        <v>112222017.37658012</v>
      </c>
      <c r="E17" s="82">
        <v>95483895.033079997</v>
      </c>
      <c r="F17" s="82">
        <v>29785734.83782002</v>
      </c>
      <c r="G17" s="82">
        <v>65698160.197609983</v>
      </c>
      <c r="H17" s="82">
        <v>15345901.027800001</v>
      </c>
      <c r="I17" s="82">
        <v>9525571.5500000007</v>
      </c>
      <c r="J17" s="240">
        <v>5820329.4777999995</v>
      </c>
      <c r="K17" s="82">
        <v>50352259.169340022</v>
      </c>
      <c r="L17" s="71">
        <f t="shared" si="0"/>
        <v>0.65997463345905294</v>
      </c>
      <c r="M17" s="71">
        <f t="shared" si="1"/>
        <v>0.21106196058043417</v>
      </c>
      <c r="N17" s="72">
        <f t="shared" si="2"/>
        <v>0.87103659403948719</v>
      </c>
      <c r="P17" s="170" t="str">
        <f t="shared" si="3"/>
        <v>生野区</v>
      </c>
      <c r="Q17" s="171">
        <f t="shared" si="4"/>
        <v>0.21106196058043417</v>
      </c>
      <c r="S17" s="166">
        <f t="shared" si="5"/>
        <v>0.18892308925006299</v>
      </c>
      <c r="T17" s="165">
        <v>0</v>
      </c>
    </row>
    <row r="18" spans="2:20">
      <c r="B18" s="63">
        <v>14</v>
      </c>
      <c r="C18" s="70" t="s">
        <v>121</v>
      </c>
      <c r="D18" s="82">
        <v>76127677.15234004</v>
      </c>
      <c r="E18" s="82">
        <v>65436919.69944001</v>
      </c>
      <c r="F18" s="82">
        <v>20719859.472589996</v>
      </c>
      <c r="G18" s="82">
        <v>44717060.226850033</v>
      </c>
      <c r="H18" s="82">
        <v>10259264.300999995</v>
      </c>
      <c r="I18" s="82">
        <v>6111526.0499999998</v>
      </c>
      <c r="J18" s="240">
        <v>4147738.2509999955</v>
      </c>
      <c r="K18" s="82">
        <v>34457795.925850004</v>
      </c>
      <c r="L18" s="66">
        <f t="shared" si="0"/>
        <v>0.66883297358635685</v>
      </c>
      <c r="M18" s="66">
        <f t="shared" si="1"/>
        <v>0.19727885445262774</v>
      </c>
      <c r="N18" s="69">
        <f t="shared" si="2"/>
        <v>0.86611182803898468</v>
      </c>
      <c r="P18" s="170" t="str">
        <f t="shared" si="3"/>
        <v>河内長野市</v>
      </c>
      <c r="Q18" s="171">
        <f t="shared" si="4"/>
        <v>0.21045449836095928</v>
      </c>
      <c r="S18" s="166">
        <f t="shared" si="5"/>
        <v>0.18892308925006299</v>
      </c>
      <c r="T18" s="165">
        <v>0</v>
      </c>
    </row>
    <row r="19" spans="2:20">
      <c r="B19" s="63">
        <v>15</v>
      </c>
      <c r="C19" s="70" t="s">
        <v>122</v>
      </c>
      <c r="D19" s="82">
        <v>121523806.74214004</v>
      </c>
      <c r="E19" s="82">
        <v>104601466.93424001</v>
      </c>
      <c r="F19" s="82">
        <v>35444964.227349989</v>
      </c>
      <c r="G19" s="82">
        <v>69156502.705989987</v>
      </c>
      <c r="H19" s="82">
        <v>14659190.935500002</v>
      </c>
      <c r="I19" s="82">
        <v>8833091.2999999989</v>
      </c>
      <c r="J19" s="240">
        <v>5826099.6355000027</v>
      </c>
      <c r="K19" s="82">
        <v>54497311.770489968</v>
      </c>
      <c r="L19" s="66">
        <f t="shared" si="0"/>
        <v>0.70742564388413953</v>
      </c>
      <c r="M19" s="66">
        <f t="shared" si="1"/>
        <v>0.17629458617335084</v>
      </c>
      <c r="N19" s="69">
        <f t="shared" si="2"/>
        <v>0.88372023005749034</v>
      </c>
      <c r="P19" s="170" t="str">
        <f t="shared" si="3"/>
        <v>泉南市</v>
      </c>
      <c r="Q19" s="171">
        <f t="shared" si="4"/>
        <v>0.20989999264278211</v>
      </c>
      <c r="S19" s="166">
        <f t="shared" si="5"/>
        <v>0.18892308925006299</v>
      </c>
      <c r="T19" s="165">
        <v>0</v>
      </c>
    </row>
    <row r="20" spans="2:20">
      <c r="B20" s="63">
        <v>16</v>
      </c>
      <c r="C20" s="70" t="s">
        <v>62</v>
      </c>
      <c r="D20" s="82">
        <v>81775171.623399958</v>
      </c>
      <c r="E20" s="82">
        <v>68632438.373199984</v>
      </c>
      <c r="F20" s="82">
        <v>18667335.608299993</v>
      </c>
      <c r="G20" s="82">
        <v>49965102.76439999</v>
      </c>
      <c r="H20" s="82">
        <v>12826280.299999993</v>
      </c>
      <c r="I20" s="82">
        <v>7999121.3999999957</v>
      </c>
      <c r="J20" s="240">
        <v>4827158.8999999985</v>
      </c>
      <c r="K20" s="82">
        <v>37138822.463999979</v>
      </c>
      <c r="L20" s="66">
        <f t="shared" si="0"/>
        <v>0.59273395797591821</v>
      </c>
      <c r="M20" s="66">
        <f t="shared" si="1"/>
        <v>0.25399183832339389</v>
      </c>
      <c r="N20" s="69">
        <f t="shared" si="2"/>
        <v>0.84672579629931211</v>
      </c>
      <c r="P20" s="170" t="str">
        <f t="shared" si="3"/>
        <v>東大阪市</v>
      </c>
      <c r="Q20" s="171">
        <f t="shared" si="4"/>
        <v>0.20935249443720061</v>
      </c>
      <c r="S20" s="166">
        <f t="shared" si="5"/>
        <v>0.18892308925006299</v>
      </c>
      <c r="T20" s="165">
        <v>0</v>
      </c>
    </row>
    <row r="21" spans="2:20">
      <c r="B21" s="63">
        <v>17</v>
      </c>
      <c r="C21" s="70" t="s">
        <v>123</v>
      </c>
      <c r="D21" s="82">
        <v>129110470.45180996</v>
      </c>
      <c r="E21" s="82">
        <v>110710205.52344997</v>
      </c>
      <c r="F21" s="82">
        <v>33017388.006660018</v>
      </c>
      <c r="G21" s="82">
        <v>77692817.516739994</v>
      </c>
      <c r="H21" s="82">
        <v>16548261.374000009</v>
      </c>
      <c r="I21" s="82">
        <v>10205632.110000001</v>
      </c>
      <c r="J21" s="240">
        <v>6342629.264000007</v>
      </c>
      <c r="K21" s="82">
        <v>61144556.14269004</v>
      </c>
      <c r="L21" s="66">
        <f t="shared" si="0"/>
        <v>0.66613447860007335</v>
      </c>
      <c r="M21" s="66">
        <f t="shared" si="1"/>
        <v>0.20590130942543702</v>
      </c>
      <c r="N21" s="69">
        <f t="shared" si="2"/>
        <v>0.87203578802551041</v>
      </c>
      <c r="P21" s="170" t="str">
        <f t="shared" si="3"/>
        <v>河南町</v>
      </c>
      <c r="Q21" s="171">
        <f t="shared" si="4"/>
        <v>0.20736824173703355</v>
      </c>
      <c r="S21" s="166">
        <f t="shared" si="5"/>
        <v>0.18892308925006299</v>
      </c>
      <c r="T21" s="165">
        <v>0</v>
      </c>
    </row>
    <row r="22" spans="2:20">
      <c r="B22" s="63">
        <v>18</v>
      </c>
      <c r="C22" s="70" t="s">
        <v>63</v>
      </c>
      <c r="D22" s="82">
        <v>118766077.51303998</v>
      </c>
      <c r="E22" s="82">
        <v>101650358.03760001</v>
      </c>
      <c r="F22" s="82">
        <v>29205740.708009988</v>
      </c>
      <c r="G22" s="82">
        <v>72444617.329629973</v>
      </c>
      <c r="H22" s="82">
        <v>15189152.586210003</v>
      </c>
      <c r="I22" s="82">
        <v>9516856.1700000018</v>
      </c>
      <c r="J22" s="240">
        <v>5672296.4162100013</v>
      </c>
      <c r="K22" s="82">
        <v>57255464.74313993</v>
      </c>
      <c r="L22" s="66">
        <f t="shared" si="0"/>
        <v>0.65786261754147379</v>
      </c>
      <c r="M22" s="66">
        <f t="shared" si="1"/>
        <v>0.21436826319028571</v>
      </c>
      <c r="N22" s="69">
        <f t="shared" si="2"/>
        <v>0.87223088073175958</v>
      </c>
      <c r="P22" s="170" t="str">
        <f t="shared" si="3"/>
        <v>貝塚市</v>
      </c>
      <c r="Q22" s="171">
        <f t="shared" si="4"/>
        <v>0.20614210797451565</v>
      </c>
      <c r="S22" s="166">
        <f t="shared" si="5"/>
        <v>0.18892308925006299</v>
      </c>
      <c r="T22" s="165">
        <v>0</v>
      </c>
    </row>
    <row r="23" spans="2:20">
      <c r="B23" s="63">
        <v>19</v>
      </c>
      <c r="C23" s="70" t="s">
        <v>124</v>
      </c>
      <c r="D23" s="82">
        <v>77885656.057849944</v>
      </c>
      <c r="E23" s="82">
        <v>66234544.870449968</v>
      </c>
      <c r="F23" s="82">
        <v>23828737.47592001</v>
      </c>
      <c r="G23" s="82">
        <v>42405807.394530036</v>
      </c>
      <c r="H23" s="82">
        <v>9262792.7034999989</v>
      </c>
      <c r="I23" s="82">
        <v>5541612.3999999985</v>
      </c>
      <c r="J23" s="240">
        <v>3721180.3035000004</v>
      </c>
      <c r="K23" s="82">
        <v>33143014.691029973</v>
      </c>
      <c r="L23" s="71">
        <f t="shared" si="0"/>
        <v>0.72008569403476441</v>
      </c>
      <c r="M23" s="71">
        <f t="shared" si="1"/>
        <v>0.16746316564854377</v>
      </c>
      <c r="N23" s="72">
        <f t="shared" si="2"/>
        <v>0.88754885968330821</v>
      </c>
      <c r="P23" s="170" t="str">
        <f t="shared" si="3"/>
        <v>住吉区</v>
      </c>
      <c r="Q23" s="171">
        <f t="shared" si="4"/>
        <v>0.20590130942543702</v>
      </c>
      <c r="S23" s="166">
        <f t="shared" si="5"/>
        <v>0.18892308925006299</v>
      </c>
      <c r="T23" s="165">
        <v>0</v>
      </c>
    </row>
    <row r="24" spans="2:20">
      <c r="B24" s="63">
        <v>20</v>
      </c>
      <c r="C24" s="70" t="s">
        <v>125</v>
      </c>
      <c r="D24" s="82">
        <v>112542380.34846</v>
      </c>
      <c r="E24" s="82">
        <v>96023151.899960026</v>
      </c>
      <c r="F24" s="82">
        <v>33236213.030239996</v>
      </c>
      <c r="G24" s="82">
        <v>62786938.869819969</v>
      </c>
      <c r="H24" s="82">
        <v>12334701.234300001</v>
      </c>
      <c r="I24" s="82">
        <v>7219090.5500000026</v>
      </c>
      <c r="J24" s="240">
        <v>5115610.684299998</v>
      </c>
      <c r="K24" s="82">
        <v>50452237.635519989</v>
      </c>
      <c r="L24" s="66">
        <f t="shared" si="0"/>
        <v>0.72932952008167251</v>
      </c>
      <c r="M24" s="66">
        <f t="shared" si="1"/>
        <v>0.15841443312049983</v>
      </c>
      <c r="N24" s="69">
        <f t="shared" si="2"/>
        <v>0.88774395320217225</v>
      </c>
      <c r="P24" s="170" t="str">
        <f t="shared" si="3"/>
        <v>太子町</v>
      </c>
      <c r="Q24" s="171">
        <f t="shared" si="4"/>
        <v>0.20451267156101077</v>
      </c>
      <c r="S24" s="166">
        <f t="shared" si="5"/>
        <v>0.18892308925006299</v>
      </c>
      <c r="T24" s="165">
        <v>0</v>
      </c>
    </row>
    <row r="25" spans="2:20">
      <c r="B25" s="63">
        <v>21</v>
      </c>
      <c r="C25" s="70" t="s">
        <v>126</v>
      </c>
      <c r="D25" s="82">
        <v>72454203.404969916</v>
      </c>
      <c r="E25" s="82">
        <v>62075359.58746995</v>
      </c>
      <c r="F25" s="82">
        <v>22265381.21360999</v>
      </c>
      <c r="G25" s="82">
        <v>39809978.373860002</v>
      </c>
      <c r="H25" s="82">
        <v>9181865.2609999962</v>
      </c>
      <c r="I25" s="82">
        <v>5444264.799999997</v>
      </c>
      <c r="J25" s="240">
        <v>3737600.4609999992</v>
      </c>
      <c r="K25" s="82">
        <v>30628113.112859949</v>
      </c>
      <c r="L25" s="66">
        <f t="shared" si="0"/>
        <v>0.70802323604347073</v>
      </c>
      <c r="M25" s="66">
        <f t="shared" si="1"/>
        <v>0.17312373610820303</v>
      </c>
      <c r="N25" s="69">
        <f t="shared" si="2"/>
        <v>0.88114697215167381</v>
      </c>
      <c r="P25" s="170" t="str">
        <f t="shared" si="3"/>
        <v>岸和田市</v>
      </c>
      <c r="Q25" s="171">
        <f t="shared" si="4"/>
        <v>0.20326824622233264</v>
      </c>
      <c r="S25" s="166">
        <f t="shared" si="5"/>
        <v>0.18892308925006299</v>
      </c>
      <c r="T25" s="165">
        <v>0</v>
      </c>
    </row>
    <row r="26" spans="2:20">
      <c r="B26" s="63">
        <v>22</v>
      </c>
      <c r="C26" s="70" t="s">
        <v>64</v>
      </c>
      <c r="D26" s="82">
        <v>99468661.669340193</v>
      </c>
      <c r="E26" s="82">
        <v>84612275.060339987</v>
      </c>
      <c r="F26" s="82">
        <v>29183245.606380004</v>
      </c>
      <c r="G26" s="82">
        <v>55429029.453979984</v>
      </c>
      <c r="H26" s="82">
        <v>11930865.794300001</v>
      </c>
      <c r="I26" s="82">
        <v>7388424.5500000017</v>
      </c>
      <c r="J26" s="240">
        <v>4542441.2442999985</v>
      </c>
      <c r="K26" s="82">
        <v>43498163.659680016</v>
      </c>
      <c r="L26" s="66">
        <f t="shared" si="0"/>
        <v>0.7098109289526644</v>
      </c>
      <c r="M26" s="66">
        <f t="shared" si="1"/>
        <v>0.17970532010276649</v>
      </c>
      <c r="N26" s="69">
        <f t="shared" si="2"/>
        <v>0.88951624905543081</v>
      </c>
      <c r="P26" s="170" t="str">
        <f t="shared" si="3"/>
        <v>吹田市</v>
      </c>
      <c r="Q26" s="171">
        <f t="shared" si="4"/>
        <v>0.201722764670451</v>
      </c>
      <c r="S26" s="166">
        <f t="shared" si="5"/>
        <v>0.18892308925006299</v>
      </c>
      <c r="T26" s="165">
        <v>0</v>
      </c>
    </row>
    <row r="27" spans="2:20">
      <c r="B27" s="63">
        <v>23</v>
      </c>
      <c r="C27" s="70" t="s">
        <v>127</v>
      </c>
      <c r="D27" s="82">
        <v>163783420.64304006</v>
      </c>
      <c r="E27" s="82">
        <v>139932429.76780009</v>
      </c>
      <c r="F27" s="82">
        <v>46567278.47333999</v>
      </c>
      <c r="G27" s="82">
        <v>93365151.294519842</v>
      </c>
      <c r="H27" s="82">
        <v>21027083.492219999</v>
      </c>
      <c r="I27" s="82">
        <v>12328264.359999998</v>
      </c>
      <c r="J27" s="240">
        <v>8698819.13222</v>
      </c>
      <c r="K27" s="82">
        <v>72338067.802219927</v>
      </c>
      <c r="L27" s="66">
        <f t="shared" si="0"/>
        <v>0.6889225242937641</v>
      </c>
      <c r="M27" s="66">
        <f t="shared" si="1"/>
        <v>0.18238598607205395</v>
      </c>
      <c r="N27" s="69">
        <f t="shared" si="2"/>
        <v>0.87130851036581813</v>
      </c>
      <c r="P27" s="170" t="str">
        <f t="shared" si="3"/>
        <v>箕面市</v>
      </c>
      <c r="Q27" s="171">
        <f t="shared" si="4"/>
        <v>0.20129962514022284</v>
      </c>
      <c r="S27" s="166">
        <f t="shared" si="5"/>
        <v>0.18892308925006299</v>
      </c>
      <c r="T27" s="165">
        <v>0</v>
      </c>
    </row>
    <row r="28" spans="2:20">
      <c r="B28" s="63">
        <v>24</v>
      </c>
      <c r="C28" s="70" t="s">
        <v>128</v>
      </c>
      <c r="D28" s="82">
        <v>65545647.98537004</v>
      </c>
      <c r="E28" s="82">
        <v>54641776.883069955</v>
      </c>
      <c r="F28" s="82">
        <v>16868255.489940006</v>
      </c>
      <c r="G28" s="82">
        <v>37773521.392710008</v>
      </c>
      <c r="H28" s="82">
        <v>9283373.0670000017</v>
      </c>
      <c r="I28" s="82">
        <v>5705232.8250000002</v>
      </c>
      <c r="J28" s="240">
        <v>3578140.2420000015</v>
      </c>
      <c r="K28" s="82">
        <v>28490148.32570998</v>
      </c>
      <c r="L28" s="66">
        <f t="shared" si="0"/>
        <v>0.64501740123804185</v>
      </c>
      <c r="M28" s="66">
        <f t="shared" si="1"/>
        <v>0.21815975294150353</v>
      </c>
      <c r="N28" s="69">
        <f t="shared" si="2"/>
        <v>0.86317715417954533</v>
      </c>
      <c r="P28" s="170" t="str">
        <f t="shared" si="3"/>
        <v>高石市</v>
      </c>
      <c r="Q28" s="171">
        <f t="shared" si="4"/>
        <v>0.2008962639491533</v>
      </c>
      <c r="S28" s="166">
        <f t="shared" si="5"/>
        <v>0.18892308925006299</v>
      </c>
      <c r="T28" s="165">
        <v>0</v>
      </c>
    </row>
    <row r="29" spans="2:20">
      <c r="B29" s="63">
        <v>25</v>
      </c>
      <c r="C29" s="70" t="s">
        <v>129</v>
      </c>
      <c r="D29" s="82">
        <v>46109640.91394002</v>
      </c>
      <c r="E29" s="82">
        <v>38897326.279539987</v>
      </c>
      <c r="F29" s="82">
        <v>11765221.269530008</v>
      </c>
      <c r="G29" s="82">
        <v>27132105.010009989</v>
      </c>
      <c r="H29" s="82">
        <v>5841356.9679999985</v>
      </c>
      <c r="I29" s="82">
        <v>3413709.3000000003</v>
      </c>
      <c r="J29" s="240">
        <v>2427647.6679999982</v>
      </c>
      <c r="K29" s="82">
        <v>21290748.042009991</v>
      </c>
      <c r="L29" s="71">
        <f t="shared" si="0"/>
        <v>0.66822872172012271</v>
      </c>
      <c r="M29" s="71">
        <f t="shared" si="1"/>
        <v>0.19388828731771238</v>
      </c>
      <c r="N29" s="72">
        <f t="shared" si="2"/>
        <v>0.86211700903783506</v>
      </c>
      <c r="P29" s="170" t="str">
        <f t="shared" si="3"/>
        <v>泉大津市</v>
      </c>
      <c r="Q29" s="171">
        <f t="shared" si="4"/>
        <v>0.20022582095420502</v>
      </c>
      <c r="S29" s="166">
        <f t="shared" si="5"/>
        <v>0.18892308925006299</v>
      </c>
      <c r="T29" s="165">
        <v>0</v>
      </c>
    </row>
    <row r="30" spans="2:20">
      <c r="B30" s="63">
        <v>26</v>
      </c>
      <c r="C30" s="70" t="s">
        <v>36</v>
      </c>
      <c r="D30" s="82">
        <v>588943890.94680011</v>
      </c>
      <c r="E30" s="82">
        <v>500349177.95660013</v>
      </c>
      <c r="F30" s="82">
        <v>175296193.03902999</v>
      </c>
      <c r="G30" s="82">
        <v>325052984.9169699</v>
      </c>
      <c r="H30" s="82">
        <v>76933565.816980004</v>
      </c>
      <c r="I30" s="82">
        <v>45446668.854999989</v>
      </c>
      <c r="J30" s="240">
        <v>31486896.96198</v>
      </c>
      <c r="K30" s="82">
        <v>248119419.09833997</v>
      </c>
      <c r="L30" s="66">
        <f t="shared" si="0"/>
        <v>0.69498616592303464</v>
      </c>
      <c r="M30" s="66">
        <f t="shared" si="1"/>
        <v>0.18017964676778706</v>
      </c>
      <c r="N30" s="69">
        <f t="shared" si="2"/>
        <v>0.87516581269082172</v>
      </c>
      <c r="P30" s="170" t="str">
        <f t="shared" si="3"/>
        <v>羽曳野市</v>
      </c>
      <c r="Q30" s="171">
        <f t="shared" si="4"/>
        <v>0.19969297482759785</v>
      </c>
      <c r="S30" s="166">
        <f t="shared" si="5"/>
        <v>0.18892308925006299</v>
      </c>
      <c r="T30" s="165">
        <v>0</v>
      </c>
    </row>
    <row r="31" spans="2:20">
      <c r="B31" s="63">
        <v>27</v>
      </c>
      <c r="C31" s="70" t="s">
        <v>37</v>
      </c>
      <c r="D31" s="82">
        <v>107844980.19530003</v>
      </c>
      <c r="E31" s="82">
        <v>91396346.529300094</v>
      </c>
      <c r="F31" s="82">
        <v>33065107.157999989</v>
      </c>
      <c r="G31" s="82">
        <v>58331239.371099994</v>
      </c>
      <c r="H31" s="82">
        <v>12309714.269999996</v>
      </c>
      <c r="I31" s="82">
        <v>7242965.8299999982</v>
      </c>
      <c r="J31" s="240">
        <v>5066748.4399999985</v>
      </c>
      <c r="K31" s="82">
        <v>46021525.100150004</v>
      </c>
      <c r="L31" s="66">
        <f t="shared" si="0"/>
        <v>0.72871046358754599</v>
      </c>
      <c r="M31" s="66">
        <f t="shared" si="1"/>
        <v>0.15962521949519989</v>
      </c>
      <c r="N31" s="69">
        <f t="shared" si="2"/>
        <v>0.88833568308274602</v>
      </c>
      <c r="P31" s="170" t="str">
        <f t="shared" si="3"/>
        <v>西区</v>
      </c>
      <c r="Q31" s="171">
        <f t="shared" si="4"/>
        <v>0.19777497296511293</v>
      </c>
      <c r="S31" s="166">
        <f t="shared" si="5"/>
        <v>0.18892308925006299</v>
      </c>
      <c r="T31" s="165">
        <v>0</v>
      </c>
    </row>
    <row r="32" spans="2:20">
      <c r="B32" s="63">
        <v>28</v>
      </c>
      <c r="C32" s="70" t="s">
        <v>38</v>
      </c>
      <c r="D32" s="82">
        <v>75171412.791379958</v>
      </c>
      <c r="E32" s="82">
        <v>64225118.415379971</v>
      </c>
      <c r="F32" s="82">
        <v>23414226.486500025</v>
      </c>
      <c r="G32" s="82">
        <v>40810891.928780027</v>
      </c>
      <c r="H32" s="82">
        <v>10416799.067999998</v>
      </c>
      <c r="I32" s="82">
        <v>6081018.9999999963</v>
      </c>
      <c r="J32" s="240">
        <v>4335780.0680000018</v>
      </c>
      <c r="K32" s="82">
        <v>30394092.860779997</v>
      </c>
      <c r="L32" s="66">
        <f t="shared" si="0"/>
        <v>0.69209331088059756</v>
      </c>
      <c r="M32" s="66">
        <f t="shared" si="1"/>
        <v>0.17974681229227862</v>
      </c>
      <c r="N32" s="69">
        <f t="shared" si="2"/>
        <v>0.87184012317287618</v>
      </c>
      <c r="P32" s="170" t="str">
        <f t="shared" si="3"/>
        <v>旭区</v>
      </c>
      <c r="Q32" s="171">
        <f t="shared" si="4"/>
        <v>0.19727885445262774</v>
      </c>
      <c r="S32" s="166">
        <f t="shared" si="5"/>
        <v>0.18892308925006299</v>
      </c>
      <c r="T32" s="165">
        <v>0</v>
      </c>
    </row>
    <row r="33" spans="2:20">
      <c r="B33" s="63">
        <v>29</v>
      </c>
      <c r="C33" s="70" t="s">
        <v>39</v>
      </c>
      <c r="D33" s="82">
        <v>66220794.709190086</v>
      </c>
      <c r="E33" s="82">
        <v>55485968.193490006</v>
      </c>
      <c r="F33" s="82">
        <v>19263420.906599987</v>
      </c>
      <c r="G33" s="82">
        <v>36222547.286889978</v>
      </c>
      <c r="H33" s="82">
        <v>8992638.7234800011</v>
      </c>
      <c r="I33" s="82">
        <v>5309129.75</v>
      </c>
      <c r="J33" s="240">
        <v>3683508.9734800006</v>
      </c>
      <c r="K33" s="82">
        <v>27229908.563309979</v>
      </c>
      <c r="L33" s="66">
        <f t="shared" si="0"/>
        <v>0.68174477116735388</v>
      </c>
      <c r="M33" s="66">
        <f t="shared" si="1"/>
        <v>0.18789349327208263</v>
      </c>
      <c r="N33" s="69">
        <f t="shared" si="2"/>
        <v>0.86963826443943648</v>
      </c>
      <c r="P33" s="170" t="str">
        <f t="shared" si="3"/>
        <v>豊中市</v>
      </c>
      <c r="Q33" s="171">
        <f t="shared" si="4"/>
        <v>0.19674976392443205</v>
      </c>
      <c r="S33" s="166">
        <f t="shared" si="5"/>
        <v>0.18892308925006299</v>
      </c>
      <c r="T33" s="165">
        <v>0</v>
      </c>
    </row>
    <row r="34" spans="2:20">
      <c r="B34" s="63">
        <v>30</v>
      </c>
      <c r="C34" s="70" t="s">
        <v>40</v>
      </c>
      <c r="D34" s="82">
        <v>98062599.322010085</v>
      </c>
      <c r="E34" s="82">
        <v>83961230.367810056</v>
      </c>
      <c r="F34" s="82">
        <v>29224644.347000003</v>
      </c>
      <c r="G34" s="82">
        <v>54736586.020709939</v>
      </c>
      <c r="H34" s="82">
        <v>12110364.546</v>
      </c>
      <c r="I34" s="82">
        <v>7303001.7000000002</v>
      </c>
      <c r="J34" s="240">
        <v>4807362.845999999</v>
      </c>
      <c r="K34" s="82">
        <v>42626221.47440999</v>
      </c>
      <c r="L34" s="66">
        <f t="shared" si="0"/>
        <v>0.70701918614922887</v>
      </c>
      <c r="M34" s="66">
        <f t="shared" si="1"/>
        <v>0.17667836285954561</v>
      </c>
      <c r="N34" s="69">
        <f t="shared" si="2"/>
        <v>0.88369754900877462</v>
      </c>
      <c r="P34" s="170" t="str">
        <f t="shared" si="3"/>
        <v>茨木市</v>
      </c>
      <c r="Q34" s="171">
        <f t="shared" si="4"/>
        <v>0.19514936411543204</v>
      </c>
      <c r="S34" s="166">
        <f t="shared" si="5"/>
        <v>0.18892308925006299</v>
      </c>
      <c r="T34" s="165">
        <v>0</v>
      </c>
    </row>
    <row r="35" spans="2:20">
      <c r="B35" s="63">
        <v>31</v>
      </c>
      <c r="C35" s="70" t="s">
        <v>41</v>
      </c>
      <c r="D35" s="82">
        <v>109971893.51518995</v>
      </c>
      <c r="E35" s="82">
        <v>93678635.636489898</v>
      </c>
      <c r="F35" s="82">
        <v>32053321.962349996</v>
      </c>
      <c r="G35" s="82">
        <v>61625313.674139962</v>
      </c>
      <c r="H35" s="82">
        <v>15529305.776000006</v>
      </c>
      <c r="I35" s="82">
        <v>9194514.9499999993</v>
      </c>
      <c r="J35" s="240">
        <v>6334790.8260000069</v>
      </c>
      <c r="K35" s="82">
        <v>46096007.898139983</v>
      </c>
      <c r="L35" s="66">
        <f t="shared" si="0"/>
        <v>0.67363496901866338</v>
      </c>
      <c r="M35" s="66">
        <f t="shared" si="1"/>
        <v>0.19323260162425893</v>
      </c>
      <c r="N35" s="69">
        <f t="shared" si="2"/>
        <v>0.8668675706429223</v>
      </c>
      <c r="P35" s="170" t="str">
        <f t="shared" si="3"/>
        <v>守口市</v>
      </c>
      <c r="Q35" s="171">
        <f t="shared" si="4"/>
        <v>0.19494451581954414</v>
      </c>
      <c r="S35" s="166">
        <f t="shared" si="5"/>
        <v>0.18892308925006299</v>
      </c>
      <c r="T35" s="165">
        <v>0</v>
      </c>
    </row>
    <row r="36" spans="2:20">
      <c r="B36" s="63">
        <v>32</v>
      </c>
      <c r="C36" s="70" t="s">
        <v>42</v>
      </c>
      <c r="D36" s="82">
        <v>103951146.0267601</v>
      </c>
      <c r="E36" s="82">
        <v>88356712.846660107</v>
      </c>
      <c r="F36" s="82">
        <v>29537408.545079984</v>
      </c>
      <c r="G36" s="82">
        <v>58819304.301480018</v>
      </c>
      <c r="H36" s="82">
        <v>13777368.588999994</v>
      </c>
      <c r="I36" s="82">
        <v>8033043.4750000015</v>
      </c>
      <c r="J36" s="240">
        <v>5744325.1139999926</v>
      </c>
      <c r="K36" s="82">
        <v>45041935.712180026</v>
      </c>
      <c r="L36" s="66">
        <f t="shared" si="0"/>
        <v>0.68192451859206293</v>
      </c>
      <c r="M36" s="66">
        <f t="shared" si="1"/>
        <v>0.18545734288632917</v>
      </c>
      <c r="N36" s="69">
        <f t="shared" si="2"/>
        <v>0.86738186147839214</v>
      </c>
      <c r="P36" s="170" t="str">
        <f t="shared" si="3"/>
        <v>富田林市</v>
      </c>
      <c r="Q36" s="171">
        <f t="shared" si="4"/>
        <v>0.19433467172480734</v>
      </c>
      <c r="S36" s="166">
        <f t="shared" si="5"/>
        <v>0.18892308925006299</v>
      </c>
      <c r="T36" s="165">
        <v>0</v>
      </c>
    </row>
    <row r="37" spans="2:20">
      <c r="B37" s="63">
        <v>33</v>
      </c>
      <c r="C37" s="70" t="s">
        <v>43</v>
      </c>
      <c r="D37" s="82">
        <v>27721064.386969958</v>
      </c>
      <c r="E37" s="82">
        <v>23245165.967469972</v>
      </c>
      <c r="F37" s="82">
        <v>8738063.6335000116</v>
      </c>
      <c r="G37" s="82">
        <v>14507102.333869999</v>
      </c>
      <c r="H37" s="82">
        <v>3797374.8444999987</v>
      </c>
      <c r="I37" s="82">
        <v>2282994.1499999994</v>
      </c>
      <c r="J37" s="240">
        <v>1514380.6944999995</v>
      </c>
      <c r="K37" s="82">
        <v>10709727.489370001</v>
      </c>
      <c r="L37" s="71">
        <f t="shared" si="0"/>
        <v>0.69706884596302865</v>
      </c>
      <c r="M37" s="71">
        <f t="shared" si="1"/>
        <v>0.1821231984829815</v>
      </c>
      <c r="N37" s="72">
        <f t="shared" si="2"/>
        <v>0.87919204444601018</v>
      </c>
      <c r="P37" s="170" t="str">
        <f t="shared" si="3"/>
        <v>中央区</v>
      </c>
      <c r="Q37" s="171">
        <f t="shared" si="4"/>
        <v>0.19388828731771238</v>
      </c>
      <c r="S37" s="166">
        <f t="shared" si="5"/>
        <v>0.18892308925006299</v>
      </c>
      <c r="T37" s="165">
        <v>0</v>
      </c>
    </row>
    <row r="38" spans="2:20">
      <c r="B38" s="63">
        <v>34</v>
      </c>
      <c r="C38" s="70" t="s">
        <v>45</v>
      </c>
      <c r="D38" s="82">
        <v>140835766.4372001</v>
      </c>
      <c r="E38" s="82">
        <v>120232150.07700002</v>
      </c>
      <c r="F38" s="82">
        <v>39478025.174000017</v>
      </c>
      <c r="G38" s="82">
        <v>80754124.90170005</v>
      </c>
      <c r="H38" s="82">
        <v>19571111.240900002</v>
      </c>
      <c r="I38" s="82">
        <v>12002814.400000006</v>
      </c>
      <c r="J38" s="240">
        <v>7568296.8408999983</v>
      </c>
      <c r="K38" s="82">
        <v>61183013.66079995</v>
      </c>
      <c r="L38" s="66">
        <f t="shared" si="0"/>
        <v>0.66856227831366599</v>
      </c>
      <c r="M38" s="66">
        <f t="shared" si="1"/>
        <v>0.20326824622233264</v>
      </c>
      <c r="N38" s="69">
        <f t="shared" si="2"/>
        <v>0.87183052453599863</v>
      </c>
      <c r="P38" s="170" t="str">
        <f t="shared" si="3"/>
        <v>堺市南区</v>
      </c>
      <c r="Q38" s="171">
        <f t="shared" si="4"/>
        <v>0.19323260162425893</v>
      </c>
      <c r="S38" s="166">
        <f t="shared" si="5"/>
        <v>0.18892308925006299</v>
      </c>
      <c r="T38" s="165">
        <v>0</v>
      </c>
    </row>
    <row r="39" spans="2:20">
      <c r="B39" s="63">
        <v>35</v>
      </c>
      <c r="C39" s="70" t="s">
        <v>2</v>
      </c>
      <c r="D39" s="82">
        <v>252868798.40747008</v>
      </c>
      <c r="E39" s="82">
        <v>212479342.49843007</v>
      </c>
      <c r="F39" s="82">
        <v>74087665.538680062</v>
      </c>
      <c r="G39" s="82">
        <v>138391676.9592801</v>
      </c>
      <c r="H39" s="82">
        <v>36530121.115230009</v>
      </c>
      <c r="I39" s="82">
        <v>21764023.409999996</v>
      </c>
      <c r="J39" s="240">
        <v>14766097.705230014</v>
      </c>
      <c r="K39" s="82">
        <v>101861555.84407994</v>
      </c>
      <c r="L39" s="66">
        <f t="shared" si="0"/>
        <v>0.66976268265498917</v>
      </c>
      <c r="M39" s="66">
        <f t="shared" si="1"/>
        <v>0.19674976392443205</v>
      </c>
      <c r="N39" s="69">
        <f t="shared" si="2"/>
        <v>0.86651244657942117</v>
      </c>
      <c r="P39" s="170" t="str">
        <f t="shared" si="3"/>
        <v>島本町</v>
      </c>
      <c r="Q39" s="171">
        <f t="shared" si="4"/>
        <v>0.19148877776326764</v>
      </c>
      <c r="S39" s="166">
        <f t="shared" si="5"/>
        <v>0.18892308925006299</v>
      </c>
      <c r="T39" s="165">
        <v>0</v>
      </c>
    </row>
    <row r="40" spans="2:20">
      <c r="B40" s="63">
        <v>36</v>
      </c>
      <c r="C40" s="70" t="s">
        <v>3</v>
      </c>
      <c r="D40" s="82">
        <v>72855504.040549949</v>
      </c>
      <c r="E40" s="82">
        <v>61775569.436709963</v>
      </c>
      <c r="F40" s="82">
        <v>21046263.126400027</v>
      </c>
      <c r="G40" s="82">
        <v>40729306.310309954</v>
      </c>
      <c r="H40" s="82">
        <v>10093821.404999997</v>
      </c>
      <c r="I40" s="82">
        <v>5849650.3999999994</v>
      </c>
      <c r="J40" s="240">
        <v>4244171.004999999</v>
      </c>
      <c r="K40" s="82">
        <v>30635484.905310009</v>
      </c>
      <c r="L40" s="66">
        <f t="shared" si="0"/>
        <v>0.67585761063615868</v>
      </c>
      <c r="M40" s="66">
        <f t="shared" si="1"/>
        <v>0.18784953502940943</v>
      </c>
      <c r="N40" s="69">
        <f t="shared" si="2"/>
        <v>0.86370714566556817</v>
      </c>
      <c r="P40" s="170" t="str">
        <f t="shared" si="3"/>
        <v>藤井寺市</v>
      </c>
      <c r="Q40" s="171">
        <f t="shared" si="4"/>
        <v>0.1904608155298545</v>
      </c>
      <c r="S40" s="166">
        <f t="shared" si="5"/>
        <v>0.18892308925006299</v>
      </c>
      <c r="T40" s="165">
        <v>0</v>
      </c>
    </row>
    <row r="41" spans="2:20">
      <c r="B41" s="63">
        <v>37</v>
      </c>
      <c r="C41" s="70" t="s">
        <v>4</v>
      </c>
      <c r="D41" s="82">
        <v>229186808.53883013</v>
      </c>
      <c r="E41" s="82">
        <v>192447709.52852994</v>
      </c>
      <c r="F41" s="82">
        <v>64399788.607540011</v>
      </c>
      <c r="G41" s="82">
        <v>128047920.92071007</v>
      </c>
      <c r="H41" s="82">
        <v>32151096.226000011</v>
      </c>
      <c r="I41" s="82">
        <v>19476511.420000009</v>
      </c>
      <c r="J41" s="240">
        <v>12674584.806000004</v>
      </c>
      <c r="K41" s="82">
        <v>95896824.693559945</v>
      </c>
      <c r="L41" s="66">
        <f t="shared" si="0"/>
        <v>0.66700360870404674</v>
      </c>
      <c r="M41" s="66">
        <f t="shared" si="1"/>
        <v>0.201722764670451</v>
      </c>
      <c r="N41" s="69">
        <f t="shared" si="2"/>
        <v>0.86872637337449787</v>
      </c>
      <c r="P41" s="170" t="str">
        <f t="shared" si="3"/>
        <v>大正区</v>
      </c>
      <c r="Q41" s="171">
        <f t="shared" si="4"/>
        <v>0.19019100106190018</v>
      </c>
      <c r="S41" s="166">
        <f t="shared" si="5"/>
        <v>0.18892308925006299</v>
      </c>
      <c r="T41" s="165">
        <v>0</v>
      </c>
    </row>
    <row r="42" spans="2:20">
      <c r="B42" s="63">
        <v>38</v>
      </c>
      <c r="C42" s="73" t="s">
        <v>46</v>
      </c>
      <c r="D42" s="82">
        <v>49069828.436900027</v>
      </c>
      <c r="E42" s="82">
        <v>41715983.904050022</v>
      </c>
      <c r="F42" s="82">
        <v>16000397.370999996</v>
      </c>
      <c r="G42" s="82">
        <v>25715586.532799996</v>
      </c>
      <c r="H42" s="82">
        <v>7624204.7779999981</v>
      </c>
      <c r="I42" s="82">
        <v>4730255.3599999994</v>
      </c>
      <c r="J42" s="240">
        <v>2893949.4179999987</v>
      </c>
      <c r="K42" s="82">
        <v>18091381.754799999</v>
      </c>
      <c r="L42" s="66">
        <f t="shared" si="0"/>
        <v>0.67727690270023355</v>
      </c>
      <c r="M42" s="66">
        <f t="shared" si="1"/>
        <v>0.20022582095420502</v>
      </c>
      <c r="N42" s="69">
        <f t="shared" si="2"/>
        <v>0.87750272365443849</v>
      </c>
      <c r="P42" s="170" t="str">
        <f t="shared" si="3"/>
        <v>大阪市</v>
      </c>
      <c r="Q42" s="171">
        <f t="shared" si="4"/>
        <v>0.18958838935799197</v>
      </c>
      <c r="S42" s="166">
        <f t="shared" si="5"/>
        <v>0.18892308925006299</v>
      </c>
      <c r="T42" s="165">
        <v>0</v>
      </c>
    </row>
    <row r="43" spans="2:20">
      <c r="B43" s="63">
        <v>39</v>
      </c>
      <c r="C43" s="73" t="s">
        <v>9</v>
      </c>
      <c r="D43" s="82">
        <v>255245920.17776993</v>
      </c>
      <c r="E43" s="82">
        <v>216637370.84598014</v>
      </c>
      <c r="F43" s="82">
        <v>82991652.827379987</v>
      </c>
      <c r="G43" s="82">
        <v>133645718.01862006</v>
      </c>
      <c r="H43" s="82">
        <v>28419882.849449988</v>
      </c>
      <c r="I43" s="82">
        <v>16873760.969999991</v>
      </c>
      <c r="J43" s="240">
        <v>11546121.879449997</v>
      </c>
      <c r="K43" s="82">
        <v>105225835.16907002</v>
      </c>
      <c r="L43" s="71">
        <f t="shared" si="0"/>
        <v>0.74491076999524375</v>
      </c>
      <c r="M43" s="71">
        <f t="shared" si="1"/>
        <v>0.1514543432822387</v>
      </c>
      <c r="N43" s="72">
        <f t="shared" si="2"/>
        <v>0.89636511327748236</v>
      </c>
      <c r="P43" s="170" t="str">
        <f t="shared" si="3"/>
        <v>交野市</v>
      </c>
      <c r="Q43" s="171">
        <f t="shared" si="4"/>
        <v>0.1885936887218487</v>
      </c>
      <c r="S43" s="166">
        <f t="shared" si="5"/>
        <v>0.18892308925006299</v>
      </c>
      <c r="T43" s="165">
        <v>0</v>
      </c>
    </row>
    <row r="44" spans="2:20">
      <c r="B44" s="63">
        <v>40</v>
      </c>
      <c r="C44" s="73" t="s">
        <v>47</v>
      </c>
      <c r="D44" s="82">
        <v>60545931.60920994</v>
      </c>
      <c r="E44" s="82">
        <v>50812478.43770995</v>
      </c>
      <c r="F44" s="82">
        <v>18030274.965000007</v>
      </c>
      <c r="G44" s="82">
        <v>32782203.472660001</v>
      </c>
      <c r="H44" s="82">
        <v>8638531.5879999995</v>
      </c>
      <c r="I44" s="82">
        <v>5497563.9999999981</v>
      </c>
      <c r="J44" s="240">
        <v>3140967.5880000023</v>
      </c>
      <c r="K44" s="82">
        <v>24143671.884659987</v>
      </c>
      <c r="L44" s="66">
        <f t="shared" si="0"/>
        <v>0.67608105856434586</v>
      </c>
      <c r="M44" s="66">
        <f t="shared" si="1"/>
        <v>0.20614210797451565</v>
      </c>
      <c r="N44" s="69">
        <f t="shared" si="2"/>
        <v>0.88222316653886146</v>
      </c>
      <c r="P44" s="170" t="str">
        <f t="shared" si="3"/>
        <v>堺市東区</v>
      </c>
      <c r="Q44" s="171">
        <f t="shared" si="4"/>
        <v>0.18789349327208263</v>
      </c>
      <c r="S44" s="166">
        <f t="shared" si="5"/>
        <v>0.18892308925006299</v>
      </c>
      <c r="T44" s="165">
        <v>0</v>
      </c>
    </row>
    <row r="45" spans="2:20">
      <c r="B45" s="63">
        <v>41</v>
      </c>
      <c r="C45" s="73" t="s">
        <v>14</v>
      </c>
      <c r="D45" s="82">
        <v>109743317.45656</v>
      </c>
      <c r="E45" s="82">
        <v>94226227.180560052</v>
      </c>
      <c r="F45" s="82">
        <v>31782649.172719989</v>
      </c>
      <c r="G45" s="82">
        <v>62443578.007839993</v>
      </c>
      <c r="H45" s="82">
        <v>14258452.892999995</v>
      </c>
      <c r="I45" s="82">
        <v>8975460.3499999959</v>
      </c>
      <c r="J45" s="240">
        <v>5282992.5429999987</v>
      </c>
      <c r="K45" s="82">
        <v>48185125.114840046</v>
      </c>
      <c r="L45" s="66">
        <f t="shared" si="0"/>
        <v>0.69031034764008914</v>
      </c>
      <c r="M45" s="66">
        <f t="shared" si="1"/>
        <v>0.19494451581954414</v>
      </c>
      <c r="N45" s="69">
        <f t="shared" si="2"/>
        <v>0.88525486345963333</v>
      </c>
      <c r="P45" s="170" t="str">
        <f t="shared" si="3"/>
        <v>池田市</v>
      </c>
      <c r="Q45" s="171">
        <f t="shared" si="4"/>
        <v>0.18784953502940943</v>
      </c>
      <c r="S45" s="166">
        <f t="shared" si="5"/>
        <v>0.18892308925006299</v>
      </c>
      <c r="T45" s="165">
        <v>0</v>
      </c>
    </row>
    <row r="46" spans="2:20">
      <c r="B46" s="63">
        <v>42</v>
      </c>
      <c r="C46" s="73" t="s">
        <v>15</v>
      </c>
      <c r="D46" s="82">
        <v>274867266.97899991</v>
      </c>
      <c r="E46" s="82">
        <v>235371352.88731012</v>
      </c>
      <c r="F46" s="82">
        <v>82107144.309520081</v>
      </c>
      <c r="G46" s="82">
        <v>153264208.57777008</v>
      </c>
      <c r="H46" s="82">
        <v>33212941.943370007</v>
      </c>
      <c r="I46" s="82">
        <v>19033932.349999994</v>
      </c>
      <c r="J46" s="240">
        <v>14179009.593370013</v>
      </c>
      <c r="K46" s="82">
        <v>120051266.63140008</v>
      </c>
      <c r="L46" s="66">
        <f t="shared" si="0"/>
        <v>0.71199343477305421</v>
      </c>
      <c r="M46" s="66">
        <f t="shared" si="1"/>
        <v>0.16505305336192444</v>
      </c>
      <c r="N46" s="69">
        <f t="shared" si="2"/>
        <v>0.87704648813497865</v>
      </c>
      <c r="P46" s="170" t="str">
        <f t="shared" si="3"/>
        <v>四條畷市</v>
      </c>
      <c r="Q46" s="171">
        <f t="shared" si="4"/>
        <v>0.18685222177121086</v>
      </c>
      <c r="S46" s="166">
        <f t="shared" si="5"/>
        <v>0.18892308925006299</v>
      </c>
      <c r="T46" s="165">
        <v>0</v>
      </c>
    </row>
    <row r="47" spans="2:20">
      <c r="B47" s="63">
        <v>43</v>
      </c>
      <c r="C47" s="73" t="s">
        <v>10</v>
      </c>
      <c r="D47" s="82">
        <v>162211806.58862993</v>
      </c>
      <c r="E47" s="82">
        <v>136873111.16503003</v>
      </c>
      <c r="F47" s="82">
        <v>46891352.482089974</v>
      </c>
      <c r="G47" s="82">
        <v>89981758.682830006</v>
      </c>
      <c r="H47" s="82">
        <v>21758087.072710007</v>
      </c>
      <c r="I47" s="82">
        <v>13396894.476000004</v>
      </c>
      <c r="J47" s="240">
        <v>8361192.596710002</v>
      </c>
      <c r="K47" s="82">
        <v>68223671.608919993</v>
      </c>
      <c r="L47" s="66">
        <f t="shared" si="0"/>
        <v>0.68305513906866744</v>
      </c>
      <c r="M47" s="66">
        <f t="shared" si="1"/>
        <v>0.19514936411543204</v>
      </c>
      <c r="N47" s="69">
        <f t="shared" si="2"/>
        <v>0.87820450318409948</v>
      </c>
      <c r="P47" s="170" t="str">
        <f t="shared" si="3"/>
        <v>松原市</v>
      </c>
      <c r="Q47" s="171">
        <f t="shared" si="4"/>
        <v>0.18670549907951942</v>
      </c>
      <c r="S47" s="166">
        <f t="shared" si="5"/>
        <v>0.18892308925006299</v>
      </c>
      <c r="T47" s="165">
        <v>0</v>
      </c>
    </row>
    <row r="48" spans="2:20">
      <c r="B48" s="63">
        <v>44</v>
      </c>
      <c r="C48" s="73" t="s">
        <v>22</v>
      </c>
      <c r="D48" s="82">
        <v>209404410.54057983</v>
      </c>
      <c r="E48" s="82">
        <v>179766128.26238</v>
      </c>
      <c r="F48" s="82">
        <v>60225107.676719978</v>
      </c>
      <c r="G48" s="82">
        <v>119541020.58566007</v>
      </c>
      <c r="H48" s="82">
        <v>25345741.032550007</v>
      </c>
      <c r="I48" s="82">
        <v>14880495.365</v>
      </c>
      <c r="J48" s="240">
        <v>10465245.667550009</v>
      </c>
      <c r="K48" s="82">
        <v>94195279.553129956</v>
      </c>
      <c r="L48" s="66">
        <f t="shared" si="0"/>
        <v>0.703804024210826</v>
      </c>
      <c r="M48" s="66">
        <f t="shared" si="1"/>
        <v>0.17389678365300565</v>
      </c>
      <c r="N48" s="69">
        <f t="shared" si="2"/>
        <v>0.87770080786383153</v>
      </c>
      <c r="P48" s="170" t="str">
        <f t="shared" si="3"/>
        <v>都島区</v>
      </c>
      <c r="Q48" s="171">
        <f t="shared" si="4"/>
        <v>0.18623765594857764</v>
      </c>
      <c r="S48" s="166">
        <f t="shared" si="5"/>
        <v>0.18892308925006299</v>
      </c>
      <c r="T48" s="165">
        <v>0</v>
      </c>
    </row>
    <row r="49" spans="2:20">
      <c r="B49" s="63">
        <v>45</v>
      </c>
      <c r="C49" s="73" t="s">
        <v>48</v>
      </c>
      <c r="D49" s="82">
        <v>74559757.917499989</v>
      </c>
      <c r="E49" s="82">
        <v>63643143.864899993</v>
      </c>
      <c r="F49" s="82">
        <v>22868180.929300014</v>
      </c>
      <c r="G49" s="82">
        <v>40774962.935599953</v>
      </c>
      <c r="H49" s="82">
        <v>9724182.050999999</v>
      </c>
      <c r="I49" s="82">
        <v>5686668.2499999963</v>
      </c>
      <c r="J49" s="240">
        <v>4037513.8010000032</v>
      </c>
      <c r="K49" s="82">
        <v>31050780.88460001</v>
      </c>
      <c r="L49" s="71">
        <f t="shared" si="0"/>
        <v>0.70164231243749831</v>
      </c>
      <c r="M49" s="71">
        <f t="shared" si="1"/>
        <v>0.17447855049470398</v>
      </c>
      <c r="N49" s="72">
        <f t="shared" si="2"/>
        <v>0.87612086293220226</v>
      </c>
      <c r="P49" s="170" t="str">
        <f t="shared" si="3"/>
        <v>堺市北区</v>
      </c>
      <c r="Q49" s="171">
        <f t="shared" si="4"/>
        <v>0.18545734288632917</v>
      </c>
      <c r="S49" s="166">
        <f t="shared" si="5"/>
        <v>0.18892308925006299</v>
      </c>
      <c r="T49" s="165">
        <v>0</v>
      </c>
    </row>
    <row r="50" spans="2:20">
      <c r="B50" s="63">
        <v>46</v>
      </c>
      <c r="C50" s="73" t="s">
        <v>26</v>
      </c>
      <c r="D50" s="82">
        <v>81048221.429579973</v>
      </c>
      <c r="E50" s="82">
        <v>68332053.186589956</v>
      </c>
      <c r="F50" s="82">
        <v>24508559.023000032</v>
      </c>
      <c r="G50" s="82">
        <v>43823494.163539983</v>
      </c>
      <c r="H50" s="82">
        <v>12055399.363500003</v>
      </c>
      <c r="I50" s="82">
        <v>7105644.8499999996</v>
      </c>
      <c r="J50" s="240">
        <v>4949754.5135000031</v>
      </c>
      <c r="K50" s="82">
        <v>31768094.799889971</v>
      </c>
      <c r="L50" s="66">
        <f t="shared" si="0"/>
        <v>0.67029282672110702</v>
      </c>
      <c r="M50" s="66">
        <f t="shared" si="1"/>
        <v>0.19433467172480734</v>
      </c>
      <c r="N50" s="69">
        <f t="shared" si="2"/>
        <v>0.86462749844591436</v>
      </c>
      <c r="P50" s="170" t="str">
        <f t="shared" si="3"/>
        <v>浪速区</v>
      </c>
      <c r="Q50" s="171">
        <f t="shared" si="4"/>
        <v>0.18534252755107403</v>
      </c>
      <c r="S50" s="166">
        <f t="shared" si="5"/>
        <v>0.18892308925006299</v>
      </c>
      <c r="T50" s="165">
        <v>0</v>
      </c>
    </row>
    <row r="51" spans="2:20">
      <c r="B51" s="63">
        <v>47</v>
      </c>
      <c r="C51" s="73" t="s">
        <v>16</v>
      </c>
      <c r="D51" s="82">
        <v>171609860.53888983</v>
      </c>
      <c r="E51" s="82">
        <v>147361281.80184999</v>
      </c>
      <c r="F51" s="82">
        <v>53623100.874200016</v>
      </c>
      <c r="G51" s="82">
        <v>93738180.927150026</v>
      </c>
      <c r="H51" s="82">
        <v>19067672.359400004</v>
      </c>
      <c r="I51" s="82">
        <v>11478733.650000006</v>
      </c>
      <c r="J51" s="240">
        <v>7588938.7093999963</v>
      </c>
      <c r="K51" s="82">
        <v>74670508.567250103</v>
      </c>
      <c r="L51" s="66">
        <f t="shared" si="0"/>
        <v>0.73768785897869205</v>
      </c>
      <c r="M51" s="66">
        <f t="shared" si="1"/>
        <v>0.15791183859211122</v>
      </c>
      <c r="N51" s="69">
        <f t="shared" si="2"/>
        <v>0.89559969757080327</v>
      </c>
      <c r="P51" s="170" t="str">
        <f t="shared" si="3"/>
        <v>平野区</v>
      </c>
      <c r="Q51" s="171">
        <f t="shared" si="4"/>
        <v>0.18238598607205395</v>
      </c>
      <c r="S51" s="166">
        <f t="shared" si="5"/>
        <v>0.18892308925006299</v>
      </c>
      <c r="T51" s="165">
        <v>0</v>
      </c>
    </row>
    <row r="52" spans="2:20">
      <c r="B52" s="63">
        <v>48</v>
      </c>
      <c r="C52" s="73" t="s">
        <v>27</v>
      </c>
      <c r="D52" s="82">
        <v>86187530.475240007</v>
      </c>
      <c r="E52" s="82">
        <v>71891692.83923997</v>
      </c>
      <c r="F52" s="82">
        <v>25017724.497899983</v>
      </c>
      <c r="G52" s="82">
        <v>46873968.341290042</v>
      </c>
      <c r="H52" s="82">
        <v>13561783.487120003</v>
      </c>
      <c r="I52" s="82">
        <v>8119231.0000000037</v>
      </c>
      <c r="J52" s="240">
        <v>5442552.4871199988</v>
      </c>
      <c r="K52" s="82">
        <v>33312184.854119979</v>
      </c>
      <c r="L52" s="66">
        <f t="shared" si="0"/>
        <v>0.64847183918504359</v>
      </c>
      <c r="M52" s="66">
        <f t="shared" si="1"/>
        <v>0.21045449836095928</v>
      </c>
      <c r="N52" s="69">
        <f t="shared" si="2"/>
        <v>0.85892633754600289</v>
      </c>
      <c r="P52" s="170" t="str">
        <f t="shared" si="3"/>
        <v>堺市美原区</v>
      </c>
      <c r="Q52" s="171">
        <f t="shared" si="4"/>
        <v>0.1821231984829815</v>
      </c>
      <c r="S52" s="166">
        <f t="shared" si="5"/>
        <v>0.18892308925006299</v>
      </c>
      <c r="T52" s="165">
        <v>0</v>
      </c>
    </row>
    <row r="53" spans="2:20">
      <c r="B53" s="63">
        <v>49</v>
      </c>
      <c r="C53" s="73" t="s">
        <v>28</v>
      </c>
      <c r="D53" s="82">
        <v>91381684.945379928</v>
      </c>
      <c r="E53" s="82">
        <v>77171206.572980031</v>
      </c>
      <c r="F53" s="82">
        <v>29270895.384500027</v>
      </c>
      <c r="G53" s="82">
        <v>47900311.188479975</v>
      </c>
      <c r="H53" s="82">
        <v>12475062.032000002</v>
      </c>
      <c r="I53" s="82">
        <v>7794199.814000004</v>
      </c>
      <c r="J53" s="240">
        <v>4680862.2179999975</v>
      </c>
      <c r="K53" s="82">
        <v>35425249.156479985</v>
      </c>
      <c r="L53" s="66">
        <f t="shared" si="0"/>
        <v>0.70116718350627039</v>
      </c>
      <c r="M53" s="66">
        <f t="shared" si="1"/>
        <v>0.18670549907951942</v>
      </c>
      <c r="N53" s="69">
        <f t="shared" si="2"/>
        <v>0.88787268258578977</v>
      </c>
      <c r="P53" s="170" t="str">
        <f t="shared" si="3"/>
        <v>堺市</v>
      </c>
      <c r="Q53" s="171">
        <f t="shared" si="4"/>
        <v>0.18017964676778706</v>
      </c>
      <c r="S53" s="166">
        <f t="shared" si="5"/>
        <v>0.18892308925006299</v>
      </c>
      <c r="T53" s="165">
        <v>0</v>
      </c>
    </row>
    <row r="54" spans="2:20">
      <c r="B54" s="63">
        <v>50</v>
      </c>
      <c r="C54" s="73" t="s">
        <v>17</v>
      </c>
      <c r="D54" s="82">
        <v>85231735.872319981</v>
      </c>
      <c r="E54" s="82">
        <v>73025721.867720008</v>
      </c>
      <c r="F54" s="82">
        <v>22905752.867399987</v>
      </c>
      <c r="G54" s="82">
        <v>50119969.000320017</v>
      </c>
      <c r="H54" s="82">
        <v>12975316.950399999</v>
      </c>
      <c r="I54" s="82">
        <v>7982122.8499999987</v>
      </c>
      <c r="J54" s="240">
        <v>4993194.1003999989</v>
      </c>
      <c r="K54" s="82">
        <v>37144652.049920008</v>
      </c>
      <c r="L54" s="66">
        <f t="shared" si="0"/>
        <v>0.63837987506261129</v>
      </c>
      <c r="M54" s="66">
        <f t="shared" si="1"/>
        <v>0.22246055902269124</v>
      </c>
      <c r="N54" s="69">
        <f t="shared" si="2"/>
        <v>0.86084043408530253</v>
      </c>
      <c r="P54" s="170" t="str">
        <f t="shared" si="3"/>
        <v>堺市中区</v>
      </c>
      <c r="Q54" s="171">
        <f t="shared" si="4"/>
        <v>0.17974681229227862</v>
      </c>
      <c r="S54" s="166">
        <f t="shared" si="5"/>
        <v>0.18892308925006299</v>
      </c>
      <c r="T54" s="165">
        <v>0</v>
      </c>
    </row>
    <row r="55" spans="2:20">
      <c r="B55" s="63">
        <v>51</v>
      </c>
      <c r="C55" s="73" t="s">
        <v>49</v>
      </c>
      <c r="D55" s="82">
        <v>105218676.54699004</v>
      </c>
      <c r="E55" s="82">
        <v>88503537.295930088</v>
      </c>
      <c r="F55" s="82">
        <v>29121953.156999968</v>
      </c>
      <c r="G55" s="82">
        <v>59381584.138929993</v>
      </c>
      <c r="H55" s="82">
        <v>15997603.666000005</v>
      </c>
      <c r="I55" s="82">
        <v>10369874.67</v>
      </c>
      <c r="J55" s="240">
        <v>5627728.996000004</v>
      </c>
      <c r="K55" s="82">
        <v>43383980.472879991</v>
      </c>
      <c r="L55" s="71">
        <f t="shared" si="0"/>
        <v>0.64543969860437267</v>
      </c>
      <c r="M55" s="71">
        <f t="shared" si="1"/>
        <v>0.22983104002284643</v>
      </c>
      <c r="N55" s="72">
        <f t="shared" si="2"/>
        <v>0.87527073862721916</v>
      </c>
      <c r="P55" s="170" t="str">
        <f t="shared" si="3"/>
        <v>住之江区</v>
      </c>
      <c r="Q55" s="171">
        <f t="shared" si="4"/>
        <v>0.17970532010276649</v>
      </c>
      <c r="S55" s="166">
        <f t="shared" si="5"/>
        <v>0.18892308925006299</v>
      </c>
      <c r="T55" s="165">
        <v>0</v>
      </c>
    </row>
    <row r="56" spans="2:20">
      <c r="B56" s="63">
        <v>52</v>
      </c>
      <c r="C56" s="73" t="s">
        <v>5</v>
      </c>
      <c r="D56" s="82">
        <v>85373900.460799992</v>
      </c>
      <c r="E56" s="82">
        <v>72667170.128350019</v>
      </c>
      <c r="F56" s="82">
        <v>22313667.447429992</v>
      </c>
      <c r="G56" s="82">
        <v>50353502.680779994</v>
      </c>
      <c r="H56" s="82">
        <v>11293608.995770004</v>
      </c>
      <c r="I56" s="82">
        <v>6765132.1500000004</v>
      </c>
      <c r="J56" s="240">
        <v>4528476.8457700023</v>
      </c>
      <c r="K56" s="82">
        <v>39059893.685009979</v>
      </c>
      <c r="L56" s="66">
        <f t="shared" si="0"/>
        <v>0.6639534591606242</v>
      </c>
      <c r="M56" s="66">
        <f t="shared" si="1"/>
        <v>0.20129962514022284</v>
      </c>
      <c r="N56" s="69">
        <f t="shared" si="2"/>
        <v>0.86525308430084691</v>
      </c>
      <c r="P56" s="170" t="str">
        <f t="shared" si="3"/>
        <v>此花区</v>
      </c>
      <c r="Q56" s="171">
        <f t="shared" si="4"/>
        <v>0.17957727169046675</v>
      </c>
      <c r="S56" s="166">
        <f t="shared" si="5"/>
        <v>0.18892308925006299</v>
      </c>
      <c r="T56" s="165">
        <v>0</v>
      </c>
    </row>
    <row r="57" spans="2:20">
      <c r="B57" s="63">
        <v>53</v>
      </c>
      <c r="C57" s="73" t="s">
        <v>23</v>
      </c>
      <c r="D57" s="82">
        <v>57300058.375849947</v>
      </c>
      <c r="E57" s="82">
        <v>49043100.555649988</v>
      </c>
      <c r="F57" s="82">
        <v>15631746.775000008</v>
      </c>
      <c r="G57" s="82">
        <v>33411353.780649971</v>
      </c>
      <c r="H57" s="82">
        <v>7752013.6619999977</v>
      </c>
      <c r="I57" s="82">
        <v>4964561.0999999996</v>
      </c>
      <c r="J57" s="240">
        <v>2787452.5619999981</v>
      </c>
      <c r="K57" s="82">
        <v>25659340.118650008</v>
      </c>
      <c r="L57" s="66">
        <f t="shared" si="0"/>
        <v>0.66848729557911368</v>
      </c>
      <c r="M57" s="66">
        <f t="shared" si="1"/>
        <v>0.21230807223566145</v>
      </c>
      <c r="N57" s="69">
        <f t="shared" si="2"/>
        <v>0.88079536781477508</v>
      </c>
      <c r="P57" s="170" t="str">
        <f t="shared" si="3"/>
        <v>門真市</v>
      </c>
      <c r="Q57" s="171">
        <f t="shared" si="4"/>
        <v>0.17876177701890511</v>
      </c>
      <c r="S57" s="166">
        <f t="shared" si="5"/>
        <v>0.18892308925006299</v>
      </c>
      <c r="T57" s="165">
        <v>0</v>
      </c>
    </row>
    <row r="58" spans="2:20">
      <c r="B58" s="63">
        <v>54</v>
      </c>
      <c r="C58" s="73" t="s">
        <v>29</v>
      </c>
      <c r="D58" s="82">
        <v>85040916.296460032</v>
      </c>
      <c r="E58" s="82">
        <v>71643853.996199965</v>
      </c>
      <c r="F58" s="82">
        <v>25188430.462229971</v>
      </c>
      <c r="G58" s="82">
        <v>46455423.533889994</v>
      </c>
      <c r="H58" s="82">
        <v>12167203.137000002</v>
      </c>
      <c r="I58" s="82">
        <v>7459657.5999999996</v>
      </c>
      <c r="J58" s="240">
        <v>4707545.5370000023</v>
      </c>
      <c r="K58" s="82">
        <v>34288220.396820009</v>
      </c>
      <c r="L58" s="66">
        <f t="shared" si="0"/>
        <v>0.67428733059286639</v>
      </c>
      <c r="M58" s="66">
        <f t="shared" si="1"/>
        <v>0.19969297482759785</v>
      </c>
      <c r="N58" s="69">
        <f t="shared" si="2"/>
        <v>0.87398030542046423</v>
      </c>
      <c r="P58" s="170" t="str">
        <f t="shared" si="3"/>
        <v>忠岡町</v>
      </c>
      <c r="Q58" s="171">
        <f t="shared" si="4"/>
        <v>0.17754811464365813</v>
      </c>
      <c r="S58" s="166">
        <f t="shared" si="5"/>
        <v>0.18892308925006299</v>
      </c>
      <c r="T58" s="165">
        <v>0</v>
      </c>
    </row>
    <row r="59" spans="2:20">
      <c r="B59" s="63">
        <v>55</v>
      </c>
      <c r="C59" s="73" t="s">
        <v>18</v>
      </c>
      <c r="D59" s="82">
        <v>90581410.682590038</v>
      </c>
      <c r="E59" s="82">
        <v>78286813.491189972</v>
      </c>
      <c r="F59" s="82">
        <v>28202670.842990011</v>
      </c>
      <c r="G59" s="82">
        <v>50084142.64814999</v>
      </c>
      <c r="H59" s="82">
        <v>11590343.506199997</v>
      </c>
      <c r="I59" s="82">
        <v>7113469.9579999968</v>
      </c>
      <c r="J59" s="240">
        <v>4476873.5482000001</v>
      </c>
      <c r="K59" s="82">
        <v>38493799.141949981</v>
      </c>
      <c r="L59" s="66">
        <f t="shared" si="0"/>
        <v>0.70873421640057477</v>
      </c>
      <c r="M59" s="66">
        <f t="shared" si="1"/>
        <v>0.17876177701890511</v>
      </c>
      <c r="N59" s="69">
        <f t="shared" si="2"/>
        <v>0.88749599341947993</v>
      </c>
      <c r="P59" s="170" t="str">
        <f t="shared" si="3"/>
        <v>堺市西区</v>
      </c>
      <c r="Q59" s="171">
        <f t="shared" si="4"/>
        <v>0.17667836285954561</v>
      </c>
      <c r="S59" s="166">
        <f t="shared" si="5"/>
        <v>0.18892308925006299</v>
      </c>
      <c r="T59" s="165">
        <v>0</v>
      </c>
    </row>
    <row r="60" spans="2:20">
      <c r="B60" s="63">
        <v>56</v>
      </c>
      <c r="C60" s="73" t="s">
        <v>11</v>
      </c>
      <c r="D60" s="82">
        <v>49296362.017639965</v>
      </c>
      <c r="E60" s="82">
        <v>42125374.282739975</v>
      </c>
      <c r="F60" s="82">
        <v>16858764.447169997</v>
      </c>
      <c r="G60" s="82">
        <v>25266609.835319988</v>
      </c>
      <c r="H60" s="82">
        <v>5927795.9020000026</v>
      </c>
      <c r="I60" s="82">
        <v>3396985.1000000006</v>
      </c>
      <c r="J60" s="240">
        <v>2530810.8020000025</v>
      </c>
      <c r="K60" s="82">
        <v>19338813.933320004</v>
      </c>
      <c r="L60" s="66">
        <f t="shared" si="0"/>
        <v>0.73985560737709488</v>
      </c>
      <c r="M60" s="66">
        <f t="shared" si="1"/>
        <v>0.14907845010156329</v>
      </c>
      <c r="N60" s="69">
        <f t="shared" si="2"/>
        <v>0.88893405747865817</v>
      </c>
      <c r="P60" s="170" t="str">
        <f t="shared" si="3"/>
        <v>城東区</v>
      </c>
      <c r="Q60" s="171">
        <f t="shared" si="4"/>
        <v>0.17629458617335084</v>
      </c>
      <c r="S60" s="166">
        <f t="shared" si="5"/>
        <v>0.18892308925006299</v>
      </c>
      <c r="T60" s="165">
        <v>0</v>
      </c>
    </row>
    <row r="61" spans="2:20">
      <c r="B61" s="63">
        <v>57</v>
      </c>
      <c r="C61" s="73" t="s">
        <v>50</v>
      </c>
      <c r="D61" s="82">
        <v>44694266.118399955</v>
      </c>
      <c r="E61" s="82">
        <v>37981851.989999987</v>
      </c>
      <c r="F61" s="82">
        <v>12905455.969000002</v>
      </c>
      <c r="G61" s="82">
        <v>25076396.021000002</v>
      </c>
      <c r="H61" s="82">
        <v>6032165.4939999981</v>
      </c>
      <c r="I61" s="82">
        <v>3804497.3999999985</v>
      </c>
      <c r="J61" s="240">
        <v>2227668.0939999996</v>
      </c>
      <c r="K61" s="82">
        <v>19044230.527000003</v>
      </c>
      <c r="L61" s="66">
        <f t="shared" si="0"/>
        <v>0.6814718519014894</v>
      </c>
      <c r="M61" s="66">
        <f t="shared" si="1"/>
        <v>0.2008962639491533</v>
      </c>
      <c r="N61" s="69">
        <f t="shared" si="2"/>
        <v>0.88236811585064268</v>
      </c>
      <c r="P61" s="170" t="str">
        <f t="shared" si="3"/>
        <v>豊能町</v>
      </c>
      <c r="Q61" s="171">
        <f t="shared" si="4"/>
        <v>0.17584163562372787</v>
      </c>
      <c r="S61" s="166">
        <f t="shared" si="5"/>
        <v>0.18892308925006299</v>
      </c>
      <c r="T61" s="165">
        <v>0</v>
      </c>
    </row>
    <row r="62" spans="2:20">
      <c r="B62" s="63">
        <v>58</v>
      </c>
      <c r="C62" s="73" t="s">
        <v>30</v>
      </c>
      <c r="D62" s="82">
        <v>50189321.593289949</v>
      </c>
      <c r="E62" s="82">
        <v>42344416.887959987</v>
      </c>
      <c r="F62" s="82">
        <v>13961743.839469993</v>
      </c>
      <c r="G62" s="82">
        <v>28382673.048470002</v>
      </c>
      <c r="H62" s="82">
        <v>6947894.392</v>
      </c>
      <c r="I62" s="82">
        <v>3982466.7499999991</v>
      </c>
      <c r="J62" s="240">
        <v>2965427.6420000009</v>
      </c>
      <c r="K62" s="82">
        <v>21434778.656469997</v>
      </c>
      <c r="L62" s="66">
        <f t="shared" si="0"/>
        <v>0.667718096550179</v>
      </c>
      <c r="M62" s="66">
        <f t="shared" si="1"/>
        <v>0.1904608155298545</v>
      </c>
      <c r="N62" s="69">
        <f t="shared" si="2"/>
        <v>0.85817891208003338</v>
      </c>
      <c r="P62" s="170" t="str">
        <f t="shared" si="3"/>
        <v>泉佐野市</v>
      </c>
      <c r="Q62" s="171">
        <f t="shared" si="4"/>
        <v>0.17447855049470398</v>
      </c>
      <c r="S62" s="166">
        <f t="shared" si="5"/>
        <v>0.18892308925006299</v>
      </c>
      <c r="T62" s="165">
        <v>0</v>
      </c>
    </row>
    <row r="63" spans="2:20">
      <c r="B63" s="63">
        <v>59</v>
      </c>
      <c r="C63" s="73" t="s">
        <v>24</v>
      </c>
      <c r="D63" s="82">
        <v>357860036.18186992</v>
      </c>
      <c r="E63" s="82">
        <v>304845035.1755203</v>
      </c>
      <c r="F63" s="82">
        <v>102669386.39284</v>
      </c>
      <c r="G63" s="82">
        <v>202175648.77751026</v>
      </c>
      <c r="H63" s="82">
        <v>52223409.688590035</v>
      </c>
      <c r="I63" s="82">
        <v>32427193.230000027</v>
      </c>
      <c r="J63" s="240">
        <v>19796216.458590008</v>
      </c>
      <c r="K63" s="82">
        <v>149952239.08856007</v>
      </c>
      <c r="L63" s="71">
        <f t="shared" si="0"/>
        <v>0.66284158456836684</v>
      </c>
      <c r="M63" s="71">
        <f t="shared" si="1"/>
        <v>0.20935249443720061</v>
      </c>
      <c r="N63" s="72">
        <f t="shared" si="2"/>
        <v>0.87219407900556745</v>
      </c>
      <c r="P63" s="170" t="str">
        <f t="shared" si="3"/>
        <v>岬町</v>
      </c>
      <c r="Q63" s="171">
        <f t="shared" si="4"/>
        <v>0.17425473332356825</v>
      </c>
      <c r="S63" s="166">
        <f t="shared" si="5"/>
        <v>0.18892308925006299</v>
      </c>
      <c r="T63" s="165">
        <v>0</v>
      </c>
    </row>
    <row r="64" spans="2:20">
      <c r="B64" s="63">
        <v>60</v>
      </c>
      <c r="C64" s="73" t="s">
        <v>51</v>
      </c>
      <c r="D64" s="82">
        <v>43200785.695500098</v>
      </c>
      <c r="E64" s="82">
        <v>36468415.121499978</v>
      </c>
      <c r="F64" s="82">
        <v>12755506.899999999</v>
      </c>
      <c r="G64" s="82">
        <v>23712908.221500002</v>
      </c>
      <c r="H64" s="82">
        <v>6739525.6079999991</v>
      </c>
      <c r="I64" s="82">
        <v>4092007.1799999974</v>
      </c>
      <c r="J64" s="240">
        <v>2647518.4280000012</v>
      </c>
      <c r="K64" s="82">
        <v>16973382.613500006</v>
      </c>
      <c r="L64" s="66">
        <f t="shared" si="0"/>
        <v>0.65429523622315777</v>
      </c>
      <c r="M64" s="66">
        <f t="shared" si="1"/>
        <v>0.20989999264278211</v>
      </c>
      <c r="N64" s="69">
        <f t="shared" si="2"/>
        <v>0.8641952288659398</v>
      </c>
      <c r="P64" s="170" t="str">
        <f t="shared" si="3"/>
        <v>八尾市</v>
      </c>
      <c r="Q64" s="171">
        <f t="shared" si="4"/>
        <v>0.17389678365300565</v>
      </c>
      <c r="S64" s="166">
        <f t="shared" si="5"/>
        <v>0.18892308925006299</v>
      </c>
      <c r="T64" s="165">
        <v>0</v>
      </c>
    </row>
    <row r="65" spans="2:20">
      <c r="B65" s="63">
        <v>61</v>
      </c>
      <c r="C65" s="73" t="s">
        <v>19</v>
      </c>
      <c r="D65" s="82">
        <v>36652224.817199975</v>
      </c>
      <c r="E65" s="82">
        <v>31443407.994799983</v>
      </c>
      <c r="F65" s="82">
        <v>11462208.192200007</v>
      </c>
      <c r="G65" s="82">
        <v>19981199.802600011</v>
      </c>
      <c r="H65" s="82">
        <v>5146668.4407999991</v>
      </c>
      <c r="I65" s="82">
        <v>3103405.4999999986</v>
      </c>
      <c r="J65" s="240">
        <v>2043262.9408000007</v>
      </c>
      <c r="K65" s="82">
        <v>14834531.361799998</v>
      </c>
      <c r="L65" s="66">
        <f t="shared" si="0"/>
        <v>0.69012543385540381</v>
      </c>
      <c r="M65" s="66">
        <f t="shared" si="1"/>
        <v>0.18685222177121086</v>
      </c>
      <c r="N65" s="69">
        <f t="shared" si="2"/>
        <v>0.87697765562661467</v>
      </c>
      <c r="P65" s="170" t="str">
        <f t="shared" si="3"/>
        <v>鶴見区</v>
      </c>
      <c r="Q65" s="171">
        <f t="shared" si="4"/>
        <v>0.17312373610820303</v>
      </c>
      <c r="S65" s="166">
        <f t="shared" si="5"/>
        <v>0.18892308925006299</v>
      </c>
      <c r="T65" s="165">
        <v>0</v>
      </c>
    </row>
    <row r="66" spans="2:20">
      <c r="B66" s="63">
        <v>62</v>
      </c>
      <c r="C66" s="73" t="s">
        <v>20</v>
      </c>
      <c r="D66" s="82">
        <v>57656137.608799987</v>
      </c>
      <c r="E66" s="82">
        <v>48611300.242799997</v>
      </c>
      <c r="F66" s="82">
        <v>16001116.206299989</v>
      </c>
      <c r="G66" s="82">
        <v>32610184.036499988</v>
      </c>
      <c r="H66" s="82">
        <v>7047313.618999999</v>
      </c>
      <c r="I66" s="82">
        <v>4346788.3999999994</v>
      </c>
      <c r="J66" s="240">
        <v>2700525.2189999991</v>
      </c>
      <c r="K66" s="82">
        <v>25562870.417499986</v>
      </c>
      <c r="L66" s="66">
        <f t="shared" si="0"/>
        <v>0.69423888427903901</v>
      </c>
      <c r="M66" s="66">
        <f t="shared" si="1"/>
        <v>0.1885936887218487</v>
      </c>
      <c r="N66" s="69">
        <f t="shared" si="2"/>
        <v>0.8828325730008878</v>
      </c>
      <c r="P66" s="170" t="str">
        <f t="shared" si="3"/>
        <v>田尻町</v>
      </c>
      <c r="Q66" s="171">
        <f t="shared" si="4"/>
        <v>0.17123680605225489</v>
      </c>
      <c r="S66" s="166">
        <f t="shared" si="5"/>
        <v>0.18892308925006299</v>
      </c>
      <c r="T66" s="165">
        <v>0</v>
      </c>
    </row>
    <row r="67" spans="2:20">
      <c r="B67" s="63">
        <v>63</v>
      </c>
      <c r="C67" s="73" t="s">
        <v>31</v>
      </c>
      <c r="D67" s="82">
        <v>38737424.79457999</v>
      </c>
      <c r="E67" s="82">
        <v>32539466.256279983</v>
      </c>
      <c r="F67" s="82">
        <v>10634095.077200005</v>
      </c>
      <c r="G67" s="82">
        <v>21905371.179030027</v>
      </c>
      <c r="H67" s="82">
        <v>6110037.2369999997</v>
      </c>
      <c r="I67" s="82">
        <v>3588569.7459999993</v>
      </c>
      <c r="J67" s="240">
        <v>2521467.4909999999</v>
      </c>
      <c r="K67" s="82">
        <v>15795333.942030005</v>
      </c>
      <c r="L67" s="66">
        <f t="shared" si="0"/>
        <v>0.63509382735716136</v>
      </c>
      <c r="M67" s="66">
        <f t="shared" si="1"/>
        <v>0.2143180475799682</v>
      </c>
      <c r="N67" s="69">
        <f t="shared" si="2"/>
        <v>0.84941187493712955</v>
      </c>
      <c r="P67" s="170" t="str">
        <f t="shared" si="3"/>
        <v>港区</v>
      </c>
      <c r="Q67" s="171">
        <f t="shared" si="4"/>
        <v>0.16932763921854327</v>
      </c>
      <c r="S67" s="166">
        <f t="shared" si="5"/>
        <v>0.18892308925006299</v>
      </c>
      <c r="T67" s="165">
        <v>0</v>
      </c>
    </row>
    <row r="68" spans="2:20">
      <c r="B68" s="63">
        <v>64</v>
      </c>
      <c r="C68" s="73" t="s">
        <v>52</v>
      </c>
      <c r="D68" s="82">
        <v>46655827.765989967</v>
      </c>
      <c r="E68" s="82">
        <v>40205217.407589972</v>
      </c>
      <c r="F68" s="82">
        <v>12367099.79799998</v>
      </c>
      <c r="G68" s="82">
        <v>27838117.609589979</v>
      </c>
      <c r="H68" s="82">
        <v>6650947.8279999997</v>
      </c>
      <c r="I68" s="82">
        <v>4264345.22</v>
      </c>
      <c r="J68" s="240">
        <v>2386602.608</v>
      </c>
      <c r="K68" s="82">
        <v>21187169.781590007</v>
      </c>
      <c r="L68" s="66">
        <f t="shared" si="0"/>
        <v>0.65028230243217255</v>
      </c>
      <c r="M68" s="66">
        <f t="shared" si="1"/>
        <v>0.22422623519830301</v>
      </c>
      <c r="N68" s="69">
        <f t="shared" si="2"/>
        <v>0.87450853763047565</v>
      </c>
      <c r="P68" s="170" t="str">
        <f t="shared" si="3"/>
        <v>西成区</v>
      </c>
      <c r="Q68" s="171">
        <f t="shared" si="4"/>
        <v>0.16746316564854377</v>
      </c>
      <c r="S68" s="166">
        <f t="shared" si="5"/>
        <v>0.18892308925006299</v>
      </c>
      <c r="T68" s="165">
        <v>0</v>
      </c>
    </row>
    <row r="69" spans="2:20">
      <c r="B69" s="63">
        <v>65</v>
      </c>
      <c r="C69" s="73" t="s">
        <v>12</v>
      </c>
      <c r="D69" s="82">
        <v>21583483.404130008</v>
      </c>
      <c r="E69" s="82">
        <v>18476096.212930001</v>
      </c>
      <c r="F69" s="82">
        <v>5573716.872000006</v>
      </c>
      <c r="G69" s="82">
        <v>12902379.340930011</v>
      </c>
      <c r="H69" s="82">
        <v>2472994.1050000004</v>
      </c>
      <c r="I69" s="82">
        <v>1540854.8500000006</v>
      </c>
      <c r="J69" s="240">
        <v>932139.25499999989</v>
      </c>
      <c r="K69" s="82">
        <v>10429385.235930003</v>
      </c>
      <c r="L69" s="71">
        <f t="shared" si="0"/>
        <v>0.69267019629901161</v>
      </c>
      <c r="M69" s="71">
        <f t="shared" si="1"/>
        <v>0.19148877776326764</v>
      </c>
      <c r="N69" s="72">
        <f t="shared" si="2"/>
        <v>0.88415897406227928</v>
      </c>
      <c r="P69" s="170" t="str">
        <f t="shared" si="3"/>
        <v>枚方市</v>
      </c>
      <c r="Q69" s="171">
        <f t="shared" si="4"/>
        <v>0.16505305336192444</v>
      </c>
      <c r="S69" s="166">
        <f t="shared" si="5"/>
        <v>0.18892308925006299</v>
      </c>
      <c r="T69" s="165">
        <v>0</v>
      </c>
    </row>
    <row r="70" spans="2:20">
      <c r="B70" s="63">
        <v>66</v>
      </c>
      <c r="C70" s="73" t="s">
        <v>6</v>
      </c>
      <c r="D70" s="82">
        <v>17209060.242580011</v>
      </c>
      <c r="E70" s="82">
        <v>14301070.974580005</v>
      </c>
      <c r="F70" s="82">
        <v>5616359.5673000012</v>
      </c>
      <c r="G70" s="82">
        <v>8684711.4072799869</v>
      </c>
      <c r="H70" s="82">
        <v>2303728.8409999995</v>
      </c>
      <c r="I70" s="82">
        <v>1392681.2999999996</v>
      </c>
      <c r="J70" s="240">
        <v>911047.54099999997</v>
      </c>
      <c r="K70" s="82">
        <v>6380982.566279998</v>
      </c>
      <c r="L70" s="66">
        <f t="shared" ref="L70:L78" si="6">F70/(F70+H70)</f>
        <v>0.70912839324043841</v>
      </c>
      <c r="M70" s="66">
        <f t="shared" ref="M70:M78" si="7">I70/(F70+H70)</f>
        <v>0.17584163562372787</v>
      </c>
      <c r="N70" s="69">
        <f t="shared" ref="N70:N78" si="8">(F70+I70)/(F70+H70)</f>
        <v>0.88497002886416631</v>
      </c>
      <c r="P70" s="170" t="str">
        <f t="shared" ref="P70:P78" si="9">INDEX($C$5:$C$78,MATCH(Q70,M$5:M$78,0))</f>
        <v>東淀川区</v>
      </c>
      <c r="Q70" s="171">
        <f t="shared" ref="Q70:Q78" si="10">LARGE(M$5:M$78,ROW(A66))</f>
        <v>0.16132398912349202</v>
      </c>
      <c r="S70" s="166">
        <f t="shared" ref="S70:S78" si="11">$M$79</f>
        <v>0.18892308925006299</v>
      </c>
      <c r="T70" s="165">
        <v>0</v>
      </c>
    </row>
    <row r="71" spans="2:20">
      <c r="B71" s="63">
        <v>67</v>
      </c>
      <c r="C71" s="73" t="s">
        <v>7</v>
      </c>
      <c r="D71" s="82">
        <v>7868300.3958800035</v>
      </c>
      <c r="E71" s="82">
        <v>6525666.7973500043</v>
      </c>
      <c r="F71" s="82">
        <v>3109396.8152400008</v>
      </c>
      <c r="G71" s="82">
        <v>3416269.9821100072</v>
      </c>
      <c r="H71" s="82">
        <v>922690.02000000014</v>
      </c>
      <c r="I71" s="82">
        <v>563516.6</v>
      </c>
      <c r="J71" s="240">
        <v>359173.42000000016</v>
      </c>
      <c r="K71" s="82">
        <v>2493579.9621100067</v>
      </c>
      <c r="L71" s="66">
        <f t="shared" si="6"/>
        <v>0.7711631575154112</v>
      </c>
      <c r="M71" s="66">
        <f t="shared" si="7"/>
        <v>0.13975805160616236</v>
      </c>
      <c r="N71" s="69">
        <f t="shared" si="8"/>
        <v>0.91092120912157371</v>
      </c>
      <c r="P71" s="170" t="str">
        <f t="shared" si="9"/>
        <v>堺市堺区</v>
      </c>
      <c r="Q71" s="171">
        <f t="shared" si="10"/>
        <v>0.15962521949519989</v>
      </c>
      <c r="S71" s="166">
        <f t="shared" si="11"/>
        <v>0.18892308925006299</v>
      </c>
      <c r="T71" s="165">
        <v>0</v>
      </c>
    </row>
    <row r="72" spans="2:20">
      <c r="B72" s="63">
        <v>68</v>
      </c>
      <c r="C72" s="73" t="s">
        <v>53</v>
      </c>
      <c r="D72" s="82">
        <v>15883069.957400005</v>
      </c>
      <c r="E72" s="82">
        <v>13922138.703599986</v>
      </c>
      <c r="F72" s="82">
        <v>4461394.699000001</v>
      </c>
      <c r="G72" s="82">
        <v>9460744.0045999996</v>
      </c>
      <c r="H72" s="82">
        <v>1908422.87</v>
      </c>
      <c r="I72" s="82">
        <v>1130949.0999999999</v>
      </c>
      <c r="J72" s="240">
        <v>777473.77000000037</v>
      </c>
      <c r="K72" s="82">
        <v>7552321.1345999949</v>
      </c>
      <c r="L72" s="66">
        <f t="shared" si="6"/>
        <v>0.70039599261245344</v>
      </c>
      <c r="M72" s="66">
        <f t="shared" si="7"/>
        <v>0.17754811464365813</v>
      </c>
      <c r="N72" s="69">
        <f t="shared" si="8"/>
        <v>0.87794410725611149</v>
      </c>
      <c r="P72" s="170" t="str">
        <f t="shared" si="9"/>
        <v>淀川区</v>
      </c>
      <c r="Q72" s="171">
        <f t="shared" si="10"/>
        <v>0.15841443312049983</v>
      </c>
      <c r="S72" s="166">
        <f t="shared" si="11"/>
        <v>0.18892308925006299</v>
      </c>
      <c r="T72" s="165">
        <v>0</v>
      </c>
    </row>
    <row r="73" spans="2:20">
      <c r="B73" s="63">
        <v>69</v>
      </c>
      <c r="C73" s="73" t="s">
        <v>54</v>
      </c>
      <c r="D73" s="82">
        <v>28764416.309900019</v>
      </c>
      <c r="E73" s="82">
        <v>24123029.13159997</v>
      </c>
      <c r="F73" s="82">
        <v>9525328.3959999997</v>
      </c>
      <c r="G73" s="82">
        <v>14597700.735599989</v>
      </c>
      <c r="H73" s="82">
        <v>3359187.0889999997</v>
      </c>
      <c r="I73" s="82">
        <v>1997363.2000000004</v>
      </c>
      <c r="J73" s="240">
        <v>1361823.8889999995</v>
      </c>
      <c r="K73" s="82">
        <v>11238513.646599997</v>
      </c>
      <c r="L73" s="66">
        <f t="shared" si="6"/>
        <v>0.73928495076817402</v>
      </c>
      <c r="M73" s="66">
        <f t="shared" si="7"/>
        <v>0.15502043536874219</v>
      </c>
      <c r="N73" s="69">
        <f t="shared" si="8"/>
        <v>0.89430538613691624</v>
      </c>
      <c r="P73" s="170" t="str">
        <f t="shared" si="9"/>
        <v>寝屋川市</v>
      </c>
      <c r="Q73" s="171">
        <f t="shared" si="10"/>
        <v>0.15791183859211122</v>
      </c>
      <c r="S73" s="166">
        <f t="shared" si="11"/>
        <v>0.18892308925006299</v>
      </c>
      <c r="T73" s="165">
        <v>0</v>
      </c>
    </row>
    <row r="74" spans="2:20">
      <c r="B74" s="63">
        <v>70</v>
      </c>
      <c r="C74" s="73" t="s">
        <v>55</v>
      </c>
      <c r="D74" s="82">
        <v>6347563.0912000025</v>
      </c>
      <c r="E74" s="82">
        <v>5401331.7949999971</v>
      </c>
      <c r="F74" s="82">
        <v>2029259.8470000008</v>
      </c>
      <c r="G74" s="82">
        <v>3372071.9480000027</v>
      </c>
      <c r="H74" s="82">
        <v>792286.58999999985</v>
      </c>
      <c r="I74" s="82">
        <v>483152.59999999992</v>
      </c>
      <c r="J74" s="240">
        <v>309133.98999999993</v>
      </c>
      <c r="K74" s="82">
        <v>2579785.3580000023</v>
      </c>
      <c r="L74" s="66">
        <f t="shared" si="6"/>
        <v>0.71920129344303974</v>
      </c>
      <c r="M74" s="66">
        <f t="shared" si="7"/>
        <v>0.17123680605225489</v>
      </c>
      <c r="N74" s="69">
        <f t="shared" si="8"/>
        <v>0.89043809949529451</v>
      </c>
      <c r="P74" s="170" t="str">
        <f t="shared" si="9"/>
        <v>熊取町</v>
      </c>
      <c r="Q74" s="171">
        <f t="shared" si="10"/>
        <v>0.15502043536874219</v>
      </c>
      <c r="S74" s="166">
        <f t="shared" si="11"/>
        <v>0.18892308925006299</v>
      </c>
      <c r="T74" s="165">
        <v>0</v>
      </c>
    </row>
    <row r="75" spans="2:20">
      <c r="B75" s="63">
        <v>71</v>
      </c>
      <c r="C75" s="73" t="s">
        <v>56</v>
      </c>
      <c r="D75" s="82">
        <v>18995908.869699981</v>
      </c>
      <c r="E75" s="82">
        <v>16181049.674999997</v>
      </c>
      <c r="F75" s="82">
        <v>5166368.626000002</v>
      </c>
      <c r="G75" s="82">
        <v>11014681.048999999</v>
      </c>
      <c r="H75" s="82">
        <v>2004267.2939999993</v>
      </c>
      <c r="I75" s="82">
        <v>1249517.2499999998</v>
      </c>
      <c r="J75" s="240">
        <v>754750.04399999965</v>
      </c>
      <c r="K75" s="82">
        <v>9010413.7549999971</v>
      </c>
      <c r="L75" s="71">
        <f t="shared" si="6"/>
        <v>0.72048960282451502</v>
      </c>
      <c r="M75" s="71">
        <f t="shared" si="7"/>
        <v>0.17425473332356825</v>
      </c>
      <c r="N75" s="72">
        <f t="shared" si="8"/>
        <v>0.89474433614808324</v>
      </c>
      <c r="P75" s="170" t="str">
        <f t="shared" si="9"/>
        <v>高槻市</v>
      </c>
      <c r="Q75" s="171">
        <f t="shared" si="10"/>
        <v>0.1514543432822387</v>
      </c>
      <c r="S75" s="166">
        <f t="shared" si="11"/>
        <v>0.18892308925006299</v>
      </c>
      <c r="T75" s="165">
        <v>0</v>
      </c>
    </row>
    <row r="76" spans="2:20">
      <c r="B76" s="63">
        <v>72</v>
      </c>
      <c r="C76" s="73" t="s">
        <v>32</v>
      </c>
      <c r="D76" s="82">
        <v>9238569.6100500077</v>
      </c>
      <c r="E76" s="82">
        <v>7936772.5670500062</v>
      </c>
      <c r="F76" s="82">
        <v>2419796.6980000003</v>
      </c>
      <c r="G76" s="82">
        <v>5516975.8690500027</v>
      </c>
      <c r="H76" s="82">
        <v>1505390.8899999997</v>
      </c>
      <c r="I76" s="82">
        <v>802750.60000000009</v>
      </c>
      <c r="J76" s="240">
        <v>702640.28999999946</v>
      </c>
      <c r="K76" s="82">
        <v>4011584.9790500049</v>
      </c>
      <c r="L76" s="66">
        <f t="shared" si="6"/>
        <v>0.61647924939886989</v>
      </c>
      <c r="M76" s="66">
        <f t="shared" si="7"/>
        <v>0.20451267156101077</v>
      </c>
      <c r="N76" s="69">
        <f t="shared" si="8"/>
        <v>0.82099192095988061</v>
      </c>
      <c r="P76" s="170" t="str">
        <f t="shared" si="9"/>
        <v>摂津市</v>
      </c>
      <c r="Q76" s="171">
        <f t="shared" si="10"/>
        <v>0.14907845010156329</v>
      </c>
      <c r="S76" s="166">
        <f t="shared" si="11"/>
        <v>0.18892308925006299</v>
      </c>
      <c r="T76" s="165">
        <v>0</v>
      </c>
    </row>
    <row r="77" spans="2:20">
      <c r="B77" s="63">
        <v>73</v>
      </c>
      <c r="C77" s="73" t="s">
        <v>33</v>
      </c>
      <c r="D77" s="82">
        <v>11515469.761000004</v>
      </c>
      <c r="E77" s="82">
        <v>9693585.5529999994</v>
      </c>
      <c r="F77" s="82">
        <v>3814486.6190000013</v>
      </c>
      <c r="G77" s="82">
        <v>5879098.9340000004</v>
      </c>
      <c r="H77" s="82">
        <v>2025443.3040000009</v>
      </c>
      <c r="I77" s="82">
        <v>1211016.0000000002</v>
      </c>
      <c r="J77" s="240">
        <v>814427.30400000059</v>
      </c>
      <c r="K77" s="82">
        <v>3853655.6300000013</v>
      </c>
      <c r="L77" s="66">
        <f t="shared" si="6"/>
        <v>0.65317335469677684</v>
      </c>
      <c r="M77" s="66">
        <f t="shared" si="7"/>
        <v>0.20736824173703355</v>
      </c>
      <c r="N77" s="69">
        <f t="shared" si="8"/>
        <v>0.86054159643381045</v>
      </c>
      <c r="P77" s="170" t="str">
        <f t="shared" si="9"/>
        <v>能勢町</v>
      </c>
      <c r="Q77" s="171">
        <f t="shared" si="10"/>
        <v>0.13975805160616236</v>
      </c>
      <c r="S77" s="166">
        <f t="shared" si="11"/>
        <v>0.18892308925006299</v>
      </c>
      <c r="T77" s="165">
        <v>0</v>
      </c>
    </row>
    <row r="78" spans="2:20" ht="14.25" thickBot="1">
      <c r="B78" s="63">
        <v>74</v>
      </c>
      <c r="C78" s="73" t="s">
        <v>34</v>
      </c>
      <c r="D78" s="82">
        <v>6275493.5174000068</v>
      </c>
      <c r="E78" s="82">
        <v>5418025.3880000059</v>
      </c>
      <c r="F78" s="82">
        <v>1489001.7639999995</v>
      </c>
      <c r="G78" s="82">
        <v>3929023.624000004</v>
      </c>
      <c r="H78" s="82">
        <v>1030408.278</v>
      </c>
      <c r="I78" s="82">
        <v>609570.75</v>
      </c>
      <c r="J78" s="240">
        <v>420837.52800000005</v>
      </c>
      <c r="K78" s="82">
        <v>2898615.3460000036</v>
      </c>
      <c r="L78" s="66">
        <f t="shared" si="6"/>
        <v>0.59101207789819543</v>
      </c>
      <c r="M78" s="66">
        <f t="shared" si="7"/>
        <v>0.2419497977058552</v>
      </c>
      <c r="N78" s="69">
        <f t="shared" si="8"/>
        <v>0.83296187560405066</v>
      </c>
      <c r="P78" s="170" t="str">
        <f t="shared" si="9"/>
        <v>西淀川区</v>
      </c>
      <c r="Q78" s="171">
        <f t="shared" si="10"/>
        <v>0.1196998284222751</v>
      </c>
      <c r="S78" s="166">
        <f t="shared" si="11"/>
        <v>0.18892308925006299</v>
      </c>
      <c r="T78" s="165">
        <v>999</v>
      </c>
    </row>
    <row r="79" spans="2:20" ht="14.25" thickTop="1">
      <c r="B79" s="343" t="s">
        <v>0</v>
      </c>
      <c r="C79" s="344"/>
      <c r="D79" s="42">
        <f>'ポテンシャル(数量)'!E3</f>
        <v>6176697136.1387701</v>
      </c>
      <c r="E79" s="42">
        <f>'ポテンシャル(数量)'!E4</f>
        <v>5251643481.244359</v>
      </c>
      <c r="F79" s="42">
        <f>'ポテンシャル(数量)'!D8</f>
        <v>1795945447.42308</v>
      </c>
      <c r="G79" s="42">
        <f>'ポテンシャル(数量)'!D11</f>
        <v>3455698033.82128</v>
      </c>
      <c r="H79" s="42">
        <f>'ポテンシャル(数量)'!H12</f>
        <v>817097998.18549001</v>
      </c>
      <c r="I79" s="42">
        <f>'ポテンシャル(数量)'!K11</f>
        <v>493664240.08899999</v>
      </c>
      <c r="J79" s="74">
        <f>'ポテンシャル(数量)'!K14</f>
        <v>323433758.09649003</v>
      </c>
      <c r="K79" s="75">
        <f>'ポテンシャル(数量)'!H17</f>
        <v>2638600035.6357899</v>
      </c>
      <c r="L79" s="77">
        <f>'ポテンシャル(数量)'!O19</f>
        <v>0.68730026300990554</v>
      </c>
      <c r="M79" s="76">
        <f>'ポテンシャル(数量)'!S11</f>
        <v>0.18892308925006299</v>
      </c>
      <c r="N79" s="77">
        <f>'ポテンシャル(数量)'!R19</f>
        <v>0.8762233522599685</v>
      </c>
    </row>
  </sheetData>
  <mergeCells count="14">
    <mergeCell ref="P4:Q4"/>
    <mergeCell ref="S4:T4"/>
    <mergeCell ref="N3:N4"/>
    <mergeCell ref="B79:C79"/>
    <mergeCell ref="H3:H4"/>
    <mergeCell ref="K3:K4"/>
    <mergeCell ref="L3:L4"/>
    <mergeCell ref="M3:M4"/>
    <mergeCell ref="B3:B4"/>
    <mergeCell ref="C3:C4"/>
    <mergeCell ref="D3:D4"/>
    <mergeCell ref="E3:E4"/>
    <mergeCell ref="F3:F4"/>
    <mergeCell ref="G3:G4"/>
  </mergeCells>
  <phoneticPr fontId="3"/>
  <pageMargins left="0.70866141732283472" right="0.19685039370078741" top="0.74803149606299213" bottom="0.19685039370078741" header="0.31496062992125984" footer="0.31496062992125984"/>
  <pageSetup paperSize="9" scale="75" fitToHeight="0" orientation="portrait" r:id="rId1"/>
  <headerFooter>
    <oddHeader>&amp;R&amp;"ＭＳ 明朝,標準"&amp;12 2-10.ジェネリック医薬品分析</oddHeader>
  </headerFooter>
  <ignoredErrors>
    <ignoredError sqref="Q7:Q7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zoomScaleNormal="100" zoomScaleSheetLayoutView="100" workbookViewId="0"/>
  </sheetViews>
  <sheetFormatPr defaultColWidth="7.625" defaultRowHeight="15.75" customHeight="1"/>
  <cols>
    <col min="1" max="1" width="4.625" style="89" customWidth="1"/>
    <col min="2" max="2" width="5.625" style="96" customWidth="1"/>
    <col min="3" max="3" width="7.625" style="89" customWidth="1"/>
    <col min="4" max="4" width="9.125" style="89" customWidth="1"/>
    <col min="5" max="5" width="8.625" style="89" customWidth="1"/>
    <col min="6" max="6" width="7.625" style="89" customWidth="1"/>
    <col min="7" max="15" width="11.125" style="89" customWidth="1"/>
    <col min="16" max="16384" width="7.625" style="89"/>
  </cols>
  <sheetData>
    <row r="1" spans="1:15" s="46" customFormat="1" ht="15.75" customHeight="1">
      <c r="A1" s="44" t="s">
        <v>208</v>
      </c>
      <c r="C1" s="45"/>
    </row>
    <row r="2" spans="1:15" s="44" customFormat="1" ht="15.75" customHeight="1" thickBot="1">
      <c r="A2" s="44" t="s">
        <v>86</v>
      </c>
    </row>
    <row r="3" spans="1:15" ht="15.75" customHeight="1">
      <c r="B3" s="292"/>
      <c r="C3" s="293"/>
      <c r="D3" s="293"/>
      <c r="E3" s="293"/>
      <c r="F3" s="294"/>
      <c r="G3" s="120" t="s">
        <v>168</v>
      </c>
      <c r="H3" s="120" t="s">
        <v>65</v>
      </c>
      <c r="I3" s="120" t="s">
        <v>65</v>
      </c>
      <c r="J3" s="120" t="s">
        <v>65</v>
      </c>
      <c r="K3" s="120" t="s">
        <v>65</v>
      </c>
      <c r="L3" s="120" t="s">
        <v>65</v>
      </c>
      <c r="M3" s="120" t="s">
        <v>65</v>
      </c>
      <c r="N3" s="269" t="s">
        <v>88</v>
      </c>
      <c r="O3" s="270"/>
    </row>
    <row r="4" spans="1:15" ht="15.75" customHeight="1">
      <c r="B4" s="295"/>
      <c r="C4" s="296"/>
      <c r="D4" s="296"/>
      <c r="E4" s="296"/>
      <c r="F4" s="297"/>
      <c r="G4" s="121" t="s">
        <v>134</v>
      </c>
      <c r="H4" s="121" t="s">
        <v>135</v>
      </c>
      <c r="I4" s="121" t="s">
        <v>136</v>
      </c>
      <c r="J4" s="121" t="s">
        <v>137</v>
      </c>
      <c r="K4" s="121" t="s">
        <v>138</v>
      </c>
      <c r="L4" s="121" t="s">
        <v>139</v>
      </c>
      <c r="M4" s="121" t="s">
        <v>140</v>
      </c>
      <c r="N4" s="122" t="s">
        <v>89</v>
      </c>
      <c r="O4" s="123" t="s">
        <v>230</v>
      </c>
    </row>
    <row r="5" spans="1:15" ht="15.75" customHeight="1">
      <c r="B5" s="152" t="s">
        <v>68</v>
      </c>
      <c r="C5" s="298" t="s">
        <v>169</v>
      </c>
      <c r="D5" s="299"/>
      <c r="E5" s="299"/>
      <c r="F5" s="300"/>
      <c r="G5" s="125">
        <v>41628898.316480003</v>
      </c>
      <c r="H5" s="125">
        <v>76159314.552970007</v>
      </c>
      <c r="I5" s="125">
        <v>1744949107.8640001</v>
      </c>
      <c r="J5" s="125">
        <v>1785839420.63223</v>
      </c>
      <c r="K5" s="125">
        <v>1394185863.1150701</v>
      </c>
      <c r="L5" s="125">
        <v>787177422.98806</v>
      </c>
      <c r="M5" s="125">
        <v>346757108.66996002</v>
      </c>
      <c r="N5" s="126">
        <v>6176697136.1387701</v>
      </c>
      <c r="O5" s="127"/>
    </row>
    <row r="6" spans="1:15" ht="15.75" customHeight="1">
      <c r="B6" s="153" t="s">
        <v>69</v>
      </c>
      <c r="C6" s="301" t="s">
        <v>170</v>
      </c>
      <c r="D6" s="302"/>
      <c r="E6" s="302"/>
      <c r="F6" s="303"/>
      <c r="G6" s="129">
        <v>35559434.555079997</v>
      </c>
      <c r="H6" s="129">
        <v>65698628.738470003</v>
      </c>
      <c r="I6" s="129">
        <v>1436531531.0724599</v>
      </c>
      <c r="J6" s="129">
        <v>1491134675.01618</v>
      </c>
      <c r="K6" s="129">
        <v>1201029042.6754701</v>
      </c>
      <c r="L6" s="129">
        <v>701278197.68333995</v>
      </c>
      <c r="M6" s="129">
        <v>320411971.50335997</v>
      </c>
      <c r="N6" s="130">
        <v>5251643481.24436</v>
      </c>
      <c r="O6" s="131">
        <v>1</v>
      </c>
    </row>
    <row r="7" spans="1:15" ht="15.75" customHeight="1">
      <c r="B7" s="154" t="s">
        <v>70</v>
      </c>
      <c r="C7" s="283" t="s">
        <v>90</v>
      </c>
      <c r="D7" s="284"/>
      <c r="E7" s="284"/>
      <c r="F7" s="285"/>
      <c r="G7" s="129">
        <v>9216264.6239400003</v>
      </c>
      <c r="H7" s="129">
        <v>16867802.094689999</v>
      </c>
      <c r="I7" s="129">
        <v>601800626.12739003</v>
      </c>
      <c r="J7" s="129">
        <v>570594323.25602996</v>
      </c>
      <c r="K7" s="129">
        <v>378268657.77227002</v>
      </c>
      <c r="L7" s="129">
        <v>167742869.03356999</v>
      </c>
      <c r="M7" s="129">
        <v>51454904.515189998</v>
      </c>
      <c r="N7" s="130">
        <v>1795945447.4230797</v>
      </c>
      <c r="O7" s="131">
        <v>0.34197779301605147</v>
      </c>
    </row>
    <row r="8" spans="1:15" ht="15.75" customHeight="1">
      <c r="B8" s="155" t="s">
        <v>72</v>
      </c>
      <c r="C8" s="283" t="s">
        <v>91</v>
      </c>
      <c r="D8" s="284"/>
      <c r="E8" s="284"/>
      <c r="F8" s="285"/>
      <c r="G8" s="134">
        <v>26343169.931139998</v>
      </c>
      <c r="H8" s="134">
        <v>48830826.643780001</v>
      </c>
      <c r="I8" s="134">
        <v>834730904.94507003</v>
      </c>
      <c r="J8" s="134">
        <v>920540351.76014996</v>
      </c>
      <c r="K8" s="134">
        <v>822760384.90320003</v>
      </c>
      <c r="L8" s="134">
        <v>533535328.64977002</v>
      </c>
      <c r="M8" s="134">
        <v>268957066.98817003</v>
      </c>
      <c r="N8" s="130">
        <v>3455698033.82128</v>
      </c>
      <c r="O8" s="131">
        <v>0.65802220698394853</v>
      </c>
    </row>
    <row r="9" spans="1:15" ht="15.75" customHeight="1">
      <c r="B9" s="156" t="s">
        <v>74</v>
      </c>
      <c r="C9" s="283" t="s">
        <v>92</v>
      </c>
      <c r="D9" s="284"/>
      <c r="E9" s="284"/>
      <c r="F9" s="285"/>
      <c r="G9" s="134">
        <v>4644536.5875000004</v>
      </c>
      <c r="H9" s="134">
        <v>8310782.5628300002</v>
      </c>
      <c r="I9" s="134">
        <v>280501115.19067001</v>
      </c>
      <c r="J9" s="134">
        <v>269781221.23723</v>
      </c>
      <c r="K9" s="134">
        <v>170368627.34327999</v>
      </c>
      <c r="L9" s="134">
        <v>66878923.329999998</v>
      </c>
      <c r="M9" s="134">
        <v>16612791.933979999</v>
      </c>
      <c r="N9" s="135">
        <v>817097998.18549001</v>
      </c>
      <c r="O9" s="136">
        <v>0.15558900772751644</v>
      </c>
    </row>
    <row r="10" spans="1:15" ht="15.75" customHeight="1">
      <c r="B10" s="157" t="s">
        <v>76</v>
      </c>
      <c r="C10" s="286" t="s">
        <v>93</v>
      </c>
      <c r="D10" s="287"/>
      <c r="E10" s="287"/>
      <c r="F10" s="288"/>
      <c r="G10" s="138">
        <v>2406355.94</v>
      </c>
      <c r="H10" s="138">
        <v>4570102.2</v>
      </c>
      <c r="I10" s="138">
        <v>171066593.49900001</v>
      </c>
      <c r="J10" s="138">
        <v>164252161.63</v>
      </c>
      <c r="K10" s="138">
        <v>102603265.88500001</v>
      </c>
      <c r="L10" s="138">
        <v>39273898.274999999</v>
      </c>
      <c r="M10" s="138">
        <v>9491862.6600000001</v>
      </c>
      <c r="N10" s="139">
        <v>493664240.08899999</v>
      </c>
      <c r="O10" s="140">
        <v>9.4001857104745401E-2</v>
      </c>
    </row>
    <row r="11" spans="1:15" ht="15.75" customHeight="1">
      <c r="B11" s="158" t="s">
        <v>78</v>
      </c>
      <c r="C11" s="289" t="s">
        <v>94</v>
      </c>
      <c r="D11" s="290"/>
      <c r="E11" s="290"/>
      <c r="F11" s="291"/>
      <c r="G11" s="142">
        <v>2238180.6475</v>
      </c>
      <c r="H11" s="142">
        <v>3740680.36283</v>
      </c>
      <c r="I11" s="142">
        <v>109434521.69167</v>
      </c>
      <c r="J11" s="142">
        <v>105529059.60722999</v>
      </c>
      <c r="K11" s="142">
        <v>67765361.458279997</v>
      </c>
      <c r="L11" s="142">
        <v>27605025.055</v>
      </c>
      <c r="M11" s="142">
        <v>7120929.2739800001</v>
      </c>
      <c r="N11" s="143">
        <v>323433758.09649003</v>
      </c>
      <c r="O11" s="144">
        <v>6.1587150622771036E-2</v>
      </c>
    </row>
    <row r="12" spans="1:15" ht="15.75" customHeight="1">
      <c r="B12" s="153" t="s">
        <v>80</v>
      </c>
      <c r="C12" s="283" t="s">
        <v>95</v>
      </c>
      <c r="D12" s="284"/>
      <c r="E12" s="284"/>
      <c r="F12" s="285"/>
      <c r="G12" s="145">
        <v>21698633.34364</v>
      </c>
      <c r="H12" s="145">
        <v>40520044.080949999</v>
      </c>
      <c r="I12" s="145">
        <v>554229789.75440001</v>
      </c>
      <c r="J12" s="145">
        <v>650759130.52292001</v>
      </c>
      <c r="K12" s="145">
        <v>652391757.55991995</v>
      </c>
      <c r="L12" s="145">
        <v>466656405.31976998</v>
      </c>
      <c r="M12" s="145">
        <v>252344275.05419001</v>
      </c>
      <c r="N12" s="159">
        <v>2638600035.6357899</v>
      </c>
      <c r="O12" s="146">
        <v>0.50243319925643204</v>
      </c>
    </row>
    <row r="13" spans="1:15" ht="15.75" customHeight="1" thickBot="1">
      <c r="B13" s="156" t="s">
        <v>84</v>
      </c>
      <c r="C13" s="283" t="s">
        <v>171</v>
      </c>
      <c r="D13" s="284"/>
      <c r="E13" s="284"/>
      <c r="F13" s="285"/>
      <c r="G13" s="149">
        <v>0.6649157204803835</v>
      </c>
      <c r="H13" s="149">
        <v>0.66992653972121308</v>
      </c>
      <c r="I13" s="149">
        <v>0.68208028834712175</v>
      </c>
      <c r="J13" s="149">
        <v>0.6789754021222667</v>
      </c>
      <c r="K13" s="149">
        <v>0.68946946923704211</v>
      </c>
      <c r="L13" s="149">
        <v>0.71495007920507059</v>
      </c>
      <c r="M13" s="149">
        <v>0.75593720956333954</v>
      </c>
      <c r="N13" s="150">
        <v>0.68730026300990554</v>
      </c>
      <c r="O13" s="160"/>
    </row>
    <row r="14" spans="1:15" s="44" customFormat="1" ht="15.75" customHeight="1">
      <c r="B14" s="108" t="s">
        <v>165</v>
      </c>
      <c r="C14" s="48"/>
      <c r="D14" s="48"/>
      <c r="E14" s="48"/>
      <c r="F14" s="48"/>
      <c r="G14" s="48"/>
      <c r="H14" s="48"/>
      <c r="I14" s="48"/>
      <c r="J14" s="48"/>
      <c r="K14" s="48"/>
      <c r="L14" s="48"/>
      <c r="M14" s="48"/>
      <c r="N14" s="48"/>
      <c r="O14" s="48"/>
    </row>
    <row r="15" spans="1:15" s="44" customFormat="1" ht="15.75" customHeight="1">
      <c r="B15" s="114" t="s">
        <v>132</v>
      </c>
      <c r="C15" s="48"/>
      <c r="D15" s="48"/>
      <c r="E15" s="48"/>
      <c r="F15" s="48"/>
      <c r="G15" s="48"/>
      <c r="H15" s="48"/>
      <c r="I15" s="48"/>
      <c r="J15" s="48"/>
      <c r="K15" s="48"/>
      <c r="L15" s="48"/>
      <c r="M15" s="48"/>
      <c r="N15" s="48"/>
      <c r="O15" s="48"/>
    </row>
    <row r="16" spans="1:15" s="99" customFormat="1" ht="15.75" customHeight="1">
      <c r="B16" s="114" t="s">
        <v>87</v>
      </c>
    </row>
    <row r="17" spans="1:15" s="94" customFormat="1" ht="15.75" customHeight="1">
      <c r="B17" s="118" t="s">
        <v>166</v>
      </c>
    </row>
    <row r="18" spans="1:15" s="94" customFormat="1" ht="15.75" customHeight="1">
      <c r="B18" s="119" t="s">
        <v>172</v>
      </c>
    </row>
    <row r="19" spans="1:15" s="94" customFormat="1" ht="15.75" customHeight="1">
      <c r="B19" s="105"/>
      <c r="C19" s="101"/>
      <c r="D19" s="101"/>
      <c r="E19" s="101"/>
      <c r="F19" s="101"/>
      <c r="G19" s="101"/>
      <c r="H19" s="101"/>
      <c r="I19" s="101"/>
      <c r="J19" s="101"/>
      <c r="K19" s="101"/>
      <c r="L19" s="101"/>
      <c r="M19" s="101"/>
      <c r="N19" s="101"/>
      <c r="O19" s="102"/>
    </row>
    <row r="20" spans="1:15" s="46" customFormat="1" ht="15.75" customHeight="1">
      <c r="A20" s="44" t="s">
        <v>208</v>
      </c>
      <c r="C20" s="45"/>
    </row>
    <row r="21" spans="1:15" s="44" customFormat="1" ht="15.75" customHeight="1">
      <c r="A21" s="44" t="s">
        <v>86</v>
      </c>
    </row>
    <row r="22" spans="1:15" s="94" customFormat="1" ht="15.75" customHeight="1">
      <c r="B22" s="96"/>
      <c r="C22" s="89"/>
      <c r="D22" s="89"/>
      <c r="E22" s="89"/>
      <c r="F22" s="89"/>
      <c r="G22" s="89"/>
      <c r="H22" s="89"/>
      <c r="I22" s="89"/>
      <c r="J22" s="89"/>
      <c r="K22" s="89"/>
      <c r="L22" s="89"/>
      <c r="M22" s="89"/>
      <c r="N22" s="89"/>
      <c r="O22" s="89"/>
    </row>
    <row r="23" spans="1:15" s="94" customFormat="1" ht="15.75" customHeight="1">
      <c r="B23" s="96"/>
      <c r="C23" s="89"/>
      <c r="D23" s="89"/>
      <c r="E23" s="89"/>
      <c r="F23" s="89"/>
      <c r="G23" s="89"/>
      <c r="H23" s="89"/>
      <c r="I23" s="89"/>
      <c r="J23" s="89"/>
      <c r="K23" s="89"/>
      <c r="L23" s="89"/>
      <c r="M23" s="89"/>
      <c r="N23" s="89"/>
      <c r="O23" s="89"/>
    </row>
    <row r="24" spans="1:15" s="94" customFormat="1" ht="15.75" customHeight="1">
      <c r="B24" s="96"/>
      <c r="C24" s="89"/>
      <c r="D24" s="89"/>
      <c r="E24" s="89"/>
      <c r="F24" s="89"/>
      <c r="G24" s="89"/>
      <c r="H24" s="89"/>
      <c r="I24" s="89"/>
      <c r="J24" s="89"/>
      <c r="K24" s="89"/>
      <c r="L24" s="89"/>
      <c r="M24" s="89"/>
      <c r="N24" s="89"/>
      <c r="O24" s="89"/>
    </row>
    <row r="25" spans="1:15" s="94" customFormat="1" ht="15.75" customHeight="1">
      <c r="B25" s="96"/>
      <c r="C25" s="89"/>
      <c r="D25" s="89"/>
      <c r="E25" s="89"/>
      <c r="F25" s="89"/>
      <c r="G25" s="89"/>
      <c r="H25" s="89"/>
      <c r="I25" s="89"/>
      <c r="J25" s="89"/>
      <c r="K25" s="89"/>
      <c r="L25" s="89"/>
      <c r="M25" s="89"/>
      <c r="N25" s="89"/>
      <c r="O25" s="89"/>
    </row>
    <row r="26" spans="1:15" s="94" customFormat="1" ht="15.75" customHeight="1">
      <c r="B26" s="96"/>
      <c r="C26" s="89"/>
      <c r="D26" s="89"/>
      <c r="E26" s="89"/>
      <c r="F26" s="89"/>
      <c r="G26" s="89"/>
      <c r="H26" s="89"/>
      <c r="I26" s="89"/>
      <c r="J26" s="89"/>
      <c r="K26" s="89"/>
      <c r="L26" s="89"/>
      <c r="M26" s="89"/>
      <c r="N26" s="89"/>
      <c r="O26" s="89"/>
    </row>
    <row r="27" spans="1:15" s="94" customFormat="1" ht="15.75" customHeight="1">
      <c r="B27" s="96"/>
      <c r="C27" s="89"/>
      <c r="D27" s="89"/>
      <c r="E27" s="89"/>
      <c r="F27" s="89"/>
      <c r="G27" s="89"/>
      <c r="H27" s="89"/>
      <c r="I27" s="89"/>
      <c r="J27" s="89"/>
      <c r="K27" s="89"/>
      <c r="L27" s="89"/>
      <c r="M27" s="89"/>
      <c r="N27" s="89"/>
      <c r="O27" s="89"/>
    </row>
    <row r="28" spans="1:15" s="94" customFormat="1" ht="15.75" customHeight="1">
      <c r="B28" s="96"/>
      <c r="C28" s="89"/>
      <c r="D28" s="89"/>
      <c r="E28" s="89"/>
      <c r="F28" s="89"/>
      <c r="G28" s="89"/>
      <c r="H28" s="89"/>
      <c r="I28" s="89"/>
      <c r="J28" s="89"/>
      <c r="K28" s="89"/>
      <c r="L28" s="89"/>
      <c r="M28" s="89"/>
      <c r="N28" s="89"/>
      <c r="O28" s="89"/>
    </row>
    <row r="29" spans="1:15" s="94" customFormat="1" ht="15.75" customHeight="1">
      <c r="B29" s="96"/>
      <c r="C29" s="89"/>
      <c r="D29" s="89"/>
      <c r="E29" s="89"/>
      <c r="F29" s="89"/>
      <c r="G29" s="89"/>
      <c r="H29" s="89"/>
      <c r="I29" s="89"/>
      <c r="J29" s="89"/>
      <c r="K29" s="89"/>
      <c r="L29" s="89"/>
      <c r="M29" s="89"/>
      <c r="N29" s="89"/>
      <c r="O29" s="89"/>
    </row>
    <row r="31" spans="1:15" s="95" customFormat="1" ht="15.75" customHeight="1">
      <c r="B31" s="96"/>
      <c r="C31" s="89"/>
      <c r="D31" s="89"/>
      <c r="E31" s="89"/>
      <c r="F31" s="89"/>
      <c r="G31" s="89"/>
      <c r="H31" s="89"/>
      <c r="I31" s="89"/>
      <c r="J31" s="89"/>
      <c r="K31" s="89"/>
      <c r="L31" s="89"/>
      <c r="M31" s="89"/>
      <c r="N31" s="89"/>
      <c r="O31" s="89"/>
    </row>
    <row r="32" spans="1:15" s="94" customFormat="1" ht="15.75" customHeight="1">
      <c r="B32" s="96"/>
      <c r="C32" s="89"/>
      <c r="D32" s="89"/>
      <c r="E32" s="89"/>
      <c r="F32" s="89"/>
      <c r="G32" s="89"/>
      <c r="H32" s="89"/>
      <c r="I32" s="89"/>
      <c r="J32" s="89"/>
      <c r="K32" s="89"/>
      <c r="L32" s="89"/>
      <c r="M32" s="89"/>
      <c r="N32" s="89"/>
      <c r="O32" s="89"/>
    </row>
    <row r="33" spans="2:15" s="104" customFormat="1" ht="15.75" customHeight="1">
      <c r="B33" s="96"/>
      <c r="C33" s="89"/>
      <c r="D33" s="89"/>
      <c r="E33" s="89"/>
      <c r="F33" s="89"/>
      <c r="G33" s="89"/>
      <c r="H33" s="89"/>
      <c r="I33" s="89"/>
      <c r="J33" s="89"/>
      <c r="K33" s="89"/>
      <c r="L33" s="89"/>
      <c r="M33" s="89"/>
      <c r="N33" s="89"/>
      <c r="O33" s="89"/>
    </row>
    <row r="34" spans="2:15" s="104" customFormat="1" ht="15.75" customHeight="1">
      <c r="B34" s="96"/>
      <c r="C34" s="89"/>
      <c r="D34" s="89"/>
      <c r="E34" s="89"/>
      <c r="F34" s="89"/>
      <c r="G34" s="89"/>
      <c r="H34" s="89"/>
      <c r="I34" s="89"/>
      <c r="J34" s="89"/>
      <c r="K34" s="89"/>
      <c r="L34" s="89"/>
      <c r="M34" s="89"/>
      <c r="N34" s="89"/>
      <c r="O34" s="89"/>
    </row>
    <row r="35" spans="2:15" s="104" customFormat="1" ht="15.75" customHeight="1">
      <c r="B35" s="96"/>
      <c r="C35" s="89"/>
      <c r="D35" s="89"/>
      <c r="E35" s="89"/>
      <c r="F35" s="89"/>
      <c r="G35" s="89"/>
      <c r="H35" s="89"/>
      <c r="I35" s="89"/>
      <c r="J35" s="89"/>
      <c r="K35" s="89"/>
      <c r="L35" s="89"/>
      <c r="M35" s="89"/>
      <c r="N35" s="89"/>
      <c r="O35" s="89"/>
    </row>
    <row r="36" spans="2:15" s="104" customFormat="1" ht="15.75" customHeight="1">
      <c r="B36" s="96"/>
      <c r="C36" s="89"/>
      <c r="D36" s="89"/>
      <c r="E36" s="89"/>
      <c r="F36" s="89"/>
      <c r="G36" s="89"/>
      <c r="H36" s="89"/>
      <c r="I36" s="89"/>
      <c r="J36" s="89"/>
      <c r="K36" s="89"/>
      <c r="L36" s="89"/>
      <c r="M36" s="89"/>
      <c r="N36" s="89"/>
      <c r="O36" s="89"/>
    </row>
    <row r="44" spans="2:15" ht="15.75" customHeight="1">
      <c r="B44" s="47"/>
      <c r="C44" s="97"/>
      <c r="D44" s="97"/>
      <c r="E44" s="97"/>
      <c r="F44" s="97"/>
      <c r="G44" s="97"/>
      <c r="H44" s="97"/>
      <c r="I44" s="97"/>
      <c r="J44" s="97"/>
      <c r="K44" s="97"/>
      <c r="L44" s="97"/>
      <c r="M44" s="97"/>
      <c r="N44" s="97"/>
      <c r="O44" s="97"/>
    </row>
    <row r="45" spans="2:15" s="44" customFormat="1" ht="15.75" customHeight="1">
      <c r="B45" s="47"/>
      <c r="C45" s="48"/>
      <c r="D45" s="48"/>
      <c r="E45" s="48"/>
      <c r="F45" s="48"/>
      <c r="G45" s="48"/>
      <c r="H45" s="48"/>
      <c r="I45" s="48"/>
      <c r="J45" s="48"/>
      <c r="K45" s="48"/>
      <c r="L45" s="48"/>
      <c r="M45" s="48"/>
      <c r="N45" s="48"/>
      <c r="O45" s="48"/>
    </row>
    <row r="46" spans="2:15" s="44" customFormat="1" ht="15.75" customHeight="1">
      <c r="B46" s="47"/>
      <c r="C46" s="48"/>
      <c r="D46" s="48"/>
      <c r="E46" s="48"/>
      <c r="F46" s="48"/>
      <c r="G46" s="48"/>
      <c r="H46" s="48"/>
      <c r="I46" s="48"/>
      <c r="J46" s="48"/>
      <c r="K46" s="48"/>
      <c r="L46" s="48"/>
      <c r="M46" s="48"/>
      <c r="N46" s="48"/>
      <c r="O46" s="48"/>
    </row>
    <row r="47" spans="2:15" s="44" customFormat="1" ht="15.75" customHeight="1">
      <c r="B47" s="47"/>
      <c r="C47" s="48"/>
      <c r="D47" s="48"/>
      <c r="E47" s="48"/>
      <c r="F47" s="48"/>
      <c r="G47" s="48"/>
      <c r="H47" s="48"/>
      <c r="I47" s="48"/>
      <c r="J47" s="48"/>
      <c r="K47" s="48"/>
      <c r="L47" s="48"/>
      <c r="M47" s="48"/>
      <c r="N47" s="48"/>
      <c r="O47" s="48"/>
    </row>
    <row r="48" spans="2:15" s="44" customFormat="1" ht="15.75" customHeight="1">
      <c r="B48" s="47"/>
      <c r="C48" s="48"/>
      <c r="D48" s="48"/>
      <c r="E48" s="48"/>
      <c r="F48" s="48"/>
      <c r="G48" s="48"/>
      <c r="H48" s="48"/>
      <c r="I48" s="48"/>
      <c r="J48" s="48"/>
      <c r="K48" s="48"/>
      <c r="L48" s="48"/>
      <c r="M48" s="48"/>
      <c r="N48" s="48"/>
      <c r="O48" s="48"/>
    </row>
    <row r="49" spans="2:15" s="44" customFormat="1" ht="15.75" customHeight="1">
      <c r="B49" s="47"/>
      <c r="C49" s="48"/>
      <c r="D49" s="48"/>
      <c r="E49" s="48"/>
      <c r="F49" s="48"/>
      <c r="G49" s="48"/>
      <c r="H49" s="48"/>
      <c r="I49" s="48"/>
      <c r="J49" s="48"/>
      <c r="K49" s="48"/>
      <c r="L49" s="48"/>
      <c r="M49" s="48"/>
      <c r="N49" s="48"/>
      <c r="O49" s="48"/>
    </row>
    <row r="50" spans="2:15" s="44" customFormat="1" ht="15.75" customHeight="1">
      <c r="B50" s="47"/>
      <c r="C50" s="48"/>
      <c r="D50" s="48"/>
      <c r="E50" s="48"/>
      <c r="F50" s="48"/>
      <c r="G50" s="48"/>
      <c r="H50" s="48"/>
      <c r="I50" s="48"/>
      <c r="J50" s="48"/>
      <c r="K50" s="48"/>
      <c r="L50" s="48"/>
      <c r="M50" s="48"/>
      <c r="N50" s="48"/>
      <c r="O50" s="48"/>
    </row>
    <row r="51" spans="2:15" s="44" customFormat="1" ht="15.75" customHeight="1">
      <c r="B51" s="47"/>
      <c r="C51" s="48"/>
      <c r="D51" s="48"/>
      <c r="E51" s="48"/>
      <c r="F51" s="48"/>
      <c r="G51" s="48"/>
      <c r="H51" s="48"/>
      <c r="I51" s="48"/>
      <c r="J51" s="48"/>
      <c r="K51" s="48"/>
      <c r="L51" s="48"/>
      <c r="M51" s="48"/>
      <c r="N51" s="48"/>
      <c r="O51" s="48"/>
    </row>
    <row r="52" spans="2:15" s="44" customFormat="1" ht="15.75" customHeight="1">
      <c r="B52" s="47"/>
      <c r="C52" s="48"/>
      <c r="D52" s="48"/>
      <c r="E52" s="48"/>
      <c r="F52" s="48"/>
      <c r="G52" s="48"/>
      <c r="H52" s="48"/>
      <c r="I52" s="48"/>
      <c r="J52" s="48"/>
      <c r="K52" s="48"/>
      <c r="L52" s="48"/>
      <c r="M52" s="48"/>
      <c r="N52" s="48"/>
      <c r="O52" s="48"/>
    </row>
    <row r="53" spans="2:15" s="44" customFormat="1" ht="15.75" customHeight="1">
      <c r="B53" s="47"/>
      <c r="C53" s="48"/>
      <c r="D53" s="48"/>
      <c r="E53" s="48"/>
      <c r="F53" s="48"/>
      <c r="G53" s="48"/>
      <c r="H53" s="48"/>
      <c r="I53" s="48"/>
      <c r="J53" s="48"/>
      <c r="K53" s="48"/>
      <c r="L53" s="48"/>
      <c r="M53" s="48"/>
      <c r="N53" s="48"/>
      <c r="O53" s="48"/>
    </row>
    <row r="54" spans="2:15" s="44" customFormat="1" ht="15.75" customHeight="1">
      <c r="B54" s="47"/>
      <c r="C54" s="48"/>
      <c r="D54" s="48"/>
      <c r="E54" s="48"/>
      <c r="F54" s="48"/>
      <c r="G54" s="48"/>
      <c r="H54" s="48"/>
      <c r="I54" s="48"/>
      <c r="J54" s="48"/>
      <c r="K54" s="48"/>
      <c r="L54" s="48"/>
      <c r="M54" s="48"/>
      <c r="N54" s="48"/>
      <c r="O54" s="48"/>
    </row>
    <row r="55" spans="2:15" s="44" customFormat="1" ht="15.75" customHeight="1">
      <c r="B55" s="47"/>
      <c r="C55" s="48"/>
      <c r="D55" s="48"/>
      <c r="E55" s="48"/>
      <c r="F55" s="48"/>
      <c r="G55" s="48"/>
      <c r="H55" s="48"/>
      <c r="I55" s="48"/>
      <c r="J55" s="48"/>
      <c r="K55" s="48"/>
      <c r="L55" s="48"/>
      <c r="M55" s="48"/>
      <c r="N55" s="48"/>
      <c r="O55" s="48"/>
    </row>
    <row r="58" spans="2:15" s="44" customFormat="1" ht="15.75" customHeight="1">
      <c r="B58" s="108" t="s">
        <v>165</v>
      </c>
      <c r="C58" s="48"/>
      <c r="D58" s="48"/>
      <c r="E58" s="48"/>
      <c r="F58" s="48"/>
      <c r="G58" s="48"/>
      <c r="H58" s="48"/>
      <c r="I58" s="48"/>
      <c r="J58" s="48"/>
      <c r="K58" s="48"/>
      <c r="L58" s="48"/>
      <c r="M58" s="48"/>
      <c r="N58" s="48"/>
      <c r="O58" s="48"/>
    </row>
    <row r="59" spans="2:15" s="99" customFormat="1" ht="15.75" customHeight="1">
      <c r="B59" s="114" t="s">
        <v>132</v>
      </c>
    </row>
    <row r="60" spans="2:15" s="49" customFormat="1" ht="15.75" customHeight="1">
      <c r="B60" s="114" t="s">
        <v>87</v>
      </c>
      <c r="C60" s="48"/>
      <c r="D60" s="48"/>
      <c r="E60" s="48"/>
      <c r="F60" s="48"/>
      <c r="G60" s="48"/>
      <c r="H60" s="48"/>
      <c r="I60" s="48"/>
      <c r="J60" s="48"/>
      <c r="K60" s="48"/>
      <c r="L60" s="48"/>
      <c r="M60" s="48"/>
      <c r="N60" s="48"/>
      <c r="O60" s="48"/>
    </row>
    <row r="61" spans="2:15" ht="15.75" customHeight="1">
      <c r="B61" s="115" t="s">
        <v>166</v>
      </c>
      <c r="C61" s="98"/>
      <c r="D61" s="98"/>
      <c r="E61" s="98"/>
      <c r="F61" s="98"/>
      <c r="G61" s="98"/>
      <c r="H61" s="98"/>
      <c r="I61" s="98"/>
      <c r="J61" s="98"/>
      <c r="K61" s="98"/>
      <c r="L61" s="98"/>
      <c r="M61" s="98"/>
      <c r="N61" s="98"/>
      <c r="O61" s="98"/>
    </row>
    <row r="62" spans="2:15" ht="15.75" customHeight="1">
      <c r="B62" s="117" t="s">
        <v>96</v>
      </c>
    </row>
  </sheetData>
  <mergeCells count="11">
    <mergeCell ref="C8:F8"/>
    <mergeCell ref="B3:F4"/>
    <mergeCell ref="N3:O3"/>
    <mergeCell ref="C5:F5"/>
    <mergeCell ref="C6:F6"/>
    <mergeCell ref="C7:F7"/>
    <mergeCell ref="C9:F9"/>
    <mergeCell ref="C10:F10"/>
    <mergeCell ref="C11:F11"/>
    <mergeCell ref="C12:F12"/>
    <mergeCell ref="C13:F13"/>
  </mergeCells>
  <phoneticPr fontId="3"/>
  <conditionalFormatting sqref="G3">
    <cfRule type="expression" dxfId="2" priority="3">
      <formula>G3=""</formula>
    </cfRule>
  </conditionalFormatting>
  <conditionalFormatting sqref="M3">
    <cfRule type="expression" dxfId="1" priority="2">
      <formula>M3=""</formula>
    </cfRule>
  </conditionalFormatting>
  <conditionalFormatting sqref="H3:L3">
    <cfRule type="expression" dxfId="0" priority="1">
      <formula>H3=""</formula>
    </cfRule>
  </conditionalFormatting>
  <pageMargins left="0.70866141732283472" right="0.70866141732283472" top="0.74803149606299213" bottom="0.74803149606299213" header="0.31496062992125984" footer="0.31496062992125984"/>
  <pageSetup paperSize="8" scale="75" orientation="landscape" r:id="rId1"/>
  <headerFooter>
    <oddHeader>&amp;R&amp;"ＭＳ 明朝,標準"&amp;12 2-10.ジェネリック医薬品分析</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6.5" customHeight="1">
      <c r="A1" s="88" t="s">
        <v>215</v>
      </c>
    </row>
    <row r="2" spans="1:1" ht="16.5" customHeight="1">
      <c r="A2" s="59" t="s">
        <v>219</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zoomScaleNormal="100" zoomScaleSheetLayoutView="100" workbookViewId="0"/>
  </sheetViews>
  <sheetFormatPr defaultRowHeight="13.5"/>
  <cols>
    <col min="1" max="1" width="4.625" style="60" customWidth="1"/>
    <col min="2" max="2" width="3.625" style="60" customWidth="1"/>
    <col min="3" max="3" width="13" style="60" customWidth="1"/>
    <col min="4" max="7" width="12" style="60" customWidth="1"/>
    <col min="8" max="8" width="9" style="60"/>
    <col min="9" max="12" width="10.375" style="60" customWidth="1"/>
    <col min="13" max="13" width="9" style="60"/>
    <col min="14" max="15" width="14.125" style="60" bestFit="1" customWidth="1"/>
    <col min="16" max="16384" width="9" style="60"/>
  </cols>
  <sheetData>
    <row r="1" spans="1:16" ht="15.75" customHeight="1">
      <c r="A1" s="58" t="s">
        <v>209</v>
      </c>
    </row>
    <row r="2" spans="1:16" ht="15.75" customHeight="1">
      <c r="A2" s="58" t="s">
        <v>141</v>
      </c>
    </row>
    <row r="3" spans="1:16" ht="16.5" customHeight="1">
      <c r="B3" s="314"/>
      <c r="C3" s="315" t="s">
        <v>98</v>
      </c>
      <c r="D3" s="312" t="s">
        <v>111</v>
      </c>
      <c r="E3" s="312"/>
      <c r="F3" s="313" t="s">
        <v>202</v>
      </c>
      <c r="G3" s="313"/>
    </row>
    <row r="4" spans="1:16" ht="16.5" customHeight="1">
      <c r="B4" s="314"/>
      <c r="C4" s="315"/>
      <c r="D4" s="306" t="s">
        <v>231</v>
      </c>
      <c r="E4" s="308" t="s">
        <v>232</v>
      </c>
      <c r="F4" s="306" t="s">
        <v>231</v>
      </c>
      <c r="G4" s="308" t="s">
        <v>232</v>
      </c>
      <c r="I4" s="164" t="s">
        <v>220</v>
      </c>
      <c r="J4" s="161"/>
    </row>
    <row r="5" spans="1:16" ht="33" customHeight="1">
      <c r="B5" s="314"/>
      <c r="C5" s="315"/>
      <c r="D5" s="307"/>
      <c r="E5" s="309"/>
      <c r="F5" s="307"/>
      <c r="G5" s="309"/>
      <c r="I5" s="310" t="s">
        <v>203</v>
      </c>
      <c r="J5" s="311"/>
      <c r="K5" s="310" t="s">
        <v>204</v>
      </c>
      <c r="L5" s="311"/>
      <c r="N5" s="168" t="s">
        <v>203</v>
      </c>
      <c r="O5" s="168" t="s">
        <v>205</v>
      </c>
      <c r="P5" s="165"/>
    </row>
    <row r="6" spans="1:16">
      <c r="B6" s="63">
        <v>1</v>
      </c>
      <c r="C6" s="226" t="s">
        <v>1</v>
      </c>
      <c r="D6" s="233">
        <v>0.42964728643579925</v>
      </c>
      <c r="E6" s="69">
        <v>0.68376669367962772</v>
      </c>
      <c r="F6" s="233">
        <v>0.41604371735659262</v>
      </c>
      <c r="G6" s="69">
        <v>0.67134372898933548</v>
      </c>
      <c r="I6" s="162" t="str">
        <f>INDEX($C$6:$C$13,MATCH(J6,F$6:F$13,0))</f>
        <v>三島医療圏</v>
      </c>
      <c r="J6" s="163">
        <f>LARGE(F$6:F$13,ROW(A1))</f>
        <v>0.45717097802472667</v>
      </c>
      <c r="K6" s="162" t="str">
        <f>INDEX($C$6:$C$13,MATCH(L6,G$6:G$13,0))</f>
        <v>三島医療圏</v>
      </c>
      <c r="L6" s="163">
        <f>LARGE(G$6:G$13,ROW(A1))</f>
        <v>0.72223632988913589</v>
      </c>
      <c r="N6" s="166">
        <f>$F$14</f>
        <v>0.42536507388388306</v>
      </c>
      <c r="O6" s="166">
        <f>$G$14</f>
        <v>0.68730026300990554</v>
      </c>
      <c r="P6" s="167">
        <v>0</v>
      </c>
    </row>
    <row r="7" spans="1:16">
      <c r="B7" s="63">
        <v>2</v>
      </c>
      <c r="C7" s="226" t="s">
        <v>8</v>
      </c>
      <c r="D7" s="233">
        <v>0.47567529067337522</v>
      </c>
      <c r="E7" s="69">
        <v>0.73762195130816233</v>
      </c>
      <c r="F7" s="233">
        <v>0.45717097802472667</v>
      </c>
      <c r="G7" s="69">
        <v>0.72223632988913589</v>
      </c>
      <c r="I7" s="162" t="str">
        <f t="shared" ref="I7:I13" si="0">INDEX($C$6:$C$13,MATCH(J7,F$6:F$13,0))</f>
        <v>北河内医療圏</v>
      </c>
      <c r="J7" s="163">
        <f t="shared" ref="J7:J13" si="1">LARGE(F$6:F$13,ROW(A2))</f>
        <v>0.44298918649956764</v>
      </c>
      <c r="K7" s="162" t="str">
        <f t="shared" ref="K7:K13" si="2">INDEX($C$6:$C$13,MATCH(L7,G$6:G$13,0))</f>
        <v>北河内医療圏</v>
      </c>
      <c r="L7" s="163">
        <f t="shared" ref="L7:L13" si="3">LARGE(G$6:G$13,ROW(A2))</f>
        <v>0.70433992041014504</v>
      </c>
      <c r="N7" s="166">
        <f t="shared" ref="N7:N13" si="4">$F$14</f>
        <v>0.42536507388388306</v>
      </c>
      <c r="O7" s="166">
        <f t="shared" ref="O7:O13" si="5">$G$14</f>
        <v>0.68730026300990554</v>
      </c>
      <c r="P7" s="167">
        <v>0</v>
      </c>
    </row>
    <row r="8" spans="1:16">
      <c r="B8" s="63">
        <v>3</v>
      </c>
      <c r="C8" s="227" t="s">
        <v>13</v>
      </c>
      <c r="D8" s="233">
        <v>0.45754979577099353</v>
      </c>
      <c r="E8" s="69">
        <v>0.71800030092236311</v>
      </c>
      <c r="F8" s="233">
        <v>0.44298918649956764</v>
      </c>
      <c r="G8" s="69">
        <v>0.70433992041014504</v>
      </c>
      <c r="I8" s="162" t="str">
        <f t="shared" si="0"/>
        <v>堺市医療圏</v>
      </c>
      <c r="J8" s="163">
        <f t="shared" si="1"/>
        <v>0.43773936050748441</v>
      </c>
      <c r="K8" s="162" t="str">
        <f t="shared" si="2"/>
        <v>堺市医療圏</v>
      </c>
      <c r="L8" s="163">
        <f t="shared" si="3"/>
        <v>0.69498616592303464</v>
      </c>
      <c r="N8" s="166">
        <f t="shared" si="4"/>
        <v>0.42536507388388306</v>
      </c>
      <c r="O8" s="166">
        <f t="shared" si="5"/>
        <v>0.68730026300990554</v>
      </c>
      <c r="P8" s="167">
        <v>0</v>
      </c>
    </row>
    <row r="9" spans="1:16">
      <c r="B9" s="63">
        <v>4</v>
      </c>
      <c r="C9" s="227" t="s">
        <v>21</v>
      </c>
      <c r="D9" s="233">
        <v>0.4206428903993053</v>
      </c>
      <c r="E9" s="69">
        <v>0.68982941607928383</v>
      </c>
      <c r="F9" s="233">
        <v>0.41033958767869683</v>
      </c>
      <c r="G9" s="69">
        <v>0.67662685820424151</v>
      </c>
      <c r="I9" s="162" t="str">
        <f t="shared" si="0"/>
        <v>大阪市医療圏</v>
      </c>
      <c r="J9" s="163">
        <f t="shared" si="1"/>
        <v>0.42454345902638824</v>
      </c>
      <c r="K9" s="162" t="str">
        <f t="shared" si="2"/>
        <v>大阪市医療圏</v>
      </c>
      <c r="L9" s="163">
        <f t="shared" si="3"/>
        <v>0.68672830624725345</v>
      </c>
      <c r="N9" s="166">
        <f t="shared" si="4"/>
        <v>0.42536507388388306</v>
      </c>
      <c r="O9" s="166">
        <f t="shared" si="5"/>
        <v>0.68730026300990554</v>
      </c>
      <c r="P9" s="167">
        <v>0</v>
      </c>
    </row>
    <row r="10" spans="1:16">
      <c r="B10" s="63">
        <v>5</v>
      </c>
      <c r="C10" s="227" t="s">
        <v>25</v>
      </c>
      <c r="D10" s="233">
        <v>0.4176541534658314</v>
      </c>
      <c r="E10" s="69">
        <v>0.68183969573074832</v>
      </c>
      <c r="F10" s="233">
        <v>0.40136845658304682</v>
      </c>
      <c r="G10" s="69">
        <v>0.66756045340188985</v>
      </c>
      <c r="I10" s="162" t="str">
        <f t="shared" si="0"/>
        <v>豊能医療圏</v>
      </c>
      <c r="J10" s="163">
        <f t="shared" si="1"/>
        <v>0.41604371735659262</v>
      </c>
      <c r="K10" s="162" t="str">
        <f t="shared" si="2"/>
        <v>中河内医療圏</v>
      </c>
      <c r="L10" s="163">
        <f t="shared" si="3"/>
        <v>0.67662685820424151</v>
      </c>
      <c r="N10" s="166">
        <f t="shared" si="4"/>
        <v>0.42536507388388306</v>
      </c>
      <c r="O10" s="166">
        <f t="shared" si="5"/>
        <v>0.68730026300990554</v>
      </c>
      <c r="P10" s="167">
        <v>0</v>
      </c>
    </row>
    <row r="11" spans="1:16">
      <c r="B11" s="63">
        <v>6</v>
      </c>
      <c r="C11" s="227" t="s">
        <v>35</v>
      </c>
      <c r="D11" s="233">
        <v>0.45325100885599318</v>
      </c>
      <c r="E11" s="69">
        <v>0.70882441588173017</v>
      </c>
      <c r="F11" s="233">
        <v>0.43773936050748441</v>
      </c>
      <c r="G11" s="69">
        <v>0.69498616592303464</v>
      </c>
      <c r="I11" s="162" t="str">
        <f t="shared" si="0"/>
        <v>泉州医療圏</v>
      </c>
      <c r="J11" s="163">
        <f t="shared" si="1"/>
        <v>0.41159980278764891</v>
      </c>
      <c r="K11" s="162" t="str">
        <f t="shared" si="2"/>
        <v>泉州医療圏</v>
      </c>
      <c r="L11" s="163">
        <f t="shared" si="3"/>
        <v>0.67473282549455094</v>
      </c>
      <c r="N11" s="166">
        <f t="shared" si="4"/>
        <v>0.42536507388388306</v>
      </c>
      <c r="O11" s="166">
        <f t="shared" si="5"/>
        <v>0.68730026300990554</v>
      </c>
      <c r="P11" s="167">
        <v>0</v>
      </c>
    </row>
    <row r="12" spans="1:16">
      <c r="B12" s="63">
        <v>7</v>
      </c>
      <c r="C12" s="227" t="s">
        <v>44</v>
      </c>
      <c r="D12" s="234">
        <v>0.42838739930208464</v>
      </c>
      <c r="E12" s="72">
        <v>0.69423536124853824</v>
      </c>
      <c r="F12" s="234">
        <v>0.41159980278764891</v>
      </c>
      <c r="G12" s="72">
        <v>0.67473282549455094</v>
      </c>
      <c r="I12" s="162" t="str">
        <f t="shared" si="0"/>
        <v>中河内医療圏</v>
      </c>
      <c r="J12" s="163">
        <f t="shared" si="1"/>
        <v>0.41033958767869683</v>
      </c>
      <c r="K12" s="162" t="str">
        <f t="shared" si="2"/>
        <v>豊能医療圏</v>
      </c>
      <c r="L12" s="163">
        <f t="shared" si="3"/>
        <v>0.67134372898933548</v>
      </c>
      <c r="N12" s="166">
        <f t="shared" si="4"/>
        <v>0.42536507388388306</v>
      </c>
      <c r="O12" s="166">
        <f t="shared" si="5"/>
        <v>0.68730026300990554</v>
      </c>
      <c r="P12" s="167">
        <v>0</v>
      </c>
    </row>
    <row r="13" spans="1:16" ht="14.25" thickBot="1">
      <c r="B13" s="63">
        <v>8</v>
      </c>
      <c r="C13" s="227" t="s">
        <v>57</v>
      </c>
      <c r="D13" s="235">
        <v>0.43866365924948886</v>
      </c>
      <c r="E13" s="236">
        <v>0.70260071719284833</v>
      </c>
      <c r="F13" s="235">
        <v>0.42454345902638824</v>
      </c>
      <c r="G13" s="236">
        <v>0.68672830624725345</v>
      </c>
      <c r="I13" s="162" t="str">
        <f t="shared" si="0"/>
        <v>南河内医療圏</v>
      </c>
      <c r="J13" s="163">
        <f t="shared" si="1"/>
        <v>0.40136845658304682</v>
      </c>
      <c r="K13" s="162" t="str">
        <f t="shared" si="2"/>
        <v>南河内医療圏</v>
      </c>
      <c r="L13" s="163">
        <f t="shared" si="3"/>
        <v>0.66756045340188985</v>
      </c>
      <c r="N13" s="166">
        <f t="shared" si="4"/>
        <v>0.42536507388388306</v>
      </c>
      <c r="O13" s="166">
        <f t="shared" si="5"/>
        <v>0.68730026300990554</v>
      </c>
      <c r="P13" s="167">
        <v>9999</v>
      </c>
    </row>
    <row r="14" spans="1:16" ht="14.25" thickTop="1">
      <c r="B14" s="304" t="s">
        <v>0</v>
      </c>
      <c r="C14" s="305"/>
      <c r="D14" s="111">
        <v>0.44012565048446589</v>
      </c>
      <c r="E14" s="112">
        <v>0.70230495559516726</v>
      </c>
      <c r="F14" s="111">
        <f>'普及率(金額)'!$N$14</f>
        <v>0.42536507388388306</v>
      </c>
      <c r="G14" s="112">
        <f>'普及率(数量)'!N13</f>
        <v>0.68730026300990554</v>
      </c>
      <c r="N14" s="78"/>
      <c r="O14" s="78"/>
      <c r="P14" s="68"/>
    </row>
    <row r="15" spans="1:16">
      <c r="D15" s="237"/>
      <c r="E15" s="237"/>
      <c r="F15" s="237"/>
      <c r="G15" s="237"/>
    </row>
  </sheetData>
  <mergeCells count="11">
    <mergeCell ref="I5:J5"/>
    <mergeCell ref="K5:L5"/>
    <mergeCell ref="D3:E3"/>
    <mergeCell ref="F3:G3"/>
    <mergeCell ref="B3:B5"/>
    <mergeCell ref="C3:C5"/>
    <mergeCell ref="B14:C14"/>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ignoredErrors>
    <ignoredError sqref="J8:J13 L8:L13"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5.75" customHeight="1">
      <c r="A1" s="59" t="s">
        <v>210</v>
      </c>
    </row>
    <row r="2" spans="1:1" ht="15.75" customHeight="1">
      <c r="A2" s="59"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84"/>
  <sheetViews>
    <sheetView showGridLines="0" zoomScaleNormal="100" zoomScaleSheetLayoutView="70" workbookViewId="0"/>
  </sheetViews>
  <sheetFormatPr defaultRowHeight="13.5"/>
  <cols>
    <col min="1" max="1" width="4.625" style="109" customWidth="1"/>
    <col min="2" max="2" width="2.125" style="109" customWidth="1"/>
    <col min="3" max="3" width="8.375" style="109" customWidth="1"/>
    <col min="4" max="4" width="11.625" style="109" customWidth="1"/>
    <col min="5" max="5" width="5.5" style="109" bestFit="1" customWidth="1"/>
    <col min="6" max="6" width="11.625" style="109" customWidth="1"/>
    <col min="7" max="7" width="5.5" style="109" customWidth="1"/>
    <col min="8" max="16" width="8.875" style="109" customWidth="1"/>
    <col min="17" max="17" width="2" style="60" customWidth="1"/>
    <col min="18" max="16384" width="9" style="60"/>
  </cols>
  <sheetData>
    <row r="1" spans="1:16">
      <c r="A1" s="109" t="s">
        <v>221</v>
      </c>
    </row>
    <row r="2" spans="1:16">
      <c r="A2" s="109" t="s">
        <v>222</v>
      </c>
    </row>
    <row r="4" spans="1:16" ht="13.5" customHeight="1">
      <c r="B4" s="242"/>
      <c r="C4" s="243"/>
      <c r="D4" s="243"/>
      <c r="E4" s="243"/>
      <c r="F4" s="243"/>
      <c r="G4" s="244"/>
    </row>
    <row r="5" spans="1:16" ht="13.5" customHeight="1">
      <c r="B5" s="245"/>
      <c r="C5" s="246"/>
      <c r="D5" s="247">
        <v>0.44800000000000006</v>
      </c>
      <c r="E5" s="248" t="s">
        <v>223</v>
      </c>
      <c r="F5" s="249">
        <v>0.46</v>
      </c>
      <c r="G5" s="250" t="s">
        <v>227</v>
      </c>
    </row>
    <row r="6" spans="1:16">
      <c r="B6" s="245"/>
      <c r="D6" s="247"/>
      <c r="E6" s="248"/>
      <c r="F6" s="249"/>
      <c r="G6" s="250"/>
    </row>
    <row r="7" spans="1:16">
      <c r="B7" s="245"/>
      <c r="C7" s="251"/>
      <c r="D7" s="247">
        <v>0.43600000000000005</v>
      </c>
      <c r="E7" s="248" t="s">
        <v>223</v>
      </c>
      <c r="F7" s="249">
        <v>0.44800000000000006</v>
      </c>
      <c r="G7" s="250" t="s">
        <v>224</v>
      </c>
    </row>
    <row r="8" spans="1:16">
      <c r="B8" s="245"/>
      <c r="D8" s="247"/>
      <c r="E8" s="248"/>
      <c r="F8" s="249"/>
      <c r="G8" s="250"/>
    </row>
    <row r="9" spans="1:16">
      <c r="B9" s="245"/>
      <c r="C9" s="252"/>
      <c r="D9" s="247">
        <v>0.42400000000000004</v>
      </c>
      <c r="E9" s="248" t="s">
        <v>223</v>
      </c>
      <c r="F9" s="249">
        <v>0.43600000000000005</v>
      </c>
      <c r="G9" s="250" t="s">
        <v>224</v>
      </c>
    </row>
    <row r="10" spans="1:16">
      <c r="B10" s="245"/>
      <c r="D10" s="247"/>
      <c r="E10" s="248"/>
      <c r="F10" s="249"/>
      <c r="G10" s="250"/>
    </row>
    <row r="11" spans="1:16">
      <c r="B11" s="245"/>
      <c r="C11" s="253"/>
      <c r="D11" s="247">
        <v>0.41200000000000003</v>
      </c>
      <c r="E11" s="248" t="s">
        <v>223</v>
      </c>
      <c r="F11" s="249">
        <v>0.42400000000000004</v>
      </c>
      <c r="G11" s="250" t="s">
        <v>224</v>
      </c>
    </row>
    <row r="12" spans="1:16">
      <c r="B12" s="245"/>
      <c r="D12" s="247"/>
      <c r="E12" s="248"/>
      <c r="F12" s="249"/>
      <c r="G12" s="250"/>
    </row>
    <row r="13" spans="1:16">
      <c r="B13" s="245"/>
      <c r="C13" s="254"/>
      <c r="D13" s="247">
        <v>0.4</v>
      </c>
      <c r="E13" s="248" t="s">
        <v>223</v>
      </c>
      <c r="F13" s="249">
        <v>0.41200000000000003</v>
      </c>
      <c r="G13" s="250" t="s">
        <v>224</v>
      </c>
    </row>
    <row r="14" spans="1:16">
      <c r="B14" s="255"/>
      <c r="C14" s="256"/>
      <c r="D14" s="256"/>
      <c r="E14" s="256"/>
      <c r="F14" s="256"/>
      <c r="G14" s="257"/>
    </row>
    <row r="16" spans="1:16">
      <c r="B16" s="242"/>
      <c r="C16" s="243"/>
      <c r="D16" s="243"/>
      <c r="E16" s="243"/>
      <c r="F16" s="243"/>
      <c r="G16" s="243"/>
      <c r="H16" s="243"/>
      <c r="I16" s="243"/>
      <c r="J16" s="243"/>
      <c r="K16" s="243"/>
      <c r="L16" s="243"/>
      <c r="M16" s="243"/>
      <c r="N16" s="243"/>
      <c r="O16" s="243"/>
      <c r="P16" s="244"/>
    </row>
    <row r="17" spans="2:16">
      <c r="B17" s="245"/>
      <c r="P17" s="258"/>
    </row>
    <row r="18" spans="2:16">
      <c r="B18" s="245"/>
      <c r="P18" s="258"/>
    </row>
    <row r="19" spans="2:16">
      <c r="B19" s="245"/>
      <c r="P19" s="258"/>
    </row>
    <row r="20" spans="2:16">
      <c r="B20" s="245"/>
      <c r="P20" s="258"/>
    </row>
    <row r="21" spans="2:16">
      <c r="B21" s="245"/>
      <c r="P21" s="258"/>
    </row>
    <row r="22" spans="2:16">
      <c r="B22" s="245"/>
      <c r="P22" s="258"/>
    </row>
    <row r="23" spans="2:16">
      <c r="B23" s="245"/>
      <c r="P23" s="258"/>
    </row>
    <row r="24" spans="2:16">
      <c r="B24" s="245"/>
      <c r="P24" s="258"/>
    </row>
    <row r="25" spans="2:16">
      <c r="B25" s="245"/>
      <c r="P25" s="258"/>
    </row>
    <row r="26" spans="2:16">
      <c r="B26" s="245"/>
      <c r="P26" s="258"/>
    </row>
    <row r="27" spans="2:16">
      <c r="B27" s="245"/>
      <c r="P27" s="258"/>
    </row>
    <row r="28" spans="2:16">
      <c r="B28" s="245"/>
      <c r="P28" s="258"/>
    </row>
    <row r="29" spans="2:16">
      <c r="B29" s="245"/>
      <c r="P29" s="258"/>
    </row>
    <row r="30" spans="2:16">
      <c r="B30" s="245"/>
      <c r="P30" s="258"/>
    </row>
    <row r="31" spans="2:16">
      <c r="B31" s="245"/>
      <c r="P31" s="258"/>
    </row>
    <row r="32" spans="2:16">
      <c r="B32" s="245"/>
      <c r="P32" s="258"/>
    </row>
    <row r="33" spans="2:16">
      <c r="B33" s="245"/>
      <c r="P33" s="258"/>
    </row>
    <row r="34" spans="2:16">
      <c r="B34" s="245"/>
      <c r="P34" s="258"/>
    </row>
    <row r="35" spans="2:16">
      <c r="B35" s="245"/>
      <c r="P35" s="258"/>
    </row>
    <row r="36" spans="2:16">
      <c r="B36" s="245"/>
      <c r="P36" s="258"/>
    </row>
    <row r="37" spans="2:16">
      <c r="B37" s="245"/>
      <c r="P37" s="258"/>
    </row>
    <row r="38" spans="2:16">
      <c r="B38" s="245"/>
      <c r="P38" s="258"/>
    </row>
    <row r="39" spans="2:16">
      <c r="B39" s="245"/>
      <c r="P39" s="258"/>
    </row>
    <row r="40" spans="2:16">
      <c r="B40" s="245"/>
      <c r="P40" s="258"/>
    </row>
    <row r="41" spans="2:16">
      <c r="B41" s="245"/>
      <c r="P41" s="258"/>
    </row>
    <row r="42" spans="2:16">
      <c r="B42" s="245"/>
      <c r="P42" s="258"/>
    </row>
    <row r="43" spans="2:16">
      <c r="B43" s="245"/>
      <c r="P43" s="258"/>
    </row>
    <row r="44" spans="2:16">
      <c r="B44" s="245"/>
      <c r="P44" s="258"/>
    </row>
    <row r="45" spans="2:16">
      <c r="B45" s="245"/>
      <c r="P45" s="258"/>
    </row>
    <row r="46" spans="2:16">
      <c r="B46" s="245"/>
      <c r="P46" s="258"/>
    </row>
    <row r="47" spans="2:16">
      <c r="B47" s="245"/>
      <c r="P47" s="258"/>
    </row>
    <row r="48" spans="2:16">
      <c r="B48" s="245"/>
      <c r="P48" s="258"/>
    </row>
    <row r="49" spans="2:16">
      <c r="B49" s="245"/>
      <c r="P49" s="258"/>
    </row>
    <row r="50" spans="2:16">
      <c r="B50" s="245"/>
      <c r="P50" s="258"/>
    </row>
    <row r="51" spans="2:16">
      <c r="B51" s="245"/>
      <c r="P51" s="258"/>
    </row>
    <row r="52" spans="2:16">
      <c r="B52" s="245"/>
      <c r="P52" s="258"/>
    </row>
    <row r="53" spans="2:16">
      <c r="B53" s="245"/>
      <c r="P53" s="258"/>
    </row>
    <row r="54" spans="2:16">
      <c r="B54" s="245"/>
      <c r="P54" s="258"/>
    </row>
    <row r="55" spans="2:16">
      <c r="B55" s="245"/>
      <c r="P55" s="258"/>
    </row>
    <row r="56" spans="2:16">
      <c r="B56" s="245"/>
      <c r="P56" s="258"/>
    </row>
    <row r="57" spans="2:16">
      <c r="B57" s="245"/>
      <c r="P57" s="258"/>
    </row>
    <row r="58" spans="2:16">
      <c r="B58" s="245"/>
      <c r="P58" s="258"/>
    </row>
    <row r="59" spans="2:16">
      <c r="B59" s="245"/>
      <c r="P59" s="258"/>
    </row>
    <row r="60" spans="2:16">
      <c r="B60" s="245"/>
      <c r="P60" s="258"/>
    </row>
    <row r="61" spans="2:16">
      <c r="B61" s="245"/>
      <c r="P61" s="258"/>
    </row>
    <row r="62" spans="2:16">
      <c r="B62" s="245"/>
      <c r="P62" s="258"/>
    </row>
    <row r="63" spans="2:16">
      <c r="B63" s="245"/>
      <c r="P63" s="258"/>
    </row>
    <row r="64" spans="2:16">
      <c r="B64" s="245"/>
      <c r="P64" s="258"/>
    </row>
    <row r="65" spans="2:16">
      <c r="B65" s="245"/>
      <c r="P65" s="258"/>
    </row>
    <row r="66" spans="2:16">
      <c r="B66" s="245"/>
      <c r="P66" s="258"/>
    </row>
    <row r="67" spans="2:16">
      <c r="B67" s="245"/>
      <c r="P67" s="258"/>
    </row>
    <row r="68" spans="2:16">
      <c r="B68" s="245"/>
      <c r="P68" s="258"/>
    </row>
    <row r="69" spans="2:16">
      <c r="B69" s="245"/>
      <c r="P69" s="258"/>
    </row>
    <row r="70" spans="2:16">
      <c r="B70" s="245"/>
      <c r="P70" s="258"/>
    </row>
    <row r="71" spans="2:16">
      <c r="B71" s="245"/>
      <c r="P71" s="258"/>
    </row>
    <row r="72" spans="2:16">
      <c r="B72" s="245"/>
      <c r="P72" s="258"/>
    </row>
    <row r="73" spans="2:16">
      <c r="B73" s="245"/>
      <c r="P73" s="258"/>
    </row>
    <row r="74" spans="2:16">
      <c r="B74" s="245"/>
      <c r="P74" s="258"/>
    </row>
    <row r="75" spans="2:16">
      <c r="B75" s="245"/>
      <c r="P75" s="258"/>
    </row>
    <row r="76" spans="2:16">
      <c r="B76" s="245"/>
      <c r="P76" s="258"/>
    </row>
    <row r="77" spans="2:16">
      <c r="B77" s="245"/>
      <c r="P77" s="258"/>
    </row>
    <row r="78" spans="2:16">
      <c r="B78" s="245"/>
      <c r="P78" s="258"/>
    </row>
    <row r="79" spans="2:16">
      <c r="B79" s="245"/>
      <c r="P79" s="258"/>
    </row>
    <row r="80" spans="2:16">
      <c r="B80" s="245"/>
      <c r="P80" s="258"/>
    </row>
    <row r="81" spans="2:16">
      <c r="B81" s="245"/>
      <c r="P81" s="258"/>
    </row>
    <row r="82" spans="2:16">
      <c r="B82" s="245"/>
      <c r="P82" s="258"/>
    </row>
    <row r="83" spans="2:16">
      <c r="B83" s="245"/>
      <c r="P83" s="258"/>
    </row>
    <row r="84" spans="2:16">
      <c r="B84" s="255"/>
      <c r="C84" s="256"/>
      <c r="D84" s="256"/>
      <c r="E84" s="256"/>
      <c r="F84" s="256"/>
      <c r="G84" s="256"/>
      <c r="H84" s="256"/>
      <c r="I84" s="256"/>
      <c r="J84" s="256"/>
      <c r="K84" s="256"/>
      <c r="L84" s="256"/>
      <c r="M84" s="256"/>
      <c r="N84" s="256"/>
      <c r="O84" s="256"/>
      <c r="P84" s="259"/>
    </row>
  </sheetData>
  <phoneticPr fontId="3"/>
  <pageMargins left="0.47244094488188981" right="0.23622047244094491" top="0.43307086614173229" bottom="0.31496062992125984" header="0.31496062992125984" footer="0.19685039370078741"/>
  <pageSetup paperSize="9" scale="75" orientation="portrait" r:id="rId1"/>
  <headerFooter>
    <oddHeader xml:space="preserve">&amp;R&amp;"ＭＳ 明朝,標準"&amp;12 2-10.ジェネリック医薬品分析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5.75" customHeight="1">
      <c r="A1" s="59" t="s">
        <v>208</v>
      </c>
    </row>
    <row r="2" spans="1:1" ht="15.75" customHeight="1">
      <c r="A2" s="59" t="s">
        <v>216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P84"/>
  <sheetViews>
    <sheetView showGridLines="0" zoomScaleNormal="100" zoomScaleSheetLayoutView="70" workbookViewId="0"/>
  </sheetViews>
  <sheetFormatPr defaultRowHeight="13.5"/>
  <cols>
    <col min="1" max="1" width="4.625" style="109" customWidth="1"/>
    <col min="2" max="2" width="2.125" style="109" customWidth="1"/>
    <col min="3" max="3" width="8.375" style="109" customWidth="1"/>
    <col min="4" max="4" width="11.625" style="109" customWidth="1"/>
    <col min="5" max="5" width="5.5" style="109" bestFit="1" customWidth="1"/>
    <col min="6" max="6" width="11.625" style="109" customWidth="1"/>
    <col min="7" max="7" width="5.5" style="109" customWidth="1"/>
    <col min="8" max="16" width="8.875" style="109" customWidth="1"/>
    <col min="17" max="17" width="2" style="60" customWidth="1"/>
    <col min="18" max="16384" width="9" style="60"/>
  </cols>
  <sheetData>
    <row r="1" spans="1:16">
      <c r="A1" s="109" t="s">
        <v>225</v>
      </c>
    </row>
    <row r="2" spans="1:16">
      <c r="A2" s="109" t="s">
        <v>222</v>
      </c>
    </row>
    <row r="4" spans="1:16" ht="13.5" customHeight="1">
      <c r="B4" s="242"/>
      <c r="C4" s="243"/>
      <c r="D4" s="243"/>
      <c r="E4" s="243"/>
      <c r="F4" s="243"/>
      <c r="G4" s="244"/>
    </row>
    <row r="5" spans="1:16" ht="13.5" customHeight="1">
      <c r="B5" s="245"/>
      <c r="C5" s="246"/>
      <c r="D5" s="247">
        <v>0.71600000000000008</v>
      </c>
      <c r="E5" s="248" t="s">
        <v>223</v>
      </c>
      <c r="F5" s="249">
        <v>0.73</v>
      </c>
      <c r="G5" s="250" t="s">
        <v>227</v>
      </c>
    </row>
    <row r="6" spans="1:16">
      <c r="B6" s="245"/>
      <c r="D6" s="247"/>
      <c r="E6" s="248"/>
      <c r="F6" s="249"/>
      <c r="G6" s="250"/>
    </row>
    <row r="7" spans="1:16">
      <c r="B7" s="245"/>
      <c r="C7" s="251"/>
      <c r="D7" s="247">
        <v>0.70200000000000007</v>
      </c>
      <c r="E7" s="248" t="s">
        <v>223</v>
      </c>
      <c r="F7" s="249">
        <v>0.71600000000000008</v>
      </c>
      <c r="G7" s="250" t="s">
        <v>224</v>
      </c>
    </row>
    <row r="8" spans="1:16">
      <c r="B8" s="245"/>
      <c r="D8" s="247"/>
      <c r="E8" s="248"/>
      <c r="F8" s="249"/>
      <c r="G8" s="250"/>
    </row>
    <row r="9" spans="1:16">
      <c r="B9" s="245"/>
      <c r="C9" s="252"/>
      <c r="D9" s="247">
        <v>0.68800000000000006</v>
      </c>
      <c r="E9" s="248" t="s">
        <v>223</v>
      </c>
      <c r="F9" s="249">
        <v>0.70200000000000007</v>
      </c>
      <c r="G9" s="250" t="s">
        <v>224</v>
      </c>
    </row>
    <row r="10" spans="1:16">
      <c r="B10" s="245"/>
      <c r="D10" s="247"/>
      <c r="E10" s="248"/>
      <c r="F10" s="249"/>
      <c r="G10" s="250"/>
    </row>
    <row r="11" spans="1:16">
      <c r="B11" s="245"/>
      <c r="C11" s="253"/>
      <c r="D11" s="247">
        <v>0.67400000000000004</v>
      </c>
      <c r="E11" s="248" t="s">
        <v>223</v>
      </c>
      <c r="F11" s="249">
        <v>0.68800000000000006</v>
      </c>
      <c r="G11" s="250" t="s">
        <v>224</v>
      </c>
    </row>
    <row r="12" spans="1:16">
      <c r="B12" s="245"/>
      <c r="D12" s="247"/>
      <c r="E12" s="248"/>
      <c r="F12" s="249"/>
      <c r="G12" s="250"/>
    </row>
    <row r="13" spans="1:16">
      <c r="B13" s="245"/>
      <c r="C13" s="254"/>
      <c r="D13" s="247">
        <v>0.66</v>
      </c>
      <c r="E13" s="248" t="s">
        <v>223</v>
      </c>
      <c r="F13" s="249">
        <v>0.67400000000000004</v>
      </c>
      <c r="G13" s="250" t="s">
        <v>224</v>
      </c>
    </row>
    <row r="14" spans="1:16">
      <c r="B14" s="255"/>
      <c r="C14" s="256"/>
      <c r="D14" s="256"/>
      <c r="E14" s="256"/>
      <c r="F14" s="256"/>
      <c r="G14" s="257"/>
    </row>
    <row r="16" spans="1:16">
      <c r="B16" s="242"/>
      <c r="C16" s="243"/>
      <c r="D16" s="243"/>
      <c r="E16" s="243"/>
      <c r="F16" s="243"/>
      <c r="G16" s="243"/>
      <c r="H16" s="243"/>
      <c r="I16" s="243"/>
      <c r="J16" s="243"/>
      <c r="K16" s="243"/>
      <c r="L16" s="243"/>
      <c r="M16" s="243"/>
      <c r="N16" s="243"/>
      <c r="O16" s="243"/>
      <c r="P16" s="244"/>
    </row>
    <row r="17" spans="2:16">
      <c r="B17" s="245"/>
      <c r="P17" s="258"/>
    </row>
    <row r="18" spans="2:16">
      <c r="B18" s="245"/>
      <c r="P18" s="258"/>
    </row>
    <row r="19" spans="2:16">
      <c r="B19" s="245"/>
      <c r="P19" s="258"/>
    </row>
    <row r="20" spans="2:16">
      <c r="B20" s="245"/>
      <c r="P20" s="258"/>
    </row>
    <row r="21" spans="2:16">
      <c r="B21" s="245"/>
      <c r="P21" s="258"/>
    </row>
    <row r="22" spans="2:16">
      <c r="B22" s="245"/>
      <c r="P22" s="258"/>
    </row>
    <row r="23" spans="2:16">
      <c r="B23" s="245"/>
      <c r="P23" s="258"/>
    </row>
    <row r="24" spans="2:16">
      <c r="B24" s="245"/>
      <c r="P24" s="258"/>
    </row>
    <row r="25" spans="2:16">
      <c r="B25" s="245"/>
      <c r="P25" s="258"/>
    </row>
    <row r="26" spans="2:16">
      <c r="B26" s="245"/>
      <c r="P26" s="258"/>
    </row>
    <row r="27" spans="2:16">
      <c r="B27" s="245"/>
      <c r="P27" s="258"/>
    </row>
    <row r="28" spans="2:16">
      <c r="B28" s="245"/>
      <c r="P28" s="258"/>
    </row>
    <row r="29" spans="2:16">
      <c r="B29" s="245"/>
      <c r="P29" s="258"/>
    </row>
    <row r="30" spans="2:16">
      <c r="B30" s="245"/>
      <c r="P30" s="258"/>
    </row>
    <row r="31" spans="2:16">
      <c r="B31" s="245"/>
      <c r="P31" s="258"/>
    </row>
    <row r="32" spans="2:16">
      <c r="B32" s="245"/>
      <c r="P32" s="258"/>
    </row>
    <row r="33" spans="2:16">
      <c r="B33" s="245"/>
      <c r="P33" s="258"/>
    </row>
    <row r="34" spans="2:16">
      <c r="B34" s="245"/>
      <c r="P34" s="258"/>
    </row>
    <row r="35" spans="2:16">
      <c r="B35" s="245"/>
      <c r="P35" s="258"/>
    </row>
    <row r="36" spans="2:16">
      <c r="B36" s="245"/>
      <c r="P36" s="258"/>
    </row>
    <row r="37" spans="2:16">
      <c r="B37" s="245"/>
      <c r="P37" s="258"/>
    </row>
    <row r="38" spans="2:16">
      <c r="B38" s="245"/>
      <c r="P38" s="258"/>
    </row>
    <row r="39" spans="2:16">
      <c r="B39" s="245"/>
      <c r="P39" s="258"/>
    </row>
    <row r="40" spans="2:16">
      <c r="B40" s="245"/>
      <c r="P40" s="258"/>
    </row>
    <row r="41" spans="2:16">
      <c r="B41" s="245"/>
      <c r="P41" s="258"/>
    </row>
    <row r="42" spans="2:16">
      <c r="B42" s="245"/>
      <c r="P42" s="258"/>
    </row>
    <row r="43" spans="2:16">
      <c r="B43" s="245"/>
      <c r="P43" s="258"/>
    </row>
    <row r="44" spans="2:16">
      <c r="B44" s="245"/>
      <c r="P44" s="258"/>
    </row>
    <row r="45" spans="2:16">
      <c r="B45" s="245"/>
      <c r="P45" s="258"/>
    </row>
    <row r="46" spans="2:16">
      <c r="B46" s="245"/>
      <c r="P46" s="258"/>
    </row>
    <row r="47" spans="2:16">
      <c r="B47" s="245"/>
      <c r="P47" s="258"/>
    </row>
    <row r="48" spans="2:16">
      <c r="B48" s="245"/>
      <c r="P48" s="258"/>
    </row>
    <row r="49" spans="2:16">
      <c r="B49" s="245"/>
      <c r="P49" s="258"/>
    </row>
    <row r="50" spans="2:16">
      <c r="B50" s="245"/>
      <c r="P50" s="258"/>
    </row>
    <row r="51" spans="2:16">
      <c r="B51" s="245"/>
      <c r="P51" s="258"/>
    </row>
    <row r="52" spans="2:16">
      <c r="B52" s="245"/>
      <c r="P52" s="258"/>
    </row>
    <row r="53" spans="2:16">
      <c r="B53" s="245"/>
      <c r="P53" s="258"/>
    </row>
    <row r="54" spans="2:16">
      <c r="B54" s="245"/>
      <c r="P54" s="258"/>
    </row>
    <row r="55" spans="2:16">
      <c r="B55" s="245"/>
      <c r="P55" s="258"/>
    </row>
    <row r="56" spans="2:16">
      <c r="B56" s="245"/>
      <c r="P56" s="258"/>
    </row>
    <row r="57" spans="2:16">
      <c r="B57" s="245"/>
      <c r="P57" s="258"/>
    </row>
    <row r="58" spans="2:16">
      <c r="B58" s="245"/>
      <c r="P58" s="258"/>
    </row>
    <row r="59" spans="2:16">
      <c r="B59" s="245"/>
      <c r="P59" s="258"/>
    </row>
    <row r="60" spans="2:16">
      <c r="B60" s="245"/>
      <c r="P60" s="258"/>
    </row>
    <row r="61" spans="2:16">
      <c r="B61" s="245"/>
      <c r="P61" s="258"/>
    </row>
    <row r="62" spans="2:16">
      <c r="B62" s="245"/>
      <c r="P62" s="258"/>
    </row>
    <row r="63" spans="2:16">
      <c r="B63" s="245"/>
      <c r="P63" s="258"/>
    </row>
    <row r="64" spans="2:16">
      <c r="B64" s="245"/>
      <c r="P64" s="258"/>
    </row>
    <row r="65" spans="2:16">
      <c r="B65" s="245"/>
      <c r="P65" s="258"/>
    </row>
    <row r="66" spans="2:16">
      <c r="B66" s="245"/>
      <c r="P66" s="258"/>
    </row>
    <row r="67" spans="2:16">
      <c r="B67" s="245"/>
      <c r="P67" s="258"/>
    </row>
    <row r="68" spans="2:16">
      <c r="B68" s="245"/>
      <c r="P68" s="258"/>
    </row>
    <row r="69" spans="2:16">
      <c r="B69" s="245"/>
      <c r="P69" s="258"/>
    </row>
    <row r="70" spans="2:16">
      <c r="B70" s="245"/>
      <c r="P70" s="258"/>
    </row>
    <row r="71" spans="2:16">
      <c r="B71" s="245"/>
      <c r="P71" s="258"/>
    </row>
    <row r="72" spans="2:16">
      <c r="B72" s="245"/>
      <c r="P72" s="258"/>
    </row>
    <row r="73" spans="2:16">
      <c r="B73" s="245"/>
      <c r="P73" s="258"/>
    </row>
    <row r="74" spans="2:16">
      <c r="B74" s="245"/>
      <c r="P74" s="258"/>
    </row>
    <row r="75" spans="2:16">
      <c r="B75" s="245"/>
      <c r="P75" s="258"/>
    </row>
    <row r="76" spans="2:16">
      <c r="B76" s="245"/>
      <c r="P76" s="258"/>
    </row>
    <row r="77" spans="2:16">
      <c r="B77" s="245"/>
      <c r="P77" s="258"/>
    </row>
    <row r="78" spans="2:16">
      <c r="B78" s="245"/>
      <c r="P78" s="258"/>
    </row>
    <row r="79" spans="2:16">
      <c r="B79" s="245"/>
      <c r="P79" s="258"/>
    </row>
    <row r="80" spans="2:16">
      <c r="B80" s="245"/>
      <c r="P80" s="258"/>
    </row>
    <row r="81" spans="2:16">
      <c r="B81" s="245"/>
      <c r="P81" s="258"/>
    </row>
    <row r="82" spans="2:16">
      <c r="B82" s="245"/>
      <c r="P82" s="258"/>
    </row>
    <row r="83" spans="2:16">
      <c r="B83" s="245"/>
      <c r="P83" s="258"/>
    </row>
    <row r="84" spans="2:16">
      <c r="B84" s="255"/>
      <c r="C84" s="256"/>
      <c r="D84" s="256"/>
      <c r="E84" s="256"/>
      <c r="F84" s="256"/>
      <c r="G84" s="256"/>
      <c r="H84" s="256"/>
      <c r="I84" s="256"/>
      <c r="J84" s="256"/>
      <c r="K84" s="256"/>
      <c r="L84" s="256"/>
      <c r="M84" s="256"/>
      <c r="N84" s="256"/>
      <c r="O84" s="256"/>
      <c r="P84" s="259"/>
    </row>
  </sheetData>
  <phoneticPr fontId="3"/>
  <pageMargins left="0.47244094488188981" right="0.23622047244094491" top="0.43307086614173229" bottom="0.31496062992125984" header="0.31496062992125984" footer="0.19685039370078741"/>
  <pageSetup paperSize="9" scale="75" orientation="portrait" r:id="rId1"/>
  <headerFooter>
    <oddHeader xml:space="preserve">&amp;R&amp;"ＭＳ 明朝,標準"&amp;12 2-10.ジェネリック医薬品分析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00" workbookViewId="0"/>
  </sheetViews>
  <sheetFormatPr defaultRowHeight="13.5"/>
  <cols>
    <col min="1" max="1" width="4.625" style="60" customWidth="1"/>
    <col min="2" max="2" width="3.25" style="60" customWidth="1"/>
    <col min="3" max="3" width="11" style="60" customWidth="1"/>
    <col min="4" max="7" width="12" style="60" customWidth="1"/>
    <col min="8" max="8" width="9" style="60"/>
    <col min="9" max="13" width="10.375" style="60" customWidth="1"/>
    <col min="14" max="15" width="14.125" style="109" bestFit="1" customWidth="1"/>
    <col min="16" max="16" width="9" style="109"/>
    <col min="17" max="16384" width="9" style="60"/>
  </cols>
  <sheetData>
    <row r="1" spans="1:16" ht="15.75" customHeight="1">
      <c r="A1" s="58" t="s">
        <v>209</v>
      </c>
    </row>
    <row r="2" spans="1:16" ht="15.75" customHeight="1">
      <c r="A2" s="58" t="s">
        <v>142</v>
      </c>
    </row>
    <row r="3" spans="1:16" ht="16.5" customHeight="1">
      <c r="B3" s="314"/>
      <c r="C3" s="320" t="s">
        <v>130</v>
      </c>
      <c r="D3" s="313" t="s">
        <v>111</v>
      </c>
      <c r="E3" s="313"/>
      <c r="F3" s="313" t="s">
        <v>202</v>
      </c>
      <c r="G3" s="313"/>
    </row>
    <row r="4" spans="1:16" ht="16.5" customHeight="1">
      <c r="B4" s="314"/>
      <c r="C4" s="320"/>
      <c r="D4" s="316" t="s">
        <v>231</v>
      </c>
      <c r="E4" s="318" t="s">
        <v>232</v>
      </c>
      <c r="F4" s="316" t="s">
        <v>231</v>
      </c>
      <c r="G4" s="318" t="s">
        <v>232</v>
      </c>
      <c r="I4" s="232" t="s">
        <v>220</v>
      </c>
      <c r="J4" s="161"/>
    </row>
    <row r="5" spans="1:16" ht="33" customHeight="1">
      <c r="B5" s="314"/>
      <c r="C5" s="320"/>
      <c r="D5" s="317"/>
      <c r="E5" s="319"/>
      <c r="F5" s="317"/>
      <c r="G5" s="319"/>
      <c r="I5" s="310" t="s">
        <v>203</v>
      </c>
      <c r="J5" s="311"/>
      <c r="K5" s="310" t="s">
        <v>204</v>
      </c>
      <c r="L5" s="311"/>
      <c r="N5" s="168" t="s">
        <v>203</v>
      </c>
      <c r="O5" s="168" t="s">
        <v>205</v>
      </c>
      <c r="P5" s="165"/>
    </row>
    <row r="6" spans="1:16" ht="13.5" customHeight="1">
      <c r="B6" s="63">
        <v>1</v>
      </c>
      <c r="C6" s="226" t="s">
        <v>58</v>
      </c>
      <c r="D6" s="233">
        <v>0.43866365924948919</v>
      </c>
      <c r="E6" s="69">
        <v>0.70260071719284822</v>
      </c>
      <c r="F6" s="233">
        <v>0.42454345902638807</v>
      </c>
      <c r="G6" s="69">
        <v>0.68672830624725334</v>
      </c>
      <c r="H6" s="237"/>
      <c r="I6" s="170" t="str">
        <f>INDEX($C$6:$C$79,MATCH(J6,F$6:F$79,0))</f>
        <v>能勢町</v>
      </c>
      <c r="J6" s="171">
        <f>LARGE(F$6:F$79,ROW(A1))</f>
        <v>0.54139539900541611</v>
      </c>
      <c r="K6" s="170" t="str">
        <f>INDEX($C$6:$C$79,MATCH(L6,G$6:G$79,0))</f>
        <v>西淀川区</v>
      </c>
      <c r="L6" s="171">
        <f>LARGE(G$6:G$79,ROW(A1))</f>
        <v>0.78187975404811005</v>
      </c>
      <c r="M6" s="169"/>
      <c r="N6" s="166">
        <f>$F$80</f>
        <v>0.42536507388388306</v>
      </c>
      <c r="O6" s="166">
        <f>$G$80</f>
        <v>0.68730026300990554</v>
      </c>
      <c r="P6" s="167">
        <v>0</v>
      </c>
    </row>
    <row r="7" spans="1:16" ht="13.5" customHeight="1">
      <c r="B7" s="63">
        <v>2</v>
      </c>
      <c r="C7" s="226" t="s">
        <v>112</v>
      </c>
      <c r="D7" s="233">
        <v>0.44688137065892336</v>
      </c>
      <c r="E7" s="69">
        <v>0.70517437959311569</v>
      </c>
      <c r="F7" s="233">
        <v>0.43431949962267458</v>
      </c>
      <c r="G7" s="69">
        <v>0.68795916872721663</v>
      </c>
      <c r="H7" s="237"/>
      <c r="I7" s="170" t="str">
        <f t="shared" ref="I7:I70" si="0">INDEX($C$6:$C$79,MATCH(J7,F$6:F$79,0))</f>
        <v>西淀川区</v>
      </c>
      <c r="J7" s="171">
        <f t="shared" ref="J7:J70" si="1">LARGE(F$6:F$79,ROW(A2))</f>
        <v>0.51938333640399359</v>
      </c>
      <c r="K7" s="170" t="str">
        <f t="shared" ref="K7:K70" si="2">INDEX($C$6:$C$79,MATCH(L7,G$6:G$79,0))</f>
        <v>能勢町</v>
      </c>
      <c r="L7" s="171">
        <f t="shared" ref="L7:L70" si="3">LARGE(G$6:G$79,ROW(A2))</f>
        <v>0.7711631575154112</v>
      </c>
      <c r="M7" s="169"/>
      <c r="N7" s="166">
        <f t="shared" ref="N7:N70" si="4">$F$80</f>
        <v>0.42536507388388306</v>
      </c>
      <c r="O7" s="166">
        <f t="shared" ref="O7:O70" si="5">$G$80</f>
        <v>0.68730026300990554</v>
      </c>
      <c r="P7" s="167">
        <v>0</v>
      </c>
    </row>
    <row r="8" spans="1:16" ht="13.5" customHeight="1">
      <c r="B8" s="63">
        <v>3</v>
      </c>
      <c r="C8" s="227" t="s">
        <v>113</v>
      </c>
      <c r="D8" s="233">
        <v>0.36620945226320673</v>
      </c>
      <c r="E8" s="69">
        <v>0.65071063688691144</v>
      </c>
      <c r="F8" s="233">
        <v>0.35642017788454045</v>
      </c>
      <c r="G8" s="69">
        <v>0.63063520600838363</v>
      </c>
      <c r="H8" s="237"/>
      <c r="I8" s="170" t="str">
        <f t="shared" si="0"/>
        <v>岬町</v>
      </c>
      <c r="J8" s="171">
        <f t="shared" si="1"/>
        <v>0.49333068859059648</v>
      </c>
      <c r="K8" s="170" t="str">
        <f t="shared" si="2"/>
        <v>高槻市</v>
      </c>
      <c r="L8" s="171">
        <f t="shared" si="3"/>
        <v>0.74491076999524375</v>
      </c>
      <c r="M8" s="169"/>
      <c r="N8" s="166">
        <f t="shared" si="4"/>
        <v>0.42536507388388306</v>
      </c>
      <c r="O8" s="166">
        <f t="shared" si="5"/>
        <v>0.68730026300990554</v>
      </c>
      <c r="P8" s="167">
        <v>0</v>
      </c>
    </row>
    <row r="9" spans="1:16" ht="13.5" customHeight="1">
      <c r="B9" s="63">
        <v>4</v>
      </c>
      <c r="C9" s="227" t="s">
        <v>114</v>
      </c>
      <c r="D9" s="233">
        <v>0.44027841632873543</v>
      </c>
      <c r="E9" s="69">
        <v>0.72539041929558323</v>
      </c>
      <c r="F9" s="233">
        <v>0.4274289642859519</v>
      </c>
      <c r="G9" s="69">
        <v>0.70805547342682373</v>
      </c>
      <c r="H9" s="237"/>
      <c r="I9" s="170" t="str">
        <f t="shared" si="0"/>
        <v>東淀川区</v>
      </c>
      <c r="J9" s="171">
        <f t="shared" si="1"/>
        <v>0.49075147810499037</v>
      </c>
      <c r="K9" s="170" t="str">
        <f t="shared" si="2"/>
        <v>摂津市</v>
      </c>
      <c r="L9" s="171">
        <f t="shared" si="3"/>
        <v>0.73985560737709499</v>
      </c>
      <c r="M9" s="169"/>
      <c r="N9" s="166">
        <f t="shared" si="4"/>
        <v>0.42536507388388306</v>
      </c>
      <c r="O9" s="166">
        <f t="shared" si="5"/>
        <v>0.68730026300990554</v>
      </c>
      <c r="P9" s="167">
        <v>0</v>
      </c>
    </row>
    <row r="10" spans="1:16" ht="13.5" customHeight="1">
      <c r="B10" s="63">
        <v>5</v>
      </c>
      <c r="C10" s="227" t="s">
        <v>115</v>
      </c>
      <c r="D10" s="233">
        <v>0.45696154626123087</v>
      </c>
      <c r="E10" s="69">
        <v>0.70212065982685767</v>
      </c>
      <c r="F10" s="233">
        <v>0.43055137008125727</v>
      </c>
      <c r="G10" s="69">
        <v>0.68924812807380198</v>
      </c>
      <c r="H10" s="237"/>
      <c r="I10" s="170" t="str">
        <f t="shared" si="0"/>
        <v>豊能町</v>
      </c>
      <c r="J10" s="171">
        <f t="shared" si="1"/>
        <v>0.48895352695883981</v>
      </c>
      <c r="K10" s="170" t="str">
        <f t="shared" si="2"/>
        <v>熊取町</v>
      </c>
      <c r="L10" s="171">
        <f t="shared" si="3"/>
        <v>0.73928495076817391</v>
      </c>
      <c r="M10" s="169"/>
      <c r="N10" s="166">
        <f t="shared" si="4"/>
        <v>0.42536507388388306</v>
      </c>
      <c r="O10" s="166">
        <f t="shared" si="5"/>
        <v>0.68730026300990554</v>
      </c>
      <c r="P10" s="167">
        <v>0</v>
      </c>
    </row>
    <row r="11" spans="1:16" ht="13.5" customHeight="1">
      <c r="B11" s="63">
        <v>6</v>
      </c>
      <c r="C11" s="227" t="s">
        <v>116</v>
      </c>
      <c r="D11" s="233">
        <v>0.49321715168519498</v>
      </c>
      <c r="E11" s="69">
        <v>0.73651518805358429</v>
      </c>
      <c r="F11" s="233">
        <v>0.47622032624738558</v>
      </c>
      <c r="G11" s="69">
        <v>0.7241268590847606</v>
      </c>
      <c r="H11" s="237"/>
      <c r="I11" s="170" t="str">
        <f t="shared" si="0"/>
        <v>寝屋川市</v>
      </c>
      <c r="J11" s="171">
        <f t="shared" si="1"/>
        <v>0.48408607054063585</v>
      </c>
      <c r="K11" s="170" t="str">
        <f t="shared" si="2"/>
        <v>寝屋川市</v>
      </c>
      <c r="L11" s="171">
        <f t="shared" si="3"/>
        <v>0.73768785897869216</v>
      </c>
      <c r="M11" s="169"/>
      <c r="N11" s="166">
        <f t="shared" si="4"/>
        <v>0.42536507388388306</v>
      </c>
      <c r="O11" s="166">
        <f t="shared" si="5"/>
        <v>0.68730026300990554</v>
      </c>
      <c r="P11" s="167">
        <v>0</v>
      </c>
    </row>
    <row r="12" spans="1:16" ht="13.5" customHeight="1">
      <c r="B12" s="63">
        <v>7</v>
      </c>
      <c r="C12" s="227" t="s">
        <v>117</v>
      </c>
      <c r="D12" s="234">
        <v>0.42392056908044762</v>
      </c>
      <c r="E12" s="72">
        <v>0.69813291294369284</v>
      </c>
      <c r="F12" s="234">
        <v>0.40522388504655182</v>
      </c>
      <c r="G12" s="72">
        <v>0.68382169411607585</v>
      </c>
      <c r="H12" s="237"/>
      <c r="I12" s="170" t="str">
        <f t="shared" si="0"/>
        <v>堺市堺区</v>
      </c>
      <c r="J12" s="171">
        <f t="shared" si="1"/>
        <v>0.47970073670550306</v>
      </c>
      <c r="K12" s="170" t="str">
        <f t="shared" si="2"/>
        <v>淀川区</v>
      </c>
      <c r="L12" s="171">
        <f t="shared" si="3"/>
        <v>0.72932952008167251</v>
      </c>
      <c r="M12" s="169"/>
      <c r="N12" s="166">
        <f t="shared" si="4"/>
        <v>0.42536507388388306</v>
      </c>
      <c r="O12" s="166">
        <f t="shared" si="5"/>
        <v>0.68730026300990554</v>
      </c>
      <c r="P12" s="167">
        <v>0</v>
      </c>
    </row>
    <row r="13" spans="1:16" ht="13.5" customHeight="1">
      <c r="B13" s="63">
        <v>8</v>
      </c>
      <c r="C13" s="227" t="s">
        <v>59</v>
      </c>
      <c r="D13" s="235">
        <v>0.35071241326609848</v>
      </c>
      <c r="E13" s="236">
        <v>0.61800475866232563</v>
      </c>
      <c r="F13" s="235">
        <v>0.33583347863856328</v>
      </c>
      <c r="G13" s="236">
        <v>0.6016647995037574</v>
      </c>
      <c r="H13" s="237"/>
      <c r="I13" s="170" t="str">
        <f t="shared" si="0"/>
        <v>摂津市</v>
      </c>
      <c r="J13" s="171">
        <f t="shared" si="1"/>
        <v>0.47920202468505574</v>
      </c>
      <c r="K13" s="170" t="str">
        <f t="shared" si="2"/>
        <v>堺市堺区</v>
      </c>
      <c r="L13" s="171">
        <f t="shared" si="3"/>
        <v>0.7287104635875461</v>
      </c>
      <c r="M13" s="169"/>
      <c r="N13" s="166">
        <f t="shared" si="4"/>
        <v>0.42536507388388306</v>
      </c>
      <c r="O13" s="166">
        <f t="shared" si="5"/>
        <v>0.68730026300990554</v>
      </c>
      <c r="P13" s="167">
        <v>0</v>
      </c>
    </row>
    <row r="14" spans="1:16" ht="13.5" customHeight="1">
      <c r="B14" s="63">
        <v>9</v>
      </c>
      <c r="C14" s="227" t="s">
        <v>118</v>
      </c>
      <c r="D14" s="233">
        <v>0.4319067350110446</v>
      </c>
      <c r="E14" s="69">
        <v>0.70450895800810176</v>
      </c>
      <c r="F14" s="233">
        <v>0.4287723334232052</v>
      </c>
      <c r="G14" s="69">
        <v>0.69237493059951272</v>
      </c>
      <c r="H14" s="237"/>
      <c r="I14" s="170" t="str">
        <f t="shared" si="0"/>
        <v>高槻市</v>
      </c>
      <c r="J14" s="171">
        <f t="shared" si="1"/>
        <v>0.4788238898249893</v>
      </c>
      <c r="K14" s="170" t="str">
        <f t="shared" si="2"/>
        <v>東淀川区</v>
      </c>
      <c r="L14" s="171">
        <f t="shared" si="3"/>
        <v>0.72551412427679229</v>
      </c>
      <c r="N14" s="166">
        <f t="shared" si="4"/>
        <v>0.42536507388388306</v>
      </c>
      <c r="O14" s="166">
        <f t="shared" si="5"/>
        <v>0.68730026300990554</v>
      </c>
      <c r="P14" s="167">
        <v>0</v>
      </c>
    </row>
    <row r="15" spans="1:16" ht="13.5" customHeight="1">
      <c r="B15" s="63">
        <v>10</v>
      </c>
      <c r="C15" s="227" t="s">
        <v>60</v>
      </c>
      <c r="D15" s="233">
        <v>0.52310515069363861</v>
      </c>
      <c r="E15" s="69">
        <v>0.7912416310799667</v>
      </c>
      <c r="F15" s="233">
        <v>0.51938333640399359</v>
      </c>
      <c r="G15" s="69">
        <v>0.78187975404811005</v>
      </c>
      <c r="H15" s="237"/>
      <c r="I15" s="170" t="str">
        <f t="shared" si="0"/>
        <v>港区</v>
      </c>
      <c r="J15" s="171">
        <f t="shared" si="1"/>
        <v>0.47622032624738558</v>
      </c>
      <c r="K15" s="170" t="str">
        <f t="shared" si="2"/>
        <v>港区</v>
      </c>
      <c r="L15" s="171">
        <f t="shared" si="3"/>
        <v>0.7241268590847606</v>
      </c>
      <c r="N15" s="166">
        <f t="shared" si="4"/>
        <v>0.42536507388388306</v>
      </c>
      <c r="O15" s="166">
        <f t="shared" si="5"/>
        <v>0.68730026300990554</v>
      </c>
      <c r="P15" s="167">
        <v>0</v>
      </c>
    </row>
    <row r="16" spans="1:16" ht="13.5" customHeight="1">
      <c r="B16" s="63">
        <v>11</v>
      </c>
      <c r="C16" s="227" t="s">
        <v>61</v>
      </c>
      <c r="D16" s="233">
        <v>0.50667247139829785</v>
      </c>
      <c r="E16" s="69">
        <v>0.73900746360071978</v>
      </c>
      <c r="F16" s="233">
        <v>0.49075147810499037</v>
      </c>
      <c r="G16" s="69">
        <v>0.72551412427679229</v>
      </c>
      <c r="H16" s="237"/>
      <c r="I16" s="170" t="str">
        <f t="shared" si="0"/>
        <v>淀川区</v>
      </c>
      <c r="J16" s="171">
        <f t="shared" si="1"/>
        <v>0.4726231407862676</v>
      </c>
      <c r="K16" s="170" t="str">
        <f t="shared" si="2"/>
        <v>岬町</v>
      </c>
      <c r="L16" s="171">
        <f t="shared" si="3"/>
        <v>0.7204896028245148</v>
      </c>
      <c r="N16" s="166">
        <f t="shared" si="4"/>
        <v>0.42536507388388306</v>
      </c>
      <c r="O16" s="166">
        <f t="shared" si="5"/>
        <v>0.68730026300990554</v>
      </c>
      <c r="P16" s="167">
        <v>0</v>
      </c>
    </row>
    <row r="17" spans="2:16" ht="13.5" customHeight="1">
      <c r="B17" s="63">
        <v>12</v>
      </c>
      <c r="C17" s="227" t="s">
        <v>119</v>
      </c>
      <c r="D17" s="233">
        <v>0.3945241999150525</v>
      </c>
      <c r="E17" s="69">
        <v>0.66424505022128588</v>
      </c>
      <c r="F17" s="233">
        <v>0.37189895232895143</v>
      </c>
      <c r="G17" s="69">
        <v>0.64105542451487008</v>
      </c>
      <c r="H17" s="237"/>
      <c r="I17" s="170" t="str">
        <f t="shared" si="0"/>
        <v>田尻町</v>
      </c>
      <c r="J17" s="171">
        <f t="shared" si="1"/>
        <v>0.47047615581302316</v>
      </c>
      <c r="K17" s="170" t="str">
        <f t="shared" si="2"/>
        <v>西成区</v>
      </c>
      <c r="L17" s="171">
        <f t="shared" si="3"/>
        <v>0.72008569403476441</v>
      </c>
      <c r="N17" s="166">
        <f t="shared" si="4"/>
        <v>0.42536507388388306</v>
      </c>
      <c r="O17" s="166">
        <f t="shared" si="5"/>
        <v>0.68730026300990554</v>
      </c>
      <c r="P17" s="167">
        <v>0</v>
      </c>
    </row>
    <row r="18" spans="2:16" ht="13.5" customHeight="1">
      <c r="B18" s="63">
        <v>13</v>
      </c>
      <c r="C18" s="227" t="s">
        <v>120</v>
      </c>
      <c r="D18" s="233">
        <v>0.40225320923726793</v>
      </c>
      <c r="E18" s="69">
        <v>0.67713004145483024</v>
      </c>
      <c r="F18" s="233">
        <v>0.38698240552554164</v>
      </c>
      <c r="G18" s="69">
        <v>0.65997463345905283</v>
      </c>
      <c r="H18" s="237"/>
      <c r="I18" s="170" t="str">
        <f t="shared" si="0"/>
        <v>門真市</v>
      </c>
      <c r="J18" s="171">
        <f t="shared" si="1"/>
        <v>0.46031449553250131</v>
      </c>
      <c r="K18" s="170" t="str">
        <f t="shared" si="2"/>
        <v>田尻町</v>
      </c>
      <c r="L18" s="171">
        <f t="shared" si="3"/>
        <v>0.71920129344303974</v>
      </c>
      <c r="N18" s="166">
        <f t="shared" si="4"/>
        <v>0.42536507388388306</v>
      </c>
      <c r="O18" s="166">
        <f t="shared" si="5"/>
        <v>0.68730026300990554</v>
      </c>
      <c r="P18" s="167">
        <v>0</v>
      </c>
    </row>
    <row r="19" spans="2:16" ht="13.5" customHeight="1">
      <c r="B19" s="63">
        <v>14</v>
      </c>
      <c r="C19" s="227" t="s">
        <v>121</v>
      </c>
      <c r="D19" s="233">
        <v>0.4213512263536523</v>
      </c>
      <c r="E19" s="69">
        <v>0.6815806683520349</v>
      </c>
      <c r="F19" s="233">
        <v>0.41311366098479257</v>
      </c>
      <c r="G19" s="69">
        <v>0.66883297358635685</v>
      </c>
      <c r="H19" s="237"/>
      <c r="I19" s="170" t="str">
        <f t="shared" si="0"/>
        <v>西成区</v>
      </c>
      <c r="J19" s="171">
        <f t="shared" si="1"/>
        <v>0.45741977853088062</v>
      </c>
      <c r="K19" s="170" t="str">
        <f t="shared" si="2"/>
        <v>枚方市</v>
      </c>
      <c r="L19" s="171">
        <f t="shared" si="3"/>
        <v>0.71199343477305399</v>
      </c>
      <c r="N19" s="166">
        <f t="shared" si="4"/>
        <v>0.42536507388388306</v>
      </c>
      <c r="O19" s="166">
        <f t="shared" si="5"/>
        <v>0.68730026300990554</v>
      </c>
      <c r="P19" s="167">
        <v>0</v>
      </c>
    </row>
    <row r="20" spans="2:16" ht="13.5" customHeight="1">
      <c r="B20" s="63">
        <v>15</v>
      </c>
      <c r="C20" s="227" t="s">
        <v>122</v>
      </c>
      <c r="D20" s="234">
        <v>0.46137034590406595</v>
      </c>
      <c r="E20" s="72">
        <v>0.72262647383297829</v>
      </c>
      <c r="F20" s="234">
        <v>0.45133317434581</v>
      </c>
      <c r="G20" s="72">
        <v>0.70742564388413964</v>
      </c>
      <c r="H20" s="237"/>
      <c r="I20" s="170" t="str">
        <f t="shared" si="0"/>
        <v>熊取町</v>
      </c>
      <c r="J20" s="171">
        <f t="shared" si="1"/>
        <v>0.45676628559570936</v>
      </c>
      <c r="K20" s="170" t="str">
        <f t="shared" si="2"/>
        <v>住之江区</v>
      </c>
      <c r="L20" s="171">
        <f t="shared" si="3"/>
        <v>0.7098109289526644</v>
      </c>
      <c r="N20" s="166">
        <f t="shared" si="4"/>
        <v>0.42536507388388306</v>
      </c>
      <c r="O20" s="166">
        <f t="shared" si="5"/>
        <v>0.68730026300990554</v>
      </c>
      <c r="P20" s="167">
        <v>0</v>
      </c>
    </row>
    <row r="21" spans="2:16" ht="13.5" customHeight="1">
      <c r="B21" s="63">
        <v>16</v>
      </c>
      <c r="C21" s="227" t="s">
        <v>62</v>
      </c>
      <c r="D21" s="235">
        <v>0.35488253945978965</v>
      </c>
      <c r="E21" s="236">
        <v>0.60899478649097516</v>
      </c>
      <c r="F21" s="235">
        <v>0.34440527144966998</v>
      </c>
      <c r="G21" s="236">
        <v>0.59273395797591821</v>
      </c>
      <c r="H21" s="237"/>
      <c r="I21" s="170" t="str">
        <f t="shared" si="0"/>
        <v>堺市西区</v>
      </c>
      <c r="J21" s="171">
        <f t="shared" si="1"/>
        <v>0.45620836401891218</v>
      </c>
      <c r="K21" s="170" t="str">
        <f t="shared" si="2"/>
        <v>豊能町</v>
      </c>
      <c r="L21" s="171">
        <f t="shared" si="3"/>
        <v>0.70912839324043841</v>
      </c>
      <c r="N21" s="166">
        <f t="shared" si="4"/>
        <v>0.42536507388388306</v>
      </c>
      <c r="O21" s="166">
        <f t="shared" si="5"/>
        <v>0.68730026300990554</v>
      </c>
      <c r="P21" s="167">
        <v>0</v>
      </c>
    </row>
    <row r="22" spans="2:16" ht="13.5" customHeight="1">
      <c r="B22" s="63">
        <v>17</v>
      </c>
      <c r="C22" s="227" t="s">
        <v>123</v>
      </c>
      <c r="D22" s="233">
        <v>0.43400868580104396</v>
      </c>
      <c r="E22" s="69">
        <v>0.68221690733707019</v>
      </c>
      <c r="F22" s="233">
        <v>0.41817056503570399</v>
      </c>
      <c r="G22" s="69">
        <v>0.66613447860007347</v>
      </c>
      <c r="H22" s="237"/>
      <c r="I22" s="170" t="str">
        <f t="shared" si="0"/>
        <v>城東区</v>
      </c>
      <c r="J22" s="171">
        <f t="shared" si="1"/>
        <v>0.45133317434581</v>
      </c>
      <c r="K22" s="170" t="str">
        <f t="shared" si="2"/>
        <v>門真市</v>
      </c>
      <c r="L22" s="171">
        <f t="shared" si="3"/>
        <v>0.70873421640057477</v>
      </c>
      <c r="N22" s="166">
        <f t="shared" si="4"/>
        <v>0.42536507388388306</v>
      </c>
      <c r="O22" s="166">
        <f t="shared" si="5"/>
        <v>0.68730026300990554</v>
      </c>
      <c r="P22" s="167">
        <v>0</v>
      </c>
    </row>
    <row r="23" spans="2:16" ht="13.5" customHeight="1">
      <c r="B23" s="63">
        <v>18</v>
      </c>
      <c r="C23" s="227" t="s">
        <v>63</v>
      </c>
      <c r="D23" s="233">
        <v>0.42517380795990495</v>
      </c>
      <c r="E23" s="69">
        <v>0.68203349061392227</v>
      </c>
      <c r="F23" s="233">
        <v>0.4051478952569541</v>
      </c>
      <c r="G23" s="69">
        <v>0.65786261754147402</v>
      </c>
      <c r="H23" s="237"/>
      <c r="I23" s="170" t="str">
        <f t="shared" si="0"/>
        <v>島本町</v>
      </c>
      <c r="J23" s="171">
        <f t="shared" si="1"/>
        <v>0.44920845602985005</v>
      </c>
      <c r="K23" s="170" t="str">
        <f t="shared" si="2"/>
        <v>此花区</v>
      </c>
      <c r="L23" s="171">
        <f t="shared" si="3"/>
        <v>0.70805547342682373</v>
      </c>
      <c r="N23" s="166">
        <f t="shared" si="4"/>
        <v>0.42536507388388306</v>
      </c>
      <c r="O23" s="166">
        <f t="shared" si="5"/>
        <v>0.68730026300990554</v>
      </c>
      <c r="P23" s="167">
        <v>0</v>
      </c>
    </row>
    <row r="24" spans="2:16" ht="13.5" customHeight="1">
      <c r="B24" s="63">
        <v>19</v>
      </c>
      <c r="C24" s="227" t="s">
        <v>124</v>
      </c>
      <c r="D24" s="233">
        <v>0.46742277494236717</v>
      </c>
      <c r="E24" s="69">
        <v>0.73409953864925881</v>
      </c>
      <c r="F24" s="233">
        <v>0.45741977853088062</v>
      </c>
      <c r="G24" s="69">
        <v>0.72008569403476441</v>
      </c>
      <c r="H24" s="237"/>
      <c r="I24" s="170" t="str">
        <f t="shared" si="0"/>
        <v>八尾市</v>
      </c>
      <c r="J24" s="171">
        <f t="shared" si="1"/>
        <v>0.44584312146709337</v>
      </c>
      <c r="K24" s="170" t="str">
        <f t="shared" si="2"/>
        <v>鶴見区</v>
      </c>
      <c r="L24" s="171">
        <f t="shared" si="3"/>
        <v>0.70802323604347073</v>
      </c>
      <c r="N24" s="166">
        <f t="shared" si="4"/>
        <v>0.42536507388388306</v>
      </c>
      <c r="O24" s="166">
        <f t="shared" si="5"/>
        <v>0.68730026300990554</v>
      </c>
      <c r="P24" s="167">
        <v>0</v>
      </c>
    </row>
    <row r="25" spans="2:16" ht="13.5" customHeight="1">
      <c r="B25" s="63">
        <v>20</v>
      </c>
      <c r="C25" s="227" t="s">
        <v>125</v>
      </c>
      <c r="D25" s="233">
        <v>0.48709345808690768</v>
      </c>
      <c r="E25" s="69">
        <v>0.74373258536341014</v>
      </c>
      <c r="F25" s="233">
        <v>0.4726231407862676</v>
      </c>
      <c r="G25" s="69">
        <v>0.72932952008167251</v>
      </c>
      <c r="H25" s="237"/>
      <c r="I25" s="170" t="str">
        <f t="shared" si="0"/>
        <v>枚方市</v>
      </c>
      <c r="J25" s="171">
        <f t="shared" si="1"/>
        <v>0.4432706060989931</v>
      </c>
      <c r="K25" s="170" t="str">
        <f t="shared" si="2"/>
        <v>城東区</v>
      </c>
      <c r="L25" s="171">
        <f t="shared" si="3"/>
        <v>0.70742564388413964</v>
      </c>
      <c r="N25" s="166">
        <f t="shared" si="4"/>
        <v>0.42536507388388306</v>
      </c>
      <c r="O25" s="166">
        <f t="shared" si="5"/>
        <v>0.68730026300990554</v>
      </c>
      <c r="P25" s="167">
        <v>0</v>
      </c>
    </row>
    <row r="26" spans="2:16" ht="13.5" customHeight="1">
      <c r="B26" s="63">
        <v>21</v>
      </c>
      <c r="C26" s="227" t="s">
        <v>126</v>
      </c>
      <c r="D26" s="233">
        <v>0.45560001971454023</v>
      </c>
      <c r="E26" s="69">
        <v>0.72151985686613385</v>
      </c>
      <c r="F26" s="233">
        <v>0.4431662870939887</v>
      </c>
      <c r="G26" s="69">
        <v>0.70802323604347073</v>
      </c>
      <c r="H26" s="237"/>
      <c r="I26" s="170" t="str">
        <f t="shared" si="0"/>
        <v>鶴見区</v>
      </c>
      <c r="J26" s="171">
        <f t="shared" si="1"/>
        <v>0.4431662870939887</v>
      </c>
      <c r="K26" s="170" t="str">
        <f t="shared" si="2"/>
        <v>堺市西区</v>
      </c>
      <c r="L26" s="171">
        <f t="shared" si="3"/>
        <v>0.70701918614922887</v>
      </c>
      <c r="N26" s="166">
        <f t="shared" si="4"/>
        <v>0.42536507388388306</v>
      </c>
      <c r="O26" s="166">
        <f t="shared" si="5"/>
        <v>0.68730026300990554</v>
      </c>
      <c r="P26" s="167">
        <v>0</v>
      </c>
    </row>
    <row r="27" spans="2:16" ht="13.5" customHeight="1">
      <c r="B27" s="63">
        <v>22</v>
      </c>
      <c r="C27" s="227" t="s">
        <v>64</v>
      </c>
      <c r="D27" s="233">
        <v>0.44042834880041531</v>
      </c>
      <c r="E27" s="69">
        <v>0.72556156435545816</v>
      </c>
      <c r="F27" s="233">
        <v>0.43385187796125035</v>
      </c>
      <c r="G27" s="69">
        <v>0.7098109289526644</v>
      </c>
      <c r="H27" s="237"/>
      <c r="I27" s="170" t="str">
        <f t="shared" si="0"/>
        <v>堺市美原区</v>
      </c>
      <c r="J27" s="171">
        <f t="shared" si="1"/>
        <v>0.4423674387107448</v>
      </c>
      <c r="K27" s="170" t="str">
        <f t="shared" si="2"/>
        <v>八尾市</v>
      </c>
      <c r="L27" s="171">
        <f t="shared" si="3"/>
        <v>0.70380402421082611</v>
      </c>
      <c r="N27" s="166">
        <f t="shared" si="4"/>
        <v>0.42536507388388306</v>
      </c>
      <c r="O27" s="166">
        <f t="shared" si="5"/>
        <v>0.68730026300990554</v>
      </c>
      <c r="P27" s="167">
        <v>0</v>
      </c>
    </row>
    <row r="28" spans="2:16" ht="13.5" customHeight="1">
      <c r="B28" s="63">
        <v>23</v>
      </c>
      <c r="C28" s="227" t="s">
        <v>127</v>
      </c>
      <c r="D28" s="234">
        <v>0.43840087986766241</v>
      </c>
      <c r="E28" s="72">
        <v>0.70597784559704457</v>
      </c>
      <c r="F28" s="234">
        <v>0.41574057003048209</v>
      </c>
      <c r="G28" s="72">
        <v>0.68892252429376422</v>
      </c>
      <c r="H28" s="237"/>
      <c r="I28" s="170" t="str">
        <f t="shared" si="0"/>
        <v>泉佐野市</v>
      </c>
      <c r="J28" s="171">
        <f t="shared" si="1"/>
        <v>0.44136539823715071</v>
      </c>
      <c r="K28" s="170" t="str">
        <f t="shared" si="2"/>
        <v>泉佐野市</v>
      </c>
      <c r="L28" s="171">
        <f t="shared" si="3"/>
        <v>0.70164231243749808</v>
      </c>
      <c r="N28" s="166">
        <f t="shared" si="4"/>
        <v>0.42536507388388306</v>
      </c>
      <c r="O28" s="166">
        <f t="shared" si="5"/>
        <v>0.68730026300990554</v>
      </c>
      <c r="P28" s="167">
        <v>0</v>
      </c>
    </row>
    <row r="29" spans="2:16" ht="13.5" customHeight="1">
      <c r="B29" s="63">
        <v>24</v>
      </c>
      <c r="C29" s="227" t="s">
        <v>128</v>
      </c>
      <c r="D29" s="235">
        <v>0.4116433777098219</v>
      </c>
      <c r="E29" s="236">
        <v>0.6677323802655114</v>
      </c>
      <c r="F29" s="235">
        <v>0.39976194297199258</v>
      </c>
      <c r="G29" s="236">
        <v>0.64501740123804174</v>
      </c>
      <c r="H29" s="237"/>
      <c r="I29" s="170" t="str">
        <f t="shared" si="0"/>
        <v>堺市</v>
      </c>
      <c r="J29" s="171">
        <f t="shared" si="1"/>
        <v>0.43773936050748447</v>
      </c>
      <c r="K29" s="170" t="str">
        <f t="shared" si="2"/>
        <v>松原市</v>
      </c>
      <c r="L29" s="171">
        <f t="shared" si="3"/>
        <v>0.70116718350627039</v>
      </c>
      <c r="N29" s="166">
        <f t="shared" si="4"/>
        <v>0.42536507388388306</v>
      </c>
      <c r="O29" s="166">
        <f t="shared" si="5"/>
        <v>0.68730026300990554</v>
      </c>
      <c r="P29" s="167">
        <v>0</v>
      </c>
    </row>
    <row r="30" spans="2:16" ht="13.5" customHeight="1">
      <c r="B30" s="63">
        <v>25</v>
      </c>
      <c r="C30" s="227" t="s">
        <v>129</v>
      </c>
      <c r="D30" s="233">
        <v>0.41718332569442629</v>
      </c>
      <c r="E30" s="69">
        <v>0.67746632001488494</v>
      </c>
      <c r="F30" s="233">
        <v>0.40472923082489437</v>
      </c>
      <c r="G30" s="69">
        <v>0.66822872172012249</v>
      </c>
      <c r="H30" s="237"/>
      <c r="I30" s="170" t="str">
        <f t="shared" si="0"/>
        <v>守口市</v>
      </c>
      <c r="J30" s="171">
        <f t="shared" si="1"/>
        <v>0.4370192758027282</v>
      </c>
      <c r="K30" s="170" t="str">
        <f t="shared" si="2"/>
        <v>忠岡町</v>
      </c>
      <c r="L30" s="171">
        <f t="shared" si="3"/>
        <v>0.70039599261245333</v>
      </c>
      <c r="N30" s="166">
        <f t="shared" si="4"/>
        <v>0.42536507388388306</v>
      </c>
      <c r="O30" s="166">
        <f t="shared" si="5"/>
        <v>0.68730026300990554</v>
      </c>
      <c r="P30" s="167">
        <v>0</v>
      </c>
    </row>
    <row r="31" spans="2:16" ht="13.5" customHeight="1">
      <c r="B31" s="63">
        <v>26</v>
      </c>
      <c r="C31" s="227" t="s">
        <v>36</v>
      </c>
      <c r="D31" s="233">
        <v>0.45325100885599312</v>
      </c>
      <c r="E31" s="69">
        <v>0.7088244158817304</v>
      </c>
      <c r="F31" s="233">
        <v>0.43773936050748447</v>
      </c>
      <c r="G31" s="69">
        <v>0.69498616592303475</v>
      </c>
      <c r="H31" s="237"/>
      <c r="I31" s="170" t="str">
        <f t="shared" si="0"/>
        <v>交野市</v>
      </c>
      <c r="J31" s="171">
        <f t="shared" si="1"/>
        <v>0.43628236185538499</v>
      </c>
      <c r="K31" s="170" t="str">
        <f t="shared" si="2"/>
        <v>堺市美原区</v>
      </c>
      <c r="L31" s="171">
        <f t="shared" si="3"/>
        <v>0.69706884596302832</v>
      </c>
      <c r="N31" s="166">
        <f t="shared" si="4"/>
        <v>0.42536507388388306</v>
      </c>
      <c r="O31" s="166">
        <f t="shared" si="5"/>
        <v>0.68730026300990554</v>
      </c>
      <c r="P31" s="167">
        <v>0</v>
      </c>
    </row>
    <row r="32" spans="2:16" ht="13.5" customHeight="1">
      <c r="B32" s="63">
        <v>27</v>
      </c>
      <c r="C32" s="227" t="s">
        <v>37</v>
      </c>
      <c r="D32" s="233">
        <v>0.49648654392822228</v>
      </c>
      <c r="E32" s="69">
        <v>0.74199050382526111</v>
      </c>
      <c r="F32" s="233">
        <v>0.47970073670550306</v>
      </c>
      <c r="G32" s="69">
        <v>0.7287104635875461</v>
      </c>
      <c r="H32" s="237"/>
      <c r="I32" s="170" t="str">
        <f t="shared" si="0"/>
        <v>堺市北区</v>
      </c>
      <c r="J32" s="171">
        <f t="shared" si="1"/>
        <v>0.43450761341439753</v>
      </c>
      <c r="K32" s="170" t="str">
        <f t="shared" si="2"/>
        <v>堺市</v>
      </c>
      <c r="L32" s="171">
        <f t="shared" si="3"/>
        <v>0.69498616592303475</v>
      </c>
      <c r="N32" s="166">
        <f t="shared" si="4"/>
        <v>0.42536507388388306</v>
      </c>
      <c r="O32" s="166">
        <f t="shared" si="5"/>
        <v>0.68730026300990554</v>
      </c>
      <c r="P32" s="167">
        <v>0</v>
      </c>
    </row>
    <row r="33" spans="2:16" ht="13.5" customHeight="1">
      <c r="B33" s="63">
        <v>28</v>
      </c>
      <c r="C33" s="227" t="s">
        <v>38</v>
      </c>
      <c r="D33" s="233">
        <v>0.44475763518340217</v>
      </c>
      <c r="E33" s="69">
        <v>0.70173875753616621</v>
      </c>
      <c r="F33" s="233">
        <v>0.43335781258884004</v>
      </c>
      <c r="G33" s="69">
        <v>0.69209331088059733</v>
      </c>
      <c r="H33" s="237"/>
      <c r="I33" s="170" t="str">
        <f t="shared" si="0"/>
        <v>都島区</v>
      </c>
      <c r="J33" s="171">
        <f t="shared" si="1"/>
        <v>0.43431949962267458</v>
      </c>
      <c r="K33" s="170" t="str">
        <f t="shared" si="2"/>
        <v>交野市</v>
      </c>
      <c r="L33" s="171">
        <f t="shared" si="3"/>
        <v>0.69423888427903913</v>
      </c>
      <c r="N33" s="166">
        <f t="shared" si="4"/>
        <v>0.42536507388388306</v>
      </c>
      <c r="O33" s="166">
        <f t="shared" si="5"/>
        <v>0.68730026300990554</v>
      </c>
      <c r="P33" s="167">
        <v>0</v>
      </c>
    </row>
    <row r="34" spans="2:16" ht="13.5" customHeight="1">
      <c r="B34" s="63">
        <v>29</v>
      </c>
      <c r="C34" s="227" t="s">
        <v>39</v>
      </c>
      <c r="D34" s="233">
        <v>0.46220977822331494</v>
      </c>
      <c r="E34" s="69">
        <v>0.70246313054925669</v>
      </c>
      <c r="F34" s="233">
        <v>0.42523799076217633</v>
      </c>
      <c r="G34" s="69">
        <v>0.6817447711673541</v>
      </c>
      <c r="H34" s="237"/>
      <c r="I34" s="170" t="str">
        <f t="shared" si="0"/>
        <v>住之江区</v>
      </c>
      <c r="J34" s="171">
        <f t="shared" si="1"/>
        <v>0.43385187796125035</v>
      </c>
      <c r="K34" s="170" t="str">
        <f t="shared" si="2"/>
        <v>島本町</v>
      </c>
      <c r="L34" s="171">
        <f t="shared" si="3"/>
        <v>0.69267019629901139</v>
      </c>
      <c r="N34" s="166">
        <f t="shared" si="4"/>
        <v>0.42536507388388306</v>
      </c>
      <c r="O34" s="166">
        <f t="shared" si="5"/>
        <v>0.68730026300990554</v>
      </c>
      <c r="P34" s="167">
        <v>0</v>
      </c>
    </row>
    <row r="35" spans="2:16" ht="13.5" customHeight="1">
      <c r="B35" s="63">
        <v>30</v>
      </c>
      <c r="C35" s="227" t="s">
        <v>40</v>
      </c>
      <c r="D35" s="233">
        <v>0.46541008646999515</v>
      </c>
      <c r="E35" s="69">
        <v>0.72529655960579753</v>
      </c>
      <c r="F35" s="233">
        <v>0.45620836401891218</v>
      </c>
      <c r="G35" s="69">
        <v>0.70701918614922887</v>
      </c>
      <c r="H35" s="237"/>
      <c r="I35" s="170" t="str">
        <f t="shared" si="0"/>
        <v>堺市中区</v>
      </c>
      <c r="J35" s="171">
        <f t="shared" si="1"/>
        <v>0.43335781258884004</v>
      </c>
      <c r="K35" s="170" t="str">
        <f t="shared" si="2"/>
        <v>浪速区</v>
      </c>
      <c r="L35" s="171">
        <f t="shared" si="3"/>
        <v>0.69237493059951272</v>
      </c>
      <c r="N35" s="166">
        <f t="shared" si="4"/>
        <v>0.42536507388388306</v>
      </c>
      <c r="O35" s="166">
        <f t="shared" si="5"/>
        <v>0.68730026300990554</v>
      </c>
      <c r="P35" s="167">
        <v>0</v>
      </c>
    </row>
    <row r="36" spans="2:16" ht="13.5" customHeight="1">
      <c r="B36" s="63">
        <v>31</v>
      </c>
      <c r="C36" s="227" t="s">
        <v>41</v>
      </c>
      <c r="D36" s="234">
        <v>0.40291629800767337</v>
      </c>
      <c r="E36" s="72">
        <v>0.68125347193733321</v>
      </c>
      <c r="F36" s="234">
        <v>0.39935411233773038</v>
      </c>
      <c r="G36" s="72">
        <v>0.67363496901866338</v>
      </c>
      <c r="H36" s="237"/>
      <c r="I36" s="170" t="str">
        <f t="shared" si="0"/>
        <v>松原市</v>
      </c>
      <c r="J36" s="171">
        <f t="shared" si="1"/>
        <v>0.43106290757735932</v>
      </c>
      <c r="K36" s="170" t="str">
        <f t="shared" si="2"/>
        <v>堺市中区</v>
      </c>
      <c r="L36" s="171">
        <f t="shared" si="3"/>
        <v>0.69209331088059733</v>
      </c>
      <c r="N36" s="166">
        <f t="shared" si="4"/>
        <v>0.42536507388388306</v>
      </c>
      <c r="O36" s="166">
        <f t="shared" si="5"/>
        <v>0.68730026300990554</v>
      </c>
      <c r="P36" s="167">
        <v>0</v>
      </c>
    </row>
    <row r="37" spans="2:16" ht="13.5" customHeight="1">
      <c r="B37" s="63">
        <v>32</v>
      </c>
      <c r="C37" s="227" t="s">
        <v>42</v>
      </c>
      <c r="D37" s="234">
        <v>0.45378055338715095</v>
      </c>
      <c r="E37" s="72">
        <v>0.69713771437024186</v>
      </c>
      <c r="F37" s="234">
        <v>0.43450761341439753</v>
      </c>
      <c r="G37" s="72">
        <v>0.68192451859206293</v>
      </c>
      <c r="H37" s="237"/>
      <c r="I37" s="170" t="str">
        <f t="shared" si="0"/>
        <v>西区</v>
      </c>
      <c r="J37" s="171">
        <f t="shared" si="1"/>
        <v>0.43055137008125727</v>
      </c>
      <c r="K37" s="170" t="str">
        <f t="shared" si="2"/>
        <v>守口市</v>
      </c>
      <c r="L37" s="171">
        <f t="shared" si="3"/>
        <v>0.69031034764008914</v>
      </c>
      <c r="N37" s="166">
        <f t="shared" si="4"/>
        <v>0.42536507388388306</v>
      </c>
      <c r="O37" s="166">
        <f t="shared" si="5"/>
        <v>0.68730026300990554</v>
      </c>
      <c r="P37" s="167">
        <v>0</v>
      </c>
    </row>
    <row r="38" spans="2:16" ht="13.5" customHeight="1">
      <c r="B38" s="63">
        <v>33</v>
      </c>
      <c r="C38" s="227" t="s">
        <v>43</v>
      </c>
      <c r="D38" s="233">
        <v>0.47086386581294881</v>
      </c>
      <c r="E38" s="69">
        <v>0.71681499597797704</v>
      </c>
      <c r="F38" s="233">
        <v>0.4423674387107448</v>
      </c>
      <c r="G38" s="69">
        <v>0.69706884596302832</v>
      </c>
      <c r="H38" s="237"/>
      <c r="I38" s="170" t="str">
        <f t="shared" si="0"/>
        <v>浪速区</v>
      </c>
      <c r="J38" s="171">
        <f t="shared" si="1"/>
        <v>0.4287723334232052</v>
      </c>
      <c r="K38" s="170" t="str">
        <f t="shared" si="2"/>
        <v>四條畷市</v>
      </c>
      <c r="L38" s="171">
        <f t="shared" si="3"/>
        <v>0.69012543385540359</v>
      </c>
      <c r="N38" s="166">
        <f t="shared" si="4"/>
        <v>0.42536507388388306</v>
      </c>
      <c r="O38" s="166">
        <f t="shared" si="5"/>
        <v>0.68730026300990554</v>
      </c>
      <c r="P38" s="167">
        <v>0</v>
      </c>
    </row>
    <row r="39" spans="2:16" ht="13.5" customHeight="1">
      <c r="B39" s="63">
        <v>34</v>
      </c>
      <c r="C39" s="227" t="s">
        <v>45</v>
      </c>
      <c r="D39" s="233">
        <v>0.43047525810610537</v>
      </c>
      <c r="E39" s="69">
        <v>0.68529119840851238</v>
      </c>
      <c r="F39" s="233">
        <v>0.41132852386270069</v>
      </c>
      <c r="G39" s="69">
        <v>0.66856227831366588</v>
      </c>
      <c r="H39" s="237"/>
      <c r="I39" s="170" t="str">
        <f t="shared" si="0"/>
        <v>此花区</v>
      </c>
      <c r="J39" s="171">
        <f t="shared" si="1"/>
        <v>0.4274289642859519</v>
      </c>
      <c r="K39" s="170" t="str">
        <f t="shared" si="2"/>
        <v>西区</v>
      </c>
      <c r="L39" s="171">
        <f t="shared" si="3"/>
        <v>0.68924812807380198</v>
      </c>
      <c r="N39" s="166">
        <f t="shared" si="4"/>
        <v>0.42536507388388306</v>
      </c>
      <c r="O39" s="166">
        <f t="shared" si="5"/>
        <v>0.68730026300990554</v>
      </c>
      <c r="P39" s="167">
        <v>0</v>
      </c>
    </row>
    <row r="40" spans="2:16" ht="13.5" customHeight="1">
      <c r="B40" s="63">
        <v>35</v>
      </c>
      <c r="C40" s="227" t="s">
        <v>2</v>
      </c>
      <c r="D40" s="233">
        <v>0.43242446456074146</v>
      </c>
      <c r="E40" s="69">
        <v>0.68221630053958926</v>
      </c>
      <c r="F40" s="233">
        <v>0.41580345505711408</v>
      </c>
      <c r="G40" s="69">
        <v>0.66976268265498895</v>
      </c>
      <c r="H40" s="237"/>
      <c r="I40" s="170" t="str">
        <f t="shared" si="0"/>
        <v>忠岡町</v>
      </c>
      <c r="J40" s="171">
        <f t="shared" si="1"/>
        <v>0.42659573345240281</v>
      </c>
      <c r="K40" s="170" t="str">
        <f t="shared" si="2"/>
        <v>平野区</v>
      </c>
      <c r="L40" s="171">
        <f t="shared" si="3"/>
        <v>0.68892252429376422</v>
      </c>
      <c r="N40" s="166">
        <f t="shared" si="4"/>
        <v>0.42536507388388306</v>
      </c>
      <c r="O40" s="166">
        <f t="shared" si="5"/>
        <v>0.68730026300990554</v>
      </c>
      <c r="P40" s="167">
        <v>0</v>
      </c>
    </row>
    <row r="41" spans="2:16" ht="13.5" customHeight="1">
      <c r="B41" s="63">
        <v>36</v>
      </c>
      <c r="C41" s="227" t="s">
        <v>3</v>
      </c>
      <c r="D41" s="233">
        <v>0.44296926803773296</v>
      </c>
      <c r="E41" s="69">
        <v>0.69053600743503407</v>
      </c>
      <c r="F41" s="233">
        <v>0.41926349753330444</v>
      </c>
      <c r="G41" s="69">
        <v>0.67585761063615835</v>
      </c>
      <c r="H41" s="237"/>
      <c r="I41" s="170" t="str">
        <f t="shared" si="0"/>
        <v>堺市東区</v>
      </c>
      <c r="J41" s="171">
        <f t="shared" si="1"/>
        <v>0.42523799076217633</v>
      </c>
      <c r="K41" s="170" t="str">
        <f t="shared" si="2"/>
        <v>都島区</v>
      </c>
      <c r="L41" s="171">
        <f t="shared" si="3"/>
        <v>0.68795916872721663</v>
      </c>
      <c r="N41" s="166">
        <f t="shared" si="4"/>
        <v>0.42536507388388306</v>
      </c>
      <c r="O41" s="166">
        <f t="shared" si="5"/>
        <v>0.68730026300990554</v>
      </c>
      <c r="P41" s="167">
        <v>0</v>
      </c>
    </row>
    <row r="42" spans="2:16" ht="13.5" customHeight="1">
      <c r="B42" s="63">
        <v>37</v>
      </c>
      <c r="C42" s="227" t="s">
        <v>4</v>
      </c>
      <c r="D42" s="233">
        <v>0.40996317880041605</v>
      </c>
      <c r="E42" s="69">
        <v>0.67868498351366968</v>
      </c>
      <c r="F42" s="233">
        <v>0.40290803037039824</v>
      </c>
      <c r="G42" s="69">
        <v>0.66700360870404685</v>
      </c>
      <c r="H42" s="237"/>
      <c r="I42" s="170" t="str">
        <f t="shared" si="0"/>
        <v>大阪市</v>
      </c>
      <c r="J42" s="171">
        <f t="shared" si="1"/>
        <v>0.42454345902638807</v>
      </c>
      <c r="K42" s="170" t="str">
        <f t="shared" si="2"/>
        <v>大阪市</v>
      </c>
      <c r="L42" s="171">
        <f t="shared" si="3"/>
        <v>0.68672830624725334</v>
      </c>
      <c r="N42" s="166">
        <f t="shared" si="4"/>
        <v>0.42536507388388306</v>
      </c>
      <c r="O42" s="166">
        <f t="shared" si="5"/>
        <v>0.68730026300990554</v>
      </c>
      <c r="P42" s="167">
        <v>0</v>
      </c>
    </row>
    <row r="43" spans="2:16" ht="13.5" customHeight="1">
      <c r="B43" s="63">
        <v>38</v>
      </c>
      <c r="C43" s="228" t="s">
        <v>46</v>
      </c>
      <c r="D43" s="233">
        <v>0.43059382427961312</v>
      </c>
      <c r="E43" s="69">
        <v>0.69273509767495745</v>
      </c>
      <c r="F43" s="233">
        <v>0.41306605247945005</v>
      </c>
      <c r="G43" s="69">
        <v>0.67727690270023344</v>
      </c>
      <c r="H43" s="237"/>
      <c r="I43" s="170" t="str">
        <f t="shared" si="0"/>
        <v>四條畷市</v>
      </c>
      <c r="J43" s="171">
        <f t="shared" si="1"/>
        <v>0.42406967782264327</v>
      </c>
      <c r="K43" s="170" t="str">
        <f t="shared" si="2"/>
        <v>大正区</v>
      </c>
      <c r="L43" s="171">
        <f t="shared" si="3"/>
        <v>0.68382169411607585</v>
      </c>
      <c r="N43" s="166">
        <f t="shared" si="4"/>
        <v>0.42536507388388306</v>
      </c>
      <c r="O43" s="166">
        <f t="shared" si="5"/>
        <v>0.68730026300990554</v>
      </c>
      <c r="P43" s="167">
        <v>0</v>
      </c>
    </row>
    <row r="44" spans="2:16" ht="13.5" customHeight="1">
      <c r="B44" s="63">
        <v>39</v>
      </c>
      <c r="C44" s="228" t="s">
        <v>9</v>
      </c>
      <c r="D44" s="234">
        <v>0.49668379709297855</v>
      </c>
      <c r="E44" s="72">
        <v>0.75898653220182</v>
      </c>
      <c r="F44" s="234">
        <v>0.4788238898249893</v>
      </c>
      <c r="G44" s="72">
        <v>0.74491076999524375</v>
      </c>
      <c r="H44" s="237"/>
      <c r="I44" s="170" t="str">
        <f t="shared" si="0"/>
        <v>箕面市</v>
      </c>
      <c r="J44" s="171">
        <f t="shared" si="1"/>
        <v>0.42282352407462004</v>
      </c>
      <c r="K44" s="170" t="str">
        <f t="shared" si="2"/>
        <v>茨木市</v>
      </c>
      <c r="L44" s="171">
        <f t="shared" si="3"/>
        <v>0.68305513906866766</v>
      </c>
      <c r="N44" s="166">
        <f t="shared" si="4"/>
        <v>0.42536507388388306</v>
      </c>
      <c r="O44" s="166">
        <f t="shared" si="5"/>
        <v>0.68730026300990554</v>
      </c>
      <c r="P44" s="167">
        <v>0</v>
      </c>
    </row>
    <row r="45" spans="2:16" ht="13.5" customHeight="1">
      <c r="B45" s="63">
        <v>40</v>
      </c>
      <c r="C45" s="228" t="s">
        <v>47</v>
      </c>
      <c r="D45" s="235">
        <v>0.43048931994666201</v>
      </c>
      <c r="E45" s="236">
        <v>0.69376059938235835</v>
      </c>
      <c r="F45" s="235">
        <v>0.41322717567249484</v>
      </c>
      <c r="G45" s="236">
        <v>0.67608105856434575</v>
      </c>
      <c r="H45" s="237"/>
      <c r="I45" s="170" t="str">
        <f t="shared" si="0"/>
        <v>高石市</v>
      </c>
      <c r="J45" s="171">
        <f t="shared" si="1"/>
        <v>0.42070919016573644</v>
      </c>
      <c r="K45" s="170" t="str">
        <f t="shared" si="2"/>
        <v>堺市北区</v>
      </c>
      <c r="L45" s="171">
        <f t="shared" si="3"/>
        <v>0.68192451859206293</v>
      </c>
      <c r="N45" s="166">
        <f t="shared" si="4"/>
        <v>0.42536507388388306</v>
      </c>
      <c r="O45" s="166">
        <f t="shared" si="5"/>
        <v>0.68730026300990554</v>
      </c>
      <c r="P45" s="167">
        <v>0</v>
      </c>
    </row>
    <row r="46" spans="2:16" ht="13.5" customHeight="1">
      <c r="B46" s="63">
        <v>41</v>
      </c>
      <c r="C46" s="228" t="s">
        <v>14</v>
      </c>
      <c r="D46" s="233">
        <v>0.45606458808723171</v>
      </c>
      <c r="E46" s="69">
        <v>0.70115517936420368</v>
      </c>
      <c r="F46" s="233">
        <v>0.4370192758027282</v>
      </c>
      <c r="G46" s="69">
        <v>0.69031034764008914</v>
      </c>
      <c r="H46" s="237"/>
      <c r="I46" s="170" t="str">
        <f t="shared" si="0"/>
        <v>池田市</v>
      </c>
      <c r="J46" s="171">
        <f t="shared" si="1"/>
        <v>0.41926349753330444</v>
      </c>
      <c r="K46" s="170" t="str">
        <f t="shared" si="2"/>
        <v>堺市東区</v>
      </c>
      <c r="L46" s="171">
        <f t="shared" si="3"/>
        <v>0.6817447711673541</v>
      </c>
      <c r="N46" s="166">
        <f t="shared" si="4"/>
        <v>0.42536507388388306</v>
      </c>
      <c r="O46" s="166">
        <f t="shared" si="5"/>
        <v>0.68730026300990554</v>
      </c>
      <c r="P46" s="167">
        <v>0</v>
      </c>
    </row>
    <row r="47" spans="2:16" ht="13.5" customHeight="1">
      <c r="B47" s="63">
        <v>42</v>
      </c>
      <c r="C47" s="228" t="s">
        <v>15</v>
      </c>
      <c r="D47" s="233">
        <v>0.45645921416493107</v>
      </c>
      <c r="E47" s="69">
        <v>0.72483904381778819</v>
      </c>
      <c r="F47" s="233">
        <v>0.4432706060989931</v>
      </c>
      <c r="G47" s="69">
        <v>0.71199343477305399</v>
      </c>
      <c r="H47" s="237"/>
      <c r="I47" s="170" t="str">
        <f t="shared" si="0"/>
        <v>茨木市</v>
      </c>
      <c r="J47" s="171">
        <f t="shared" si="1"/>
        <v>0.41908666619966367</v>
      </c>
      <c r="K47" s="170" t="str">
        <f t="shared" si="2"/>
        <v>高石市</v>
      </c>
      <c r="L47" s="171">
        <f t="shared" si="3"/>
        <v>0.68147185190148929</v>
      </c>
      <c r="N47" s="166">
        <f t="shared" si="4"/>
        <v>0.42536507388388306</v>
      </c>
      <c r="O47" s="166">
        <f t="shared" si="5"/>
        <v>0.68730026300990554</v>
      </c>
      <c r="P47" s="167">
        <v>0</v>
      </c>
    </row>
    <row r="48" spans="2:16" ht="13.5" customHeight="1">
      <c r="B48" s="63">
        <v>43</v>
      </c>
      <c r="C48" s="228" t="s">
        <v>10</v>
      </c>
      <c r="D48" s="233">
        <v>0.44114385737043194</v>
      </c>
      <c r="E48" s="69">
        <v>0.69978703449735469</v>
      </c>
      <c r="F48" s="233">
        <v>0.41908666619966367</v>
      </c>
      <c r="G48" s="69">
        <v>0.68305513906866766</v>
      </c>
      <c r="H48" s="237"/>
      <c r="I48" s="170" t="str">
        <f t="shared" si="0"/>
        <v>住吉区</v>
      </c>
      <c r="J48" s="171">
        <f t="shared" si="1"/>
        <v>0.41817056503570399</v>
      </c>
      <c r="K48" s="170" t="str">
        <f t="shared" si="2"/>
        <v>泉大津市</v>
      </c>
      <c r="L48" s="171">
        <f t="shared" si="3"/>
        <v>0.67727690270023344</v>
      </c>
      <c r="N48" s="166">
        <f t="shared" si="4"/>
        <v>0.42536507388388306</v>
      </c>
      <c r="O48" s="166">
        <f t="shared" si="5"/>
        <v>0.68730026300990554</v>
      </c>
      <c r="P48" s="167">
        <v>0</v>
      </c>
    </row>
    <row r="49" spans="2:16" ht="13.5" customHeight="1">
      <c r="B49" s="63">
        <v>44</v>
      </c>
      <c r="C49" s="228" t="s">
        <v>22</v>
      </c>
      <c r="D49" s="233">
        <v>0.45596425375133076</v>
      </c>
      <c r="E49" s="69">
        <v>0.71703968686086395</v>
      </c>
      <c r="F49" s="233">
        <v>0.44584312146709337</v>
      </c>
      <c r="G49" s="69">
        <v>0.70380402421082611</v>
      </c>
      <c r="H49" s="237"/>
      <c r="I49" s="170" t="str">
        <f t="shared" si="0"/>
        <v>豊中市</v>
      </c>
      <c r="J49" s="171">
        <f t="shared" si="1"/>
        <v>0.41580345505711408</v>
      </c>
      <c r="K49" s="170" t="str">
        <f t="shared" si="2"/>
        <v>貝塚市</v>
      </c>
      <c r="L49" s="171">
        <f t="shared" si="3"/>
        <v>0.67608105856434575</v>
      </c>
      <c r="N49" s="166">
        <f t="shared" si="4"/>
        <v>0.42536507388388306</v>
      </c>
      <c r="O49" s="166">
        <f t="shared" si="5"/>
        <v>0.68730026300990554</v>
      </c>
      <c r="P49" s="167">
        <v>0</v>
      </c>
    </row>
    <row r="50" spans="2:16" ht="13.5" customHeight="1">
      <c r="B50" s="63">
        <v>45</v>
      </c>
      <c r="C50" s="228" t="s">
        <v>48</v>
      </c>
      <c r="D50" s="233">
        <v>0.45121215645410817</v>
      </c>
      <c r="E50" s="69">
        <v>0.71847331821482063</v>
      </c>
      <c r="F50" s="233">
        <v>0.44136539823715071</v>
      </c>
      <c r="G50" s="69">
        <v>0.70164231243749808</v>
      </c>
      <c r="H50" s="237"/>
      <c r="I50" s="170" t="str">
        <f t="shared" si="0"/>
        <v>平野区</v>
      </c>
      <c r="J50" s="171">
        <f t="shared" si="1"/>
        <v>0.41574057003048209</v>
      </c>
      <c r="K50" s="170" t="str">
        <f t="shared" si="2"/>
        <v>池田市</v>
      </c>
      <c r="L50" s="171">
        <f t="shared" si="3"/>
        <v>0.67585761063615835</v>
      </c>
      <c r="N50" s="166">
        <f t="shared" si="4"/>
        <v>0.42536507388388306</v>
      </c>
      <c r="O50" s="166">
        <f t="shared" si="5"/>
        <v>0.68730026300990554</v>
      </c>
      <c r="P50" s="167">
        <v>0</v>
      </c>
    </row>
    <row r="51" spans="2:16" ht="13.5" customHeight="1">
      <c r="B51" s="63">
        <v>46</v>
      </c>
      <c r="C51" s="228" t="s">
        <v>26</v>
      </c>
      <c r="D51" s="233">
        <v>0.41279494971566422</v>
      </c>
      <c r="E51" s="69">
        <v>0.68176843458429059</v>
      </c>
      <c r="F51" s="233">
        <v>0.39509746558740266</v>
      </c>
      <c r="G51" s="69">
        <v>0.67029282672110668</v>
      </c>
      <c r="H51" s="237"/>
      <c r="I51" s="170" t="str">
        <f t="shared" si="0"/>
        <v>柏原市</v>
      </c>
      <c r="J51" s="171">
        <f t="shared" si="1"/>
        <v>0.41331496781367738</v>
      </c>
      <c r="K51" s="170" t="str">
        <f t="shared" si="2"/>
        <v>羽曳野市</v>
      </c>
      <c r="L51" s="171">
        <f t="shared" si="3"/>
        <v>0.67428733059286672</v>
      </c>
      <c r="N51" s="166">
        <f t="shared" si="4"/>
        <v>0.42536507388388306</v>
      </c>
      <c r="O51" s="166">
        <f t="shared" si="5"/>
        <v>0.68730026300990554</v>
      </c>
      <c r="P51" s="167">
        <v>0</v>
      </c>
    </row>
    <row r="52" spans="2:16" ht="13.5" customHeight="1">
      <c r="B52" s="63">
        <v>47</v>
      </c>
      <c r="C52" s="228" t="s">
        <v>16</v>
      </c>
      <c r="D52" s="233">
        <v>0.49905368951185247</v>
      </c>
      <c r="E52" s="69">
        <v>0.75009853037672047</v>
      </c>
      <c r="F52" s="233">
        <v>0.48408607054063585</v>
      </c>
      <c r="G52" s="69">
        <v>0.73768785897869216</v>
      </c>
      <c r="H52" s="237"/>
      <c r="I52" s="170" t="str">
        <f t="shared" si="0"/>
        <v>貝塚市</v>
      </c>
      <c r="J52" s="171">
        <f t="shared" si="1"/>
        <v>0.41322717567249484</v>
      </c>
      <c r="K52" s="170" t="str">
        <f t="shared" si="2"/>
        <v>堺市南区</v>
      </c>
      <c r="L52" s="171">
        <f t="shared" si="3"/>
        <v>0.67363496901866338</v>
      </c>
      <c r="N52" s="166">
        <f t="shared" si="4"/>
        <v>0.42536507388388306</v>
      </c>
      <c r="O52" s="166">
        <f t="shared" si="5"/>
        <v>0.68730026300990554</v>
      </c>
      <c r="P52" s="167">
        <v>0</v>
      </c>
    </row>
    <row r="53" spans="2:16" ht="13.5" customHeight="1">
      <c r="B53" s="63">
        <v>48</v>
      </c>
      <c r="C53" s="228" t="s">
        <v>27</v>
      </c>
      <c r="D53" s="233">
        <v>0.42174054440554221</v>
      </c>
      <c r="E53" s="69">
        <v>0.6668058909896144</v>
      </c>
      <c r="F53" s="233">
        <v>0.40295224096697563</v>
      </c>
      <c r="G53" s="69">
        <v>0.64847183918504381</v>
      </c>
      <c r="H53" s="237"/>
      <c r="I53" s="170" t="str">
        <f t="shared" si="0"/>
        <v>旭区</v>
      </c>
      <c r="J53" s="171">
        <f t="shared" si="1"/>
        <v>0.41311366098479257</v>
      </c>
      <c r="K53" s="170" t="str">
        <f t="shared" si="2"/>
        <v>富田林市</v>
      </c>
      <c r="L53" s="171">
        <f t="shared" si="3"/>
        <v>0.67029282672110668</v>
      </c>
      <c r="N53" s="166">
        <f t="shared" si="4"/>
        <v>0.42536507388388306</v>
      </c>
      <c r="O53" s="166">
        <f t="shared" si="5"/>
        <v>0.68730026300990554</v>
      </c>
      <c r="P53" s="167">
        <v>0</v>
      </c>
    </row>
    <row r="54" spans="2:16" ht="13.5" customHeight="1">
      <c r="B54" s="63">
        <v>49</v>
      </c>
      <c r="C54" s="228" t="s">
        <v>28</v>
      </c>
      <c r="D54" s="233">
        <v>0.44663885563283595</v>
      </c>
      <c r="E54" s="69">
        <v>0.71517562549484803</v>
      </c>
      <c r="F54" s="233">
        <v>0.43106290757735932</v>
      </c>
      <c r="G54" s="69">
        <v>0.70116718350627039</v>
      </c>
      <c r="H54" s="237"/>
      <c r="I54" s="170" t="str">
        <f t="shared" si="0"/>
        <v>泉大津市</v>
      </c>
      <c r="J54" s="171">
        <f t="shared" si="1"/>
        <v>0.41306605247945005</v>
      </c>
      <c r="K54" s="170" t="str">
        <f t="shared" si="2"/>
        <v>豊中市</v>
      </c>
      <c r="L54" s="171">
        <f t="shared" si="3"/>
        <v>0.66976268265498895</v>
      </c>
      <c r="N54" s="166">
        <f t="shared" si="4"/>
        <v>0.42536507388388306</v>
      </c>
      <c r="O54" s="166">
        <f t="shared" si="5"/>
        <v>0.68730026300990554</v>
      </c>
      <c r="P54" s="167">
        <v>0</v>
      </c>
    </row>
    <row r="55" spans="2:16" ht="13.5" customHeight="1">
      <c r="B55" s="63">
        <v>50</v>
      </c>
      <c r="C55" s="228" t="s">
        <v>17</v>
      </c>
      <c r="D55" s="234">
        <v>0.38275231441888569</v>
      </c>
      <c r="E55" s="72">
        <v>0.65474617721782746</v>
      </c>
      <c r="F55" s="234">
        <v>0.36677162365839383</v>
      </c>
      <c r="G55" s="72">
        <v>0.63837987506261129</v>
      </c>
      <c r="H55" s="237"/>
      <c r="I55" s="170" t="str">
        <f t="shared" si="0"/>
        <v>羽曳野市</v>
      </c>
      <c r="J55" s="171">
        <f t="shared" si="1"/>
        <v>0.41253201514809701</v>
      </c>
      <c r="K55" s="170" t="str">
        <f t="shared" si="2"/>
        <v>旭区</v>
      </c>
      <c r="L55" s="171">
        <f t="shared" si="3"/>
        <v>0.66883297358635685</v>
      </c>
      <c r="N55" s="166">
        <f t="shared" si="4"/>
        <v>0.42536507388388306</v>
      </c>
      <c r="O55" s="166">
        <f t="shared" si="5"/>
        <v>0.68730026300990554</v>
      </c>
      <c r="P55" s="167">
        <v>0</v>
      </c>
    </row>
    <row r="56" spans="2:16" ht="13.5" customHeight="1">
      <c r="B56" s="63">
        <v>51</v>
      </c>
      <c r="C56" s="228" t="s">
        <v>49</v>
      </c>
      <c r="D56" s="235">
        <v>0.39241691720517763</v>
      </c>
      <c r="E56" s="236">
        <v>0.66528420236018337</v>
      </c>
      <c r="F56" s="235">
        <v>0.37840947659773538</v>
      </c>
      <c r="G56" s="236">
        <v>0.64543969860437289</v>
      </c>
      <c r="H56" s="237"/>
      <c r="I56" s="170" t="str">
        <f t="shared" si="0"/>
        <v>岸和田市</v>
      </c>
      <c r="J56" s="171">
        <f t="shared" si="1"/>
        <v>0.41132852386270069</v>
      </c>
      <c r="K56" s="170" t="str">
        <f t="shared" si="2"/>
        <v>岸和田市</v>
      </c>
      <c r="L56" s="171">
        <f t="shared" si="3"/>
        <v>0.66856227831366588</v>
      </c>
      <c r="N56" s="166">
        <f t="shared" si="4"/>
        <v>0.42536507388388306</v>
      </c>
      <c r="O56" s="166">
        <f t="shared" si="5"/>
        <v>0.68730026300990554</v>
      </c>
      <c r="P56" s="167">
        <v>0</v>
      </c>
    </row>
    <row r="57" spans="2:16" ht="13.5" customHeight="1">
      <c r="B57" s="63">
        <v>52</v>
      </c>
      <c r="C57" s="228" t="s">
        <v>5</v>
      </c>
      <c r="D57" s="233">
        <v>0.4379130914922606</v>
      </c>
      <c r="E57" s="69">
        <v>0.67549354519685878</v>
      </c>
      <c r="F57" s="233">
        <v>0.42282352407462004</v>
      </c>
      <c r="G57" s="69">
        <v>0.6639534591606242</v>
      </c>
      <c r="H57" s="237"/>
      <c r="I57" s="170" t="str">
        <f t="shared" si="0"/>
        <v>大正区</v>
      </c>
      <c r="J57" s="171">
        <f t="shared" si="1"/>
        <v>0.40522388504655182</v>
      </c>
      <c r="K57" s="170" t="str">
        <f t="shared" si="2"/>
        <v>柏原市</v>
      </c>
      <c r="L57" s="171">
        <f t="shared" si="3"/>
        <v>0.66848729557911346</v>
      </c>
      <c r="N57" s="166">
        <f t="shared" si="4"/>
        <v>0.42536507388388306</v>
      </c>
      <c r="O57" s="166">
        <f t="shared" si="5"/>
        <v>0.68730026300990554</v>
      </c>
      <c r="P57" s="167">
        <v>0</v>
      </c>
    </row>
    <row r="58" spans="2:16" ht="13.5" customHeight="1">
      <c r="B58" s="63">
        <v>53</v>
      </c>
      <c r="C58" s="228" t="s">
        <v>23</v>
      </c>
      <c r="D58" s="233">
        <v>0.41708256145592248</v>
      </c>
      <c r="E58" s="69">
        <v>0.68246402059821076</v>
      </c>
      <c r="F58" s="233">
        <v>0.41331496781367738</v>
      </c>
      <c r="G58" s="69">
        <v>0.66848729557911346</v>
      </c>
      <c r="H58" s="237"/>
      <c r="I58" s="170" t="str">
        <f t="shared" si="0"/>
        <v>東住吉区</v>
      </c>
      <c r="J58" s="171">
        <f t="shared" si="1"/>
        <v>0.4051478952569541</v>
      </c>
      <c r="K58" s="170" t="str">
        <f t="shared" si="2"/>
        <v>中央区</v>
      </c>
      <c r="L58" s="171">
        <f t="shared" si="3"/>
        <v>0.66822872172012249</v>
      </c>
      <c r="N58" s="166">
        <f t="shared" si="4"/>
        <v>0.42536507388388306</v>
      </c>
      <c r="O58" s="166">
        <f t="shared" si="5"/>
        <v>0.68730026300990554</v>
      </c>
      <c r="P58" s="167">
        <v>0</v>
      </c>
    </row>
    <row r="59" spans="2:16" ht="13.5" customHeight="1">
      <c r="B59" s="63">
        <v>54</v>
      </c>
      <c r="C59" s="228" t="s">
        <v>29</v>
      </c>
      <c r="D59" s="234">
        <v>0.42849461922784382</v>
      </c>
      <c r="E59" s="72">
        <v>0.68906517189691441</v>
      </c>
      <c r="F59" s="234">
        <v>0.41253201514809701</v>
      </c>
      <c r="G59" s="72">
        <v>0.67428733059286672</v>
      </c>
      <c r="H59" s="237"/>
      <c r="I59" s="170" t="str">
        <f t="shared" si="0"/>
        <v>中央区</v>
      </c>
      <c r="J59" s="171">
        <f t="shared" si="1"/>
        <v>0.40472923082489437</v>
      </c>
      <c r="K59" s="170" t="str">
        <f t="shared" si="2"/>
        <v>藤井寺市</v>
      </c>
      <c r="L59" s="171">
        <f t="shared" si="3"/>
        <v>0.667718096550179</v>
      </c>
      <c r="N59" s="166">
        <f t="shared" si="4"/>
        <v>0.42536507388388306</v>
      </c>
      <c r="O59" s="166">
        <f t="shared" si="5"/>
        <v>0.68730026300990554</v>
      </c>
      <c r="P59" s="167">
        <v>0</v>
      </c>
    </row>
    <row r="60" spans="2:16" ht="13.5" customHeight="1">
      <c r="B60" s="63">
        <v>55</v>
      </c>
      <c r="C60" s="228" t="s">
        <v>18</v>
      </c>
      <c r="D60" s="234">
        <v>0.48068498919655905</v>
      </c>
      <c r="E60" s="72">
        <v>0.7260269313215465</v>
      </c>
      <c r="F60" s="234">
        <v>0.46031449553250131</v>
      </c>
      <c r="G60" s="72">
        <v>0.70873421640057477</v>
      </c>
      <c r="H60" s="237"/>
      <c r="I60" s="170" t="str">
        <f t="shared" si="0"/>
        <v>河内長野市</v>
      </c>
      <c r="J60" s="171">
        <f t="shared" si="1"/>
        <v>0.40295224096697563</v>
      </c>
      <c r="K60" s="170" t="str">
        <f t="shared" si="2"/>
        <v>吹田市</v>
      </c>
      <c r="L60" s="171">
        <f t="shared" si="3"/>
        <v>0.66700360870404685</v>
      </c>
      <c r="N60" s="166">
        <f t="shared" si="4"/>
        <v>0.42536507388388306</v>
      </c>
      <c r="O60" s="166">
        <f t="shared" si="5"/>
        <v>0.68730026300990554</v>
      </c>
      <c r="P60" s="167">
        <v>0</v>
      </c>
    </row>
    <row r="61" spans="2:16" ht="13.5" customHeight="1">
      <c r="B61" s="63">
        <v>56</v>
      </c>
      <c r="C61" s="228" t="s">
        <v>11</v>
      </c>
      <c r="D61" s="233">
        <v>0.48920906733296088</v>
      </c>
      <c r="E61" s="69">
        <v>0.75678430895914051</v>
      </c>
      <c r="F61" s="233">
        <v>0.47920202468505574</v>
      </c>
      <c r="G61" s="69">
        <v>0.73985560737709499</v>
      </c>
      <c r="H61" s="237"/>
      <c r="I61" s="170" t="str">
        <f t="shared" si="0"/>
        <v>吹田市</v>
      </c>
      <c r="J61" s="171">
        <f t="shared" si="1"/>
        <v>0.40290803037039824</v>
      </c>
      <c r="K61" s="170" t="str">
        <f t="shared" si="2"/>
        <v>住吉区</v>
      </c>
      <c r="L61" s="171">
        <f t="shared" si="3"/>
        <v>0.66613447860007347</v>
      </c>
      <c r="N61" s="166">
        <f t="shared" si="4"/>
        <v>0.42536507388388306</v>
      </c>
      <c r="O61" s="166">
        <f t="shared" si="5"/>
        <v>0.68730026300990554</v>
      </c>
      <c r="P61" s="167">
        <v>0</v>
      </c>
    </row>
    <row r="62" spans="2:16" ht="13.5" customHeight="1">
      <c r="B62" s="63">
        <v>57</v>
      </c>
      <c r="C62" s="228" t="s">
        <v>50</v>
      </c>
      <c r="D62" s="234">
        <v>0.42668399136212831</v>
      </c>
      <c r="E62" s="72">
        <v>0.69080048074153544</v>
      </c>
      <c r="F62" s="234">
        <v>0.42070919016573644</v>
      </c>
      <c r="G62" s="72">
        <v>0.68147185190148929</v>
      </c>
      <c r="H62" s="237"/>
      <c r="I62" s="170" t="str">
        <f t="shared" si="0"/>
        <v>北区</v>
      </c>
      <c r="J62" s="171">
        <f t="shared" si="1"/>
        <v>0.39976194297199258</v>
      </c>
      <c r="K62" s="170" t="str">
        <f t="shared" si="2"/>
        <v>箕面市</v>
      </c>
      <c r="L62" s="171">
        <f t="shared" si="3"/>
        <v>0.6639534591606242</v>
      </c>
      <c r="N62" s="166">
        <f t="shared" si="4"/>
        <v>0.42536507388388306</v>
      </c>
      <c r="O62" s="166">
        <f t="shared" si="5"/>
        <v>0.68730026300990554</v>
      </c>
      <c r="P62" s="167">
        <v>0</v>
      </c>
    </row>
    <row r="63" spans="2:16" ht="13.5" customHeight="1">
      <c r="B63" s="63">
        <v>58</v>
      </c>
      <c r="C63" s="228" t="s">
        <v>30</v>
      </c>
      <c r="D63" s="235">
        <v>0.40430307456596115</v>
      </c>
      <c r="E63" s="236">
        <v>0.67667949129895266</v>
      </c>
      <c r="F63" s="235">
        <v>0.39580653174285807</v>
      </c>
      <c r="G63" s="236">
        <v>0.667718096550179</v>
      </c>
      <c r="H63" s="237"/>
      <c r="I63" s="170" t="str">
        <f t="shared" si="0"/>
        <v>堺市南区</v>
      </c>
      <c r="J63" s="171">
        <f t="shared" si="1"/>
        <v>0.39935411233773038</v>
      </c>
      <c r="K63" s="170" t="str">
        <f t="shared" si="2"/>
        <v>東大阪市</v>
      </c>
      <c r="L63" s="171">
        <f t="shared" si="3"/>
        <v>0.66284158456836695</v>
      </c>
      <c r="N63" s="166">
        <f t="shared" si="4"/>
        <v>0.42536507388388306</v>
      </c>
      <c r="O63" s="166">
        <f t="shared" si="5"/>
        <v>0.68730026300990554</v>
      </c>
      <c r="P63" s="167">
        <v>0</v>
      </c>
    </row>
    <row r="64" spans="2:16" ht="13.5" customHeight="1">
      <c r="B64" s="63">
        <v>59</v>
      </c>
      <c r="C64" s="228" t="s">
        <v>24</v>
      </c>
      <c r="D64" s="233">
        <v>0.40242157350343544</v>
      </c>
      <c r="E64" s="69">
        <v>0.67584325799889</v>
      </c>
      <c r="F64" s="233">
        <v>0.39124978515682152</v>
      </c>
      <c r="G64" s="69">
        <v>0.66284158456836695</v>
      </c>
      <c r="H64" s="237"/>
      <c r="I64" s="170" t="str">
        <f t="shared" si="0"/>
        <v>藤井寺市</v>
      </c>
      <c r="J64" s="171">
        <f t="shared" si="1"/>
        <v>0.39580653174285807</v>
      </c>
      <c r="K64" s="170" t="str">
        <f t="shared" si="2"/>
        <v>生野区</v>
      </c>
      <c r="L64" s="171">
        <f t="shared" si="3"/>
        <v>0.65997463345905283</v>
      </c>
      <c r="N64" s="166">
        <f t="shared" si="4"/>
        <v>0.42536507388388306</v>
      </c>
      <c r="O64" s="166">
        <f t="shared" si="5"/>
        <v>0.68730026300990554</v>
      </c>
      <c r="P64" s="167">
        <v>0</v>
      </c>
    </row>
    <row r="65" spans="2:16" ht="13.5" customHeight="1">
      <c r="B65" s="63">
        <v>60</v>
      </c>
      <c r="C65" s="228" t="s">
        <v>51</v>
      </c>
      <c r="D65" s="233">
        <v>0.42092486985577687</v>
      </c>
      <c r="E65" s="69">
        <v>0.70170270778296973</v>
      </c>
      <c r="F65" s="233">
        <v>0.38908991233628371</v>
      </c>
      <c r="G65" s="69">
        <v>0.65429523622315777</v>
      </c>
      <c r="H65" s="237"/>
      <c r="I65" s="170" t="str">
        <f t="shared" si="0"/>
        <v>富田林市</v>
      </c>
      <c r="J65" s="171">
        <f t="shared" si="1"/>
        <v>0.39509746558740266</v>
      </c>
      <c r="K65" s="170" t="str">
        <f t="shared" si="2"/>
        <v>東住吉区</v>
      </c>
      <c r="L65" s="171">
        <f t="shared" si="3"/>
        <v>0.65786261754147402</v>
      </c>
      <c r="N65" s="166">
        <f t="shared" si="4"/>
        <v>0.42536507388388306</v>
      </c>
      <c r="O65" s="166">
        <f t="shared" si="5"/>
        <v>0.68730026300990554</v>
      </c>
      <c r="P65" s="167">
        <v>0</v>
      </c>
    </row>
    <row r="66" spans="2:16" ht="13.5" customHeight="1">
      <c r="B66" s="63">
        <v>61</v>
      </c>
      <c r="C66" s="228" t="s">
        <v>19</v>
      </c>
      <c r="D66" s="234">
        <v>0.43435368236177474</v>
      </c>
      <c r="E66" s="72">
        <v>0.70649490228945289</v>
      </c>
      <c r="F66" s="234">
        <v>0.42406967782264327</v>
      </c>
      <c r="G66" s="72">
        <v>0.69012543385540359</v>
      </c>
      <c r="H66" s="237"/>
      <c r="I66" s="170" t="str">
        <f t="shared" si="0"/>
        <v>東大阪市</v>
      </c>
      <c r="J66" s="171">
        <f t="shared" si="1"/>
        <v>0.39124978515682152</v>
      </c>
      <c r="K66" s="170" t="str">
        <f t="shared" si="2"/>
        <v>泉南市</v>
      </c>
      <c r="L66" s="171">
        <f t="shared" si="3"/>
        <v>0.65429523622315777</v>
      </c>
      <c r="N66" s="166">
        <f t="shared" si="4"/>
        <v>0.42536507388388306</v>
      </c>
      <c r="O66" s="166">
        <f t="shared" si="5"/>
        <v>0.68730026300990554</v>
      </c>
      <c r="P66" s="167">
        <v>0</v>
      </c>
    </row>
    <row r="67" spans="2:16" ht="13.5" customHeight="1">
      <c r="B67" s="63">
        <v>62</v>
      </c>
      <c r="C67" s="228" t="s">
        <v>20</v>
      </c>
      <c r="D67" s="234">
        <v>0.43824689188577509</v>
      </c>
      <c r="E67" s="72">
        <v>0.70802307487683147</v>
      </c>
      <c r="F67" s="234">
        <v>0.43628236185538499</v>
      </c>
      <c r="G67" s="72">
        <v>0.69423888427903913</v>
      </c>
      <c r="H67" s="237"/>
      <c r="I67" s="170" t="str">
        <f t="shared" si="0"/>
        <v>泉南市</v>
      </c>
      <c r="J67" s="171">
        <f t="shared" si="1"/>
        <v>0.38908991233628371</v>
      </c>
      <c r="K67" s="170" t="str">
        <f t="shared" si="2"/>
        <v>河南町</v>
      </c>
      <c r="L67" s="171">
        <f t="shared" si="3"/>
        <v>0.65317335469677695</v>
      </c>
      <c r="N67" s="166">
        <f t="shared" si="4"/>
        <v>0.42536507388388306</v>
      </c>
      <c r="O67" s="166">
        <f t="shared" si="5"/>
        <v>0.68730026300990554</v>
      </c>
      <c r="P67" s="167">
        <v>0</v>
      </c>
    </row>
    <row r="68" spans="2:16" ht="13.5" customHeight="1">
      <c r="B68" s="63">
        <v>63</v>
      </c>
      <c r="C68" s="228" t="s">
        <v>31</v>
      </c>
      <c r="D68" s="233">
        <v>0.37626586336355483</v>
      </c>
      <c r="E68" s="69">
        <v>0.65705349326464191</v>
      </c>
      <c r="F68" s="233">
        <v>0.35299545494609791</v>
      </c>
      <c r="G68" s="69">
        <v>0.63509382735716136</v>
      </c>
      <c r="H68" s="237"/>
      <c r="I68" s="170" t="str">
        <f t="shared" si="0"/>
        <v>河南町</v>
      </c>
      <c r="J68" s="171">
        <f t="shared" si="1"/>
        <v>0.38727775782672375</v>
      </c>
      <c r="K68" s="170" t="str">
        <f t="shared" si="2"/>
        <v>阪南市</v>
      </c>
      <c r="L68" s="171">
        <f t="shared" si="3"/>
        <v>0.650282302432173</v>
      </c>
      <c r="N68" s="166">
        <f t="shared" si="4"/>
        <v>0.42536507388388306</v>
      </c>
      <c r="O68" s="166">
        <f t="shared" si="5"/>
        <v>0.68730026300990554</v>
      </c>
      <c r="P68" s="167">
        <v>0</v>
      </c>
    </row>
    <row r="69" spans="2:16" ht="13.5" customHeight="1">
      <c r="B69" s="63">
        <v>64</v>
      </c>
      <c r="C69" s="228" t="s">
        <v>52</v>
      </c>
      <c r="D69" s="234">
        <v>0.40346820176395554</v>
      </c>
      <c r="E69" s="72">
        <v>0.67198371822333325</v>
      </c>
      <c r="F69" s="234">
        <v>0.38656753450475306</v>
      </c>
      <c r="G69" s="72">
        <v>0.650282302432173</v>
      </c>
      <c r="H69" s="237"/>
      <c r="I69" s="170" t="str">
        <f t="shared" si="0"/>
        <v>生野区</v>
      </c>
      <c r="J69" s="171">
        <f t="shared" si="1"/>
        <v>0.38698240552554164</v>
      </c>
      <c r="K69" s="170" t="str">
        <f t="shared" si="2"/>
        <v>河内長野市</v>
      </c>
      <c r="L69" s="171">
        <f t="shared" si="3"/>
        <v>0.64847183918504381</v>
      </c>
      <c r="N69" s="166">
        <f t="shared" si="4"/>
        <v>0.42536507388388306</v>
      </c>
      <c r="O69" s="166">
        <f t="shared" si="5"/>
        <v>0.68730026300990554</v>
      </c>
      <c r="P69" s="167">
        <v>0</v>
      </c>
    </row>
    <row r="70" spans="2:16" ht="13.5" customHeight="1">
      <c r="B70" s="63">
        <v>65</v>
      </c>
      <c r="C70" s="228" t="s">
        <v>12</v>
      </c>
      <c r="D70" s="235">
        <v>0.46860971053094097</v>
      </c>
      <c r="E70" s="236">
        <v>0.71096399997974236</v>
      </c>
      <c r="F70" s="235">
        <v>0.44920845602985005</v>
      </c>
      <c r="G70" s="236">
        <v>0.69267019629901139</v>
      </c>
      <c r="H70" s="237"/>
      <c r="I70" s="170" t="str">
        <f t="shared" si="0"/>
        <v>阪南市</v>
      </c>
      <c r="J70" s="171">
        <f t="shared" si="1"/>
        <v>0.38656753450475306</v>
      </c>
      <c r="K70" s="170" t="str">
        <f t="shared" si="2"/>
        <v>和泉市</v>
      </c>
      <c r="L70" s="171">
        <f t="shared" si="3"/>
        <v>0.64543969860437289</v>
      </c>
      <c r="N70" s="166">
        <f t="shared" si="4"/>
        <v>0.42536507388388306</v>
      </c>
      <c r="O70" s="166">
        <f t="shared" si="5"/>
        <v>0.68730026300990554</v>
      </c>
      <c r="P70" s="167">
        <v>0</v>
      </c>
    </row>
    <row r="71" spans="2:16" ht="13.5" customHeight="1">
      <c r="B71" s="63">
        <v>66</v>
      </c>
      <c r="C71" s="228" t="s">
        <v>6</v>
      </c>
      <c r="D71" s="233">
        <v>0.50365495024979146</v>
      </c>
      <c r="E71" s="69">
        <v>0.72299252218284549</v>
      </c>
      <c r="F71" s="233">
        <v>0.48895352695883981</v>
      </c>
      <c r="G71" s="69">
        <v>0.70912839324043841</v>
      </c>
      <c r="H71" s="237"/>
      <c r="I71" s="170" t="str">
        <f t="shared" ref="I71:I79" si="6">INDEX($C$6:$C$79,MATCH(J71,F$6:F$79,0))</f>
        <v>太子町</v>
      </c>
      <c r="J71" s="171">
        <f t="shared" ref="J71:J79" si="7">LARGE(F$6:F$79,ROW(A66))</f>
        <v>0.38533175526538643</v>
      </c>
      <c r="K71" s="170" t="str">
        <f t="shared" ref="K71:K79" si="8">INDEX($C$6:$C$79,MATCH(L71,G$6:G$79,0))</f>
        <v>北区</v>
      </c>
      <c r="L71" s="171">
        <f t="shared" ref="L71:L79" si="9">LARGE(G$6:G$79,ROW(A66))</f>
        <v>0.64501740123804174</v>
      </c>
      <c r="N71" s="166">
        <f t="shared" ref="N71:N79" si="10">$F$80</f>
        <v>0.42536507388388306</v>
      </c>
      <c r="O71" s="166">
        <f t="shared" ref="O71:O79" si="11">$G$80</f>
        <v>0.68730026300990554</v>
      </c>
      <c r="P71" s="167">
        <v>0</v>
      </c>
    </row>
    <row r="72" spans="2:16" ht="13.5" customHeight="1">
      <c r="B72" s="63">
        <v>67</v>
      </c>
      <c r="C72" s="228" t="s">
        <v>7</v>
      </c>
      <c r="D72" s="233">
        <v>0.55256961190623088</v>
      </c>
      <c r="E72" s="69">
        <v>0.79279271477385227</v>
      </c>
      <c r="F72" s="233">
        <v>0.54139539900541611</v>
      </c>
      <c r="G72" s="69">
        <v>0.7711631575154112</v>
      </c>
      <c r="H72" s="237"/>
      <c r="I72" s="170" t="str">
        <f t="shared" si="6"/>
        <v>和泉市</v>
      </c>
      <c r="J72" s="171">
        <f t="shared" si="7"/>
        <v>0.37840947659773538</v>
      </c>
      <c r="K72" s="170" t="str">
        <f t="shared" si="8"/>
        <v>東成区</v>
      </c>
      <c r="L72" s="171">
        <f t="shared" si="9"/>
        <v>0.64105542451487008</v>
      </c>
      <c r="N72" s="166">
        <f t="shared" si="10"/>
        <v>0.42536507388388306</v>
      </c>
      <c r="O72" s="166">
        <f t="shared" si="11"/>
        <v>0.68730026300990554</v>
      </c>
      <c r="P72" s="167">
        <v>0</v>
      </c>
    </row>
    <row r="73" spans="2:16" ht="13.5" customHeight="1">
      <c r="B73" s="63">
        <v>68</v>
      </c>
      <c r="C73" s="228" t="s">
        <v>53</v>
      </c>
      <c r="D73" s="234">
        <v>0.46071277876858591</v>
      </c>
      <c r="E73" s="72">
        <v>0.71632923837906182</v>
      </c>
      <c r="F73" s="234">
        <v>0.42659573345240281</v>
      </c>
      <c r="G73" s="72">
        <v>0.70039599261245333</v>
      </c>
      <c r="H73" s="237"/>
      <c r="I73" s="170" t="str">
        <f t="shared" si="6"/>
        <v>東成区</v>
      </c>
      <c r="J73" s="171">
        <f t="shared" si="7"/>
        <v>0.37189895232895143</v>
      </c>
      <c r="K73" s="170" t="str">
        <f t="shared" si="8"/>
        <v>大東市</v>
      </c>
      <c r="L73" s="171">
        <f t="shared" si="9"/>
        <v>0.63837987506261129</v>
      </c>
      <c r="N73" s="166">
        <f t="shared" si="10"/>
        <v>0.42536507388388306</v>
      </c>
      <c r="O73" s="166">
        <f t="shared" si="11"/>
        <v>0.68730026300990554</v>
      </c>
      <c r="P73" s="167">
        <v>0</v>
      </c>
    </row>
    <row r="74" spans="2:16" ht="13.5" customHeight="1">
      <c r="B74" s="63">
        <v>69</v>
      </c>
      <c r="C74" s="228" t="s">
        <v>54</v>
      </c>
      <c r="D74" s="233">
        <v>0.48448095322162837</v>
      </c>
      <c r="E74" s="69">
        <v>0.76185180936421459</v>
      </c>
      <c r="F74" s="233">
        <v>0.45676628559570936</v>
      </c>
      <c r="G74" s="69">
        <v>0.73928495076817391</v>
      </c>
      <c r="H74" s="237"/>
      <c r="I74" s="170" t="str">
        <f t="shared" si="6"/>
        <v>大東市</v>
      </c>
      <c r="J74" s="171">
        <f t="shared" si="7"/>
        <v>0.36677162365839383</v>
      </c>
      <c r="K74" s="170" t="str">
        <f t="shared" si="8"/>
        <v>大阪狭山市</v>
      </c>
      <c r="L74" s="171">
        <f t="shared" si="9"/>
        <v>0.63509382735716136</v>
      </c>
      <c r="N74" s="166">
        <f t="shared" si="10"/>
        <v>0.42536507388388306</v>
      </c>
      <c r="O74" s="166">
        <f t="shared" si="11"/>
        <v>0.68730026300990554</v>
      </c>
      <c r="P74" s="167">
        <v>0</v>
      </c>
    </row>
    <row r="75" spans="2:16" ht="13.5" customHeight="1">
      <c r="B75" s="63">
        <v>70</v>
      </c>
      <c r="C75" s="228" t="s">
        <v>55</v>
      </c>
      <c r="D75" s="234">
        <v>0.52059348299520014</v>
      </c>
      <c r="E75" s="72">
        <v>0.74497108964212755</v>
      </c>
      <c r="F75" s="234">
        <v>0.47047615581302316</v>
      </c>
      <c r="G75" s="72">
        <v>0.71920129344303974</v>
      </c>
      <c r="H75" s="237"/>
      <c r="I75" s="170" t="str">
        <f t="shared" si="6"/>
        <v>福島区</v>
      </c>
      <c r="J75" s="171">
        <f t="shared" si="7"/>
        <v>0.35642017788454045</v>
      </c>
      <c r="K75" s="170" t="str">
        <f t="shared" si="8"/>
        <v>福島区</v>
      </c>
      <c r="L75" s="171">
        <f t="shared" si="9"/>
        <v>0.63063520600838363</v>
      </c>
      <c r="N75" s="166">
        <f t="shared" si="10"/>
        <v>0.42536507388388306</v>
      </c>
      <c r="O75" s="166">
        <f t="shared" si="11"/>
        <v>0.68730026300990554</v>
      </c>
      <c r="P75" s="167">
        <v>0</v>
      </c>
    </row>
    <row r="76" spans="2:16" ht="13.5" customHeight="1">
      <c r="B76" s="63">
        <v>71</v>
      </c>
      <c r="C76" s="228" t="s">
        <v>56</v>
      </c>
      <c r="D76" s="234">
        <v>0.48598410359744221</v>
      </c>
      <c r="E76" s="72">
        <v>0.7367118400145144</v>
      </c>
      <c r="F76" s="234">
        <v>0.49333068859059648</v>
      </c>
      <c r="G76" s="72">
        <v>0.7204896028245148</v>
      </c>
      <c r="H76" s="237"/>
      <c r="I76" s="170" t="str">
        <f t="shared" si="6"/>
        <v>大阪狭山市</v>
      </c>
      <c r="J76" s="171">
        <f t="shared" si="7"/>
        <v>0.35299545494609791</v>
      </c>
      <c r="K76" s="170" t="str">
        <f t="shared" si="8"/>
        <v>太子町</v>
      </c>
      <c r="L76" s="171">
        <f t="shared" si="9"/>
        <v>0.61647924939886978</v>
      </c>
      <c r="N76" s="166">
        <f t="shared" si="10"/>
        <v>0.42536507388388306</v>
      </c>
      <c r="O76" s="166">
        <f t="shared" si="11"/>
        <v>0.68730026300990554</v>
      </c>
      <c r="P76" s="167">
        <v>0</v>
      </c>
    </row>
    <row r="77" spans="2:16" ht="13.5" customHeight="1">
      <c r="B77" s="63">
        <v>72</v>
      </c>
      <c r="C77" s="228" t="s">
        <v>32</v>
      </c>
      <c r="D77" s="233">
        <v>0.39952908815099453</v>
      </c>
      <c r="E77" s="69">
        <v>0.62914301748060697</v>
      </c>
      <c r="F77" s="233">
        <v>0.38533175526538643</v>
      </c>
      <c r="G77" s="69">
        <v>0.61647924939886978</v>
      </c>
      <c r="H77" s="237"/>
      <c r="I77" s="170" t="str">
        <f t="shared" si="6"/>
        <v>阿倍野区</v>
      </c>
      <c r="J77" s="171">
        <f t="shared" si="7"/>
        <v>0.34440527144966998</v>
      </c>
      <c r="K77" s="170" t="str">
        <f t="shared" si="8"/>
        <v>天王寺区</v>
      </c>
      <c r="L77" s="171">
        <f t="shared" si="9"/>
        <v>0.6016647995037574</v>
      </c>
      <c r="N77" s="166">
        <f t="shared" si="10"/>
        <v>0.42536507388388306</v>
      </c>
      <c r="O77" s="166">
        <f t="shared" si="11"/>
        <v>0.68730026300990554</v>
      </c>
      <c r="P77" s="167">
        <v>0</v>
      </c>
    </row>
    <row r="78" spans="2:16" ht="13.5" customHeight="1">
      <c r="B78" s="63">
        <v>73</v>
      </c>
      <c r="C78" s="228" t="s">
        <v>33</v>
      </c>
      <c r="D78" s="233">
        <v>0.4145350194448344</v>
      </c>
      <c r="E78" s="69">
        <v>0.66125115538584989</v>
      </c>
      <c r="F78" s="233">
        <v>0.38727775782672375</v>
      </c>
      <c r="G78" s="69">
        <v>0.65317335469677695</v>
      </c>
      <c r="H78" s="237"/>
      <c r="I78" s="170" t="str">
        <f t="shared" si="6"/>
        <v>天王寺区</v>
      </c>
      <c r="J78" s="171">
        <f t="shared" si="7"/>
        <v>0.33583347863856328</v>
      </c>
      <c r="K78" s="170" t="str">
        <f t="shared" si="8"/>
        <v>阿倍野区</v>
      </c>
      <c r="L78" s="171">
        <f t="shared" si="9"/>
        <v>0.59273395797591821</v>
      </c>
      <c r="N78" s="166">
        <f t="shared" si="10"/>
        <v>0.42536507388388306</v>
      </c>
      <c r="O78" s="166">
        <f t="shared" si="11"/>
        <v>0.68730026300990554</v>
      </c>
      <c r="P78" s="167">
        <v>0</v>
      </c>
    </row>
    <row r="79" spans="2:16" ht="13.5" customHeight="1" thickBot="1">
      <c r="B79" s="63">
        <v>74</v>
      </c>
      <c r="C79" s="228" t="s">
        <v>34</v>
      </c>
      <c r="D79" s="233">
        <v>0.28582415430385577</v>
      </c>
      <c r="E79" s="69">
        <v>0.58959595674099685</v>
      </c>
      <c r="F79" s="233">
        <v>0.29994901707196553</v>
      </c>
      <c r="G79" s="69">
        <v>0.59101207789819554</v>
      </c>
      <c r="H79" s="237"/>
      <c r="I79" s="170" t="str">
        <f t="shared" si="6"/>
        <v>千早赤阪村</v>
      </c>
      <c r="J79" s="171">
        <f t="shared" si="7"/>
        <v>0.29994901707196553</v>
      </c>
      <c r="K79" s="170" t="str">
        <f t="shared" si="8"/>
        <v>千早赤阪村</v>
      </c>
      <c r="L79" s="171">
        <f t="shared" si="9"/>
        <v>0.59101207789819554</v>
      </c>
      <c r="N79" s="166">
        <f t="shared" si="10"/>
        <v>0.42536507388388306</v>
      </c>
      <c r="O79" s="166">
        <f t="shared" si="11"/>
        <v>0.68730026300990554</v>
      </c>
      <c r="P79" s="167">
        <v>9999</v>
      </c>
    </row>
    <row r="80" spans="2:16" ht="13.5" customHeight="1" thickTop="1">
      <c r="B80" s="304" t="s">
        <v>0</v>
      </c>
      <c r="C80" s="305"/>
      <c r="D80" s="111">
        <f>地区別_普及率!D14</f>
        <v>0.44012565048446589</v>
      </c>
      <c r="E80" s="112">
        <f>地区別_普及率!E14</f>
        <v>0.70230495559516726</v>
      </c>
      <c r="F80" s="111">
        <f>'普及率(金額)'!$N$14</f>
        <v>0.42536507388388306</v>
      </c>
      <c r="G80" s="112">
        <f>'普及率(数量)'!N13</f>
        <v>0.68730026300990554</v>
      </c>
      <c r="H80" s="237"/>
      <c r="N80" s="113"/>
      <c r="O80" s="113"/>
      <c r="P80" s="110"/>
    </row>
  </sheetData>
  <mergeCells count="11">
    <mergeCell ref="I5:J5"/>
    <mergeCell ref="K5:L5"/>
    <mergeCell ref="B80:C80"/>
    <mergeCell ref="D4:D5"/>
    <mergeCell ref="E4:E5"/>
    <mergeCell ref="F4:F5"/>
    <mergeCell ref="G4:G5"/>
    <mergeCell ref="B3:B5"/>
    <mergeCell ref="C3:C5"/>
    <mergeCell ref="D3:E3"/>
    <mergeCell ref="F3:G3"/>
  </mergeCells>
  <phoneticPr fontId="3"/>
  <pageMargins left="0.70866141732283472" right="0.70866141732283472" top="0.74803149606299213" bottom="0.15748031496062992" header="0.31496062992125984" footer="0.31496062992125984"/>
  <pageSetup paperSize="9" scale="75" fitToWidth="0" fitToHeight="0" orientation="portrait" r:id="rId1"/>
  <headerFooter>
    <oddHeader>&amp;R&amp;"ＭＳ 明朝,標準"&amp;12 2-10.ジェネリック医薬品分析</oddHeader>
  </headerFooter>
  <ignoredErrors>
    <ignoredError sqref="J8:J79 L8:L79"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zoomScaleNormal="100" zoomScaleSheetLayoutView="100" workbookViewId="0"/>
  </sheetViews>
  <sheetFormatPr defaultRowHeight="13.5"/>
  <cols>
    <col min="1" max="1" width="4.625" style="59" customWidth="1"/>
    <col min="2" max="2" width="3.625" style="59" customWidth="1"/>
    <col min="3" max="3" width="9.625" style="59" customWidth="1"/>
    <col min="4" max="9" width="13.125" style="59" customWidth="1"/>
    <col min="10" max="12" width="20.625" style="59" customWidth="1"/>
    <col min="13" max="13" width="6.625" style="59" customWidth="1"/>
    <col min="14" max="16384" width="9" style="59"/>
  </cols>
  <sheetData>
    <row r="1" spans="1:1" ht="15.75" customHeight="1">
      <c r="A1" s="59" t="s">
        <v>211</v>
      </c>
    </row>
    <row r="2" spans="1:1" ht="15.75" customHeight="1">
      <c r="A2" s="59" t="s">
        <v>217</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2-10.ジェネリック医薬品分析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普及率(金額)</vt:lpstr>
      <vt:lpstr>普及率(数量)</vt:lpstr>
      <vt:lpstr>地区別_普及率</vt:lpstr>
      <vt:lpstr>地区別_普及率(金額)グラフ</vt:lpstr>
      <vt:lpstr>地区別_普及率(金額)MAP</vt:lpstr>
      <vt:lpstr>地区別_普及率(数量)グラフ</vt:lpstr>
      <vt:lpstr>地区別_普及率(数量)MAP</vt:lpstr>
      <vt:lpstr>市区町村別_普及率</vt:lpstr>
      <vt:lpstr>市区町村別_普及率(金額)グラフ</vt:lpstr>
      <vt:lpstr>市区町村別_普及率(金額)MAP</vt:lpstr>
      <vt:lpstr>市区町村別_普及率(数量)グラフ</vt:lpstr>
      <vt:lpstr>市区町村別_普及率(数量)MAP</vt:lpstr>
      <vt:lpstr>ポテンシャル(金額)</vt:lpstr>
      <vt:lpstr>地区別_ポテンシャル(金額)</vt:lpstr>
      <vt:lpstr>市区町村別_ポテンシャル(金額)</vt:lpstr>
      <vt:lpstr>ポテンシャル(数量)</vt:lpstr>
      <vt:lpstr>地区別_ポテンシャル(数量)</vt:lpstr>
      <vt:lpstr>地区別_ポテンシャル(数量)グラフ</vt:lpstr>
      <vt:lpstr>市区町村別_ポテンシャル(数量)</vt:lpstr>
      <vt:lpstr>市区町村別_ポテンシャル(数量)グラフ</vt:lpstr>
      <vt:lpstr>'ポテンシャル(金額)'!Print_Area</vt:lpstr>
      <vt:lpstr>'ポテンシャル(数量)'!Print_Area</vt:lpstr>
      <vt:lpstr>'市区町村別_ポテンシャル(金額)'!Print_Area</vt:lpstr>
      <vt:lpstr>'市区町村別_ポテンシャル(数量)'!Print_Area</vt:lpstr>
      <vt:lpstr>'市区町村別_ポテンシャル(数量)グラフ'!Print_Area</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'地区別_ポテンシャル(金額)'!Print_Area</vt:lpstr>
      <vt:lpstr>'地区別_ポテンシャル(数量)'!Print_Area</vt:lpstr>
      <vt:lpstr>'地区別_ポテンシャル(数量)グラフ'!Print_Area</vt:lpstr>
      <vt:lpstr>地区別_普及率!Print_Area</vt:lpstr>
      <vt:lpstr>'地区別_普及率(金額)MAP'!Print_Area</vt:lpstr>
      <vt:lpstr>'地区別_普及率(金額)グラフ'!Print_Area</vt:lpstr>
      <vt:lpstr>'地区別_普及率(数量)MAP'!Print_Area</vt:lpstr>
      <vt:lpstr>'地区別_普及率(数量)グラフ'!Print_Area</vt:lpstr>
      <vt:lpstr>'市区町村別_ポテンシャル(金額)'!Print_Titles</vt:lpstr>
      <vt:lpstr>'市区町村別_ポテンシャル(数量)'!Print_Titles</vt:lpstr>
      <vt:lpstr>市区町村別_普及率!Print_Titles</vt:lpstr>
      <vt:lpstr>'地区別_ポテンシャル(金額)'!Print_Titles</vt:lpstr>
      <vt:lpstr>'地区別_ポテンシャル(数量)'!Print_Titles</vt:lpstr>
      <vt:lpstr>地区別_普及率!Print_Titles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revision/>
  <cp:lastPrinted>2020-03-17T12:55:33Z</cp:lastPrinted>
  <dcterms:created xsi:type="dcterms:W3CDTF">2019-12-18T02:50:02Z</dcterms:created>
  <dcterms:modified xsi:type="dcterms:W3CDTF">2020-03-17T12:55:44Z</dcterms:modified>
  <cp:category/>
  <cp:contentStatus/>
  <dc:language/>
  <cp:version/>
</cp:coreProperties>
</file>