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6.xml" ContentType="application/vnd.openxmlformats-officedocument.drawing+xml"/>
  <Override PartName="/xl/charts/chart20.xml" ContentType="application/vnd.openxmlformats-officedocument.drawingml.chart+xml"/>
  <Override PartName="/xl/drawings/drawing17.xml" ContentType="application/vnd.openxmlformats-officedocument.drawing+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drawings/drawing1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20.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39.xml" ContentType="application/vnd.openxmlformats-officedocument.drawingml.chart+xml"/>
  <Override PartName="/xl/drawings/drawing23.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filterPrivacy="1" defaultThemeVersion="124226"/>
  <xr:revisionPtr revIDLastSave="0" documentId="13_ncr:1_{E4292ADA-5098-444A-8646-1557BA3759D9}" xr6:coauthVersionLast="36" xr6:coauthVersionMax="36" xr10:uidLastSave="{00000000-0000-0000-0000-000000000000}"/>
  <bookViews>
    <workbookView xWindow="0" yWindow="0" windowWidth="19365" windowHeight="10785" tabRatio="770" xr2:uid="{00000000-000D-0000-FFFF-FFFF00000000}"/>
  </bookViews>
  <sheets>
    <sheet name="年齢階層別_普及率(金額)" sheetId="49" r:id="rId1"/>
    <sheet name="男女別_普及率(金額)" sheetId="90" r:id="rId2"/>
    <sheet name="年齢階層別_普及率(数量)" sheetId="50" r:id="rId3"/>
    <sheet name="男女別_普及率(数量)" sheetId="92" r:id="rId4"/>
    <sheet name="地区別_普及率" sheetId="42" r:id="rId5"/>
    <sheet name="地区別_普及率(金額)グラフ" sheetId="44" r:id="rId6"/>
    <sheet name="地区別_普及率(金額)MAP" sheetId="63" r:id="rId7"/>
    <sheet name="地区別_普及率(数量)グラフ" sheetId="51" r:id="rId8"/>
    <sheet name="地区別_普及率(数量)MAP" sheetId="64" r:id="rId9"/>
    <sheet name="市区町村別_普及率" sheetId="19" r:id="rId10"/>
    <sheet name="市区町村別_普及率(金額)グラフ" sheetId="61" r:id="rId11"/>
    <sheet name="市区町村別_普及率(金額)MAP" sheetId="65" r:id="rId12"/>
    <sheet name="市区町村別_普及率(数量)グラフ" sheetId="62" r:id="rId13"/>
    <sheet name="市区町村別_普及率(数量)MAP" sheetId="66" r:id="rId14"/>
    <sheet name="年齢階層別_自己負担割合別普及率" sheetId="72" r:id="rId15"/>
    <sheet name="地区別_自己負担割合別普及率" sheetId="67" r:id="rId16"/>
    <sheet name="地区別_自己負担割合別普及率(金額)グラフ" sheetId="68" r:id="rId17"/>
    <sheet name="地区別_自己負担割合別普及率(数量)グラフ" sheetId="70" r:id="rId18"/>
    <sheet name="市区町村別_自己負担割合別普及率" sheetId="79" r:id="rId19"/>
    <sheet name="市区町村別_自己負担割合別普及率(金額)グラフ" sheetId="80" r:id="rId20"/>
    <sheet name="市区町村別_自己負担割合別普及率(数量)グラフ" sheetId="82" r:id="rId21"/>
    <sheet name="年齢階層別_所得区分別普及率" sheetId="83" r:id="rId22"/>
    <sheet name="地区別_所得区分別普及率" sheetId="84" r:id="rId23"/>
    <sheet name="地区別_所得区分別普及率(金額)グラフ" sheetId="85" r:id="rId24"/>
    <sheet name="地区別_所得区分別普及率(数量)グラフ" sheetId="86" r:id="rId25"/>
    <sheet name="市区町村別_所得区分別普及率" sheetId="87" r:id="rId26"/>
    <sheet name="市区町村別_所得区分別普及率(金額)グラフ" sheetId="88" r:id="rId27"/>
    <sheet name="市区町村別_所得区分別普及率(数量)グラフ" sheetId="89" r:id="rId28"/>
    <sheet name="ポテンシャル(金額)" sheetId="55" r:id="rId29"/>
    <sheet name="地区別_ポテンシャル(金額)" sheetId="43" r:id="rId30"/>
    <sheet name="市区町村別_ポテンシャル(金額)" sheetId="58" r:id="rId31"/>
    <sheet name="ポテンシャル(数量)" sheetId="56" r:id="rId32"/>
    <sheet name="地区別_ポテンシャル(数量)" sheetId="57" r:id="rId33"/>
    <sheet name="地区別_ポテンシャル(数量)グラフ" sheetId="48" r:id="rId34"/>
    <sheet name="市区町村別_ポテンシャル(数量)" sheetId="59" r:id="rId35"/>
    <sheet name="市区町村別_ポテンシャル(数量)グラフ" sheetId="60" r:id="rId36"/>
  </sheets>
  <definedNames>
    <definedName name="_xlnm._FilterDatabase" localSheetId="18" hidden="1">市区町村別_自己負担割合別普及率!$B$1:$K$79</definedName>
    <definedName name="_xlnm._FilterDatabase" localSheetId="9" hidden="1">市区町村別_普及率!$B$1:$G$80</definedName>
    <definedName name="_xlnm._FilterDatabase" localSheetId="11" hidden="1">'市区町村別_普及率(金額)MAP'!$A$6:$Q$6</definedName>
    <definedName name="_xlnm._FilterDatabase" localSheetId="13" hidden="1">'市区町村別_普及率(数量)MAP'!$A$6:$Q$6</definedName>
    <definedName name="_xlnm._FilterDatabase" localSheetId="29" hidden="1">'地区別_ポテンシャル(金額)'!$B$1:$L$13</definedName>
    <definedName name="_Order1" hidden="1">255</definedName>
    <definedName name="_xlnm.Print_Area" localSheetId="28">'ポテンシャル(金額)'!$A$1:$P$29</definedName>
    <definedName name="_xlnm.Print_Area" localSheetId="31">'ポテンシャル(数量)'!$A$1:$U$32</definedName>
    <definedName name="_xlnm.Print_Area" localSheetId="30">'市区町村別_ポテンシャル(金額)'!$A$1:$L$79</definedName>
    <definedName name="_xlnm.Print_Area" localSheetId="34">'市区町村別_ポテンシャル(数量)'!$A$1:$N$79</definedName>
    <definedName name="_xlnm.Print_Area" localSheetId="35">'市区町村別_ポテンシャル(数量)グラフ'!$A$1:$J$154</definedName>
    <definedName name="_xlnm.Print_Area" localSheetId="18">市区町村別_自己負担割合別普及率!$A$1:$K$79</definedName>
    <definedName name="_xlnm.Print_Area" localSheetId="19">'市区町村別_自己負担割合別普及率(金額)グラフ'!$A$1:$T$156</definedName>
    <definedName name="_xlnm.Print_Area" localSheetId="20">'市区町村別_自己負担割合別普及率(数量)グラフ'!$A$1:$T$156</definedName>
    <definedName name="_xlnm.Print_Area" localSheetId="25">市区町村別_所得区分別普及率!$A$1:$O$79</definedName>
    <definedName name="_xlnm.Print_Area" localSheetId="26">'市区町村別_所得区分別普及率(金額)グラフ'!$A$1:$X$156</definedName>
    <definedName name="_xlnm.Print_Area" localSheetId="27">'市区町村別_所得区分別普及率(数量)グラフ'!$A$1:$X$156</definedName>
    <definedName name="_xlnm.Print_Area" localSheetId="9">市区町村別_普及率!$A$1:$H$80</definedName>
    <definedName name="_xlnm.Print_Area" localSheetId="11">'市区町村別_普及率(金額)MAP'!$A$1:$O$84</definedName>
    <definedName name="_xlnm.Print_Area" localSheetId="10">'市区町村別_普及率(金額)グラフ'!$A$1:$J$154</definedName>
    <definedName name="_xlnm.Print_Area" localSheetId="13">'市区町村別_普及率(数量)MAP'!$A$1:$O$84</definedName>
    <definedName name="_xlnm.Print_Area" localSheetId="12">'市区町村別_普及率(数量)グラフ'!$A$1:$J$154</definedName>
    <definedName name="_xlnm.Print_Area" localSheetId="1">'男女別_普及率(金額)'!$A$1:$J$14</definedName>
    <definedName name="_xlnm.Print_Area" localSheetId="3">'男女別_普及率(数量)'!$A$1:$J$13</definedName>
    <definedName name="_xlnm.Print_Area" localSheetId="29">'地区別_ポテンシャル(金額)'!$A$1:$L$13</definedName>
    <definedName name="_xlnm.Print_Area" localSheetId="32">'地区別_ポテンシャル(数量)'!$A$1:$N$13</definedName>
    <definedName name="_xlnm.Print_Area" localSheetId="33">'地区別_ポテンシャル(数量)グラフ'!$A$1:$J$77</definedName>
    <definedName name="_xlnm.Print_Area" localSheetId="15">地区別_自己負担割合別普及率!$A$1:$K$13</definedName>
    <definedName name="_xlnm.Print_Area" localSheetId="16">'地区別_自己負担割合別普及率(金額)グラフ'!$A$1:$J$77</definedName>
    <definedName name="_xlnm.Print_Area" localSheetId="17">'地区別_自己負担割合別普及率(数量)グラフ'!$A$1:$J$77</definedName>
    <definedName name="_xlnm.Print_Area" localSheetId="22">地区別_所得区分別普及率!$A$1:$O$13</definedName>
    <definedName name="_xlnm.Print_Area" localSheetId="23">'地区別_所得区分別普及率(金額)グラフ'!$A$1:$J$77</definedName>
    <definedName name="_xlnm.Print_Area" localSheetId="24">'地区別_所得区分別普及率(数量)グラフ'!$A$1:$J$76</definedName>
    <definedName name="_xlnm.Print_Area" localSheetId="4">地区別_普及率!$A$1:$H$14</definedName>
    <definedName name="_xlnm.Print_Area" localSheetId="6">'地区別_普及率(金額)MAP'!$A$1:$O$84</definedName>
    <definedName name="_xlnm.Print_Area" localSheetId="5">'地区別_普及率(金額)グラフ'!$A$1:$J$77</definedName>
    <definedName name="_xlnm.Print_Area" localSheetId="8">'地区別_普及率(数量)MAP'!$A$1:$O$84</definedName>
    <definedName name="_xlnm.Print_Area" localSheetId="7">'地区別_普及率(数量)グラフ'!$A$1:$J$77</definedName>
    <definedName name="_xlnm.Print_Area" localSheetId="14">年齢階層別_自己負担割合別普及率!$A$1:$K$49</definedName>
    <definedName name="_xlnm.Print_Area" localSheetId="21">年齢階層別_所得区分別普及率!$A$1:$O$49</definedName>
    <definedName name="_xlnm.Print_Area" localSheetId="0">'年齢階層別_普及率(金額)'!$A$1:$P$64</definedName>
    <definedName name="_xlnm.Print_Area" localSheetId="2">'年齢階層別_普及率(数量)'!$A$1:$P$62</definedName>
    <definedName name="_xlnm.Print_Titles" localSheetId="30">'市区町村別_ポテンシャル(金額)'!$1:$4</definedName>
    <definedName name="_xlnm.Print_Titles" localSheetId="34">'市区町村別_ポテンシャル(数量)'!$1:$4</definedName>
    <definedName name="_xlnm.Print_Titles" localSheetId="18">市区町村別_自己負担割合別普及率!$1:$4</definedName>
    <definedName name="_xlnm.Print_Titles" localSheetId="25">市区町村別_所得区分別普及率!$1:$4</definedName>
    <definedName name="_xlnm.Print_Titles" localSheetId="9">市区町村別_普及率!$1:$5</definedName>
    <definedName name="_xlnm.Print_Titles" localSheetId="29">'地区別_ポテンシャル(金額)'!$1:$4</definedName>
    <definedName name="_xlnm.Print_Titles" localSheetId="32">'地区別_ポテンシャル(数量)'!$1:$4</definedName>
    <definedName name="_xlnm.Print_Titles" localSheetId="15">地区別_自己負担割合別普及率!$1:$4</definedName>
    <definedName name="_xlnm.Print_Titles" localSheetId="22">地区別_所得区分別普及率!$1:$4</definedName>
    <definedName name="_xlnm.Print_Titles" localSheetId="4">地区別_普及率!$1:$5</definedName>
  </definedNames>
  <calcPr calcId="191029"/>
</workbook>
</file>

<file path=xl/calcChain.xml><?xml version="1.0" encoding="utf-8"?>
<calcChain xmlns="http://schemas.openxmlformats.org/spreadsheetml/2006/main">
  <c r="AG6" i="59" l="1"/>
  <c r="AG7" i="59"/>
  <c r="AG8" i="59"/>
  <c r="AG9" i="59"/>
  <c r="AG10" i="59"/>
  <c r="AG11" i="59"/>
  <c r="AG12" i="59"/>
  <c r="AG13" i="59"/>
  <c r="AG14" i="59"/>
  <c r="AG15" i="59"/>
  <c r="AG16" i="59"/>
  <c r="AG17" i="59"/>
  <c r="AG18" i="59"/>
  <c r="AG19" i="59"/>
  <c r="AG20" i="59"/>
  <c r="AG21" i="59"/>
  <c r="AG22" i="59"/>
  <c r="AG23" i="59"/>
  <c r="AG24" i="59"/>
  <c r="AG25" i="59"/>
  <c r="AG26" i="59"/>
  <c r="AG27" i="59"/>
  <c r="AG28" i="59"/>
  <c r="AG29" i="59"/>
  <c r="AG30" i="59"/>
  <c r="AG31" i="59"/>
  <c r="AG32" i="59"/>
  <c r="AG33" i="59"/>
  <c r="AG34" i="59"/>
  <c r="AG35" i="59"/>
  <c r="AG36" i="59"/>
  <c r="AG37" i="59"/>
  <c r="AG38" i="59"/>
  <c r="AG39" i="59"/>
  <c r="AG40" i="59"/>
  <c r="AG41" i="59"/>
  <c r="AG42" i="59"/>
  <c r="AG43" i="59"/>
  <c r="AG44" i="59"/>
  <c r="AG45" i="59"/>
  <c r="AG46" i="59"/>
  <c r="AG47" i="59"/>
  <c r="AG48" i="59"/>
  <c r="AG49" i="59"/>
  <c r="AG50" i="59"/>
  <c r="AG51" i="59"/>
  <c r="AG52" i="59"/>
  <c r="AG53" i="59"/>
  <c r="AG54" i="59"/>
  <c r="AG55" i="59"/>
  <c r="AG56" i="59"/>
  <c r="AG57" i="59"/>
  <c r="AG58" i="59"/>
  <c r="AG59" i="59"/>
  <c r="AG60" i="59"/>
  <c r="AG61" i="59"/>
  <c r="AG62" i="59"/>
  <c r="AG63" i="59"/>
  <c r="AG64" i="59"/>
  <c r="AG65" i="59"/>
  <c r="AG66" i="59"/>
  <c r="AG67" i="59"/>
  <c r="AG68" i="59"/>
  <c r="AG69" i="59"/>
  <c r="AG70" i="59"/>
  <c r="AG71" i="59"/>
  <c r="AG72" i="59"/>
  <c r="AG73" i="59"/>
  <c r="AG74" i="59"/>
  <c r="AG75" i="59"/>
  <c r="AG76" i="59"/>
  <c r="AG77" i="59"/>
  <c r="AG78" i="59"/>
  <c r="AG5" i="59"/>
  <c r="BD78" i="87"/>
  <c r="BD77" i="87"/>
  <c r="BD76" i="87"/>
  <c r="BD75" i="87"/>
  <c r="BD74" i="87"/>
  <c r="BD73" i="87"/>
  <c r="BD72" i="87"/>
  <c r="BD71" i="87"/>
  <c r="BD70" i="87"/>
  <c r="BD69" i="87"/>
  <c r="BD68" i="87"/>
  <c r="BD67" i="87"/>
  <c r="BD66" i="87"/>
  <c r="BD65" i="87"/>
  <c r="BD64" i="87"/>
  <c r="BD63" i="87"/>
  <c r="BD62" i="87"/>
  <c r="BD61" i="87"/>
  <c r="BD60" i="87"/>
  <c r="BD59" i="87"/>
  <c r="BD58" i="87"/>
  <c r="BD57" i="87"/>
  <c r="BD56" i="87"/>
  <c r="BD55" i="87"/>
  <c r="BD54" i="87"/>
  <c r="BD53" i="87"/>
  <c r="BD52" i="87"/>
  <c r="BD51" i="87"/>
  <c r="BD50" i="87"/>
  <c r="BD49" i="87"/>
  <c r="BD48" i="87"/>
  <c r="BD47" i="87"/>
  <c r="BD46" i="87"/>
  <c r="BD45" i="87"/>
  <c r="BD44" i="87"/>
  <c r="BD43" i="87"/>
  <c r="BD42" i="87"/>
  <c r="BD41" i="87"/>
  <c r="BD40" i="87"/>
  <c r="BD39" i="87"/>
  <c r="BD38" i="87"/>
  <c r="BD37" i="87"/>
  <c r="BD36" i="87"/>
  <c r="BD35" i="87"/>
  <c r="BD34" i="87"/>
  <c r="BD33" i="87"/>
  <c r="BD32" i="87"/>
  <c r="BD31" i="87"/>
  <c r="BD30" i="87"/>
  <c r="BD29" i="87"/>
  <c r="BD28" i="87"/>
  <c r="BD27" i="87"/>
  <c r="BD26" i="87"/>
  <c r="BD25" i="87"/>
  <c r="BD24" i="87"/>
  <c r="BD23" i="87"/>
  <c r="BD22" i="87"/>
  <c r="BD21" i="87"/>
  <c r="BD20" i="87"/>
  <c r="BD19" i="87"/>
  <c r="BD18" i="87"/>
  <c r="BD17" i="87"/>
  <c r="BD16" i="87"/>
  <c r="BD15" i="87"/>
  <c r="BD14" i="87"/>
  <c r="BD13" i="87"/>
  <c r="BD12" i="87"/>
  <c r="BD11" i="87"/>
  <c r="BD10" i="87"/>
  <c r="BD9" i="87"/>
  <c r="BD8" i="87"/>
  <c r="BD7" i="87"/>
  <c r="BD6" i="87"/>
  <c r="BD5" i="87"/>
  <c r="BA78" i="87"/>
  <c r="BA77" i="87"/>
  <c r="BA76" i="87"/>
  <c r="BA75" i="87"/>
  <c r="BA74" i="87"/>
  <c r="BA73" i="87"/>
  <c r="BA72" i="87"/>
  <c r="BA71" i="87"/>
  <c r="BA70" i="87"/>
  <c r="BA69" i="87"/>
  <c r="BA68" i="87"/>
  <c r="BA67" i="87"/>
  <c r="BA66" i="87"/>
  <c r="BA65" i="87"/>
  <c r="BA64" i="87"/>
  <c r="BA63" i="87"/>
  <c r="BA62" i="87"/>
  <c r="BA61" i="87"/>
  <c r="BA60" i="87"/>
  <c r="BA59" i="87"/>
  <c r="BA58" i="87"/>
  <c r="BA57" i="87"/>
  <c r="BA56" i="87"/>
  <c r="BA55" i="87"/>
  <c r="BA54" i="87"/>
  <c r="BA53" i="87"/>
  <c r="BA52" i="87"/>
  <c r="BA51" i="87"/>
  <c r="BA50" i="87"/>
  <c r="BA49" i="87"/>
  <c r="BA48" i="87"/>
  <c r="BA47" i="87"/>
  <c r="BA46" i="87"/>
  <c r="BA45" i="87"/>
  <c r="BA44" i="87"/>
  <c r="BA43" i="87"/>
  <c r="BA42" i="87"/>
  <c r="BA41" i="87"/>
  <c r="BA40" i="87"/>
  <c r="BA39" i="87"/>
  <c r="BA38" i="87"/>
  <c r="BA37" i="87"/>
  <c r="BA36" i="87"/>
  <c r="BA35" i="87"/>
  <c r="BA34" i="87"/>
  <c r="BA33" i="87"/>
  <c r="BA32" i="87"/>
  <c r="BA31" i="87"/>
  <c r="BA30" i="87"/>
  <c r="BA29" i="87"/>
  <c r="BA28" i="87"/>
  <c r="BA27" i="87"/>
  <c r="BA26" i="87"/>
  <c r="BA25" i="87"/>
  <c r="BA24" i="87"/>
  <c r="BA23" i="87"/>
  <c r="BA22" i="87"/>
  <c r="BA21" i="87"/>
  <c r="BA20" i="87"/>
  <c r="BA19" i="87"/>
  <c r="BA18" i="87"/>
  <c r="BA17" i="87"/>
  <c r="BA16" i="87"/>
  <c r="BA15" i="87"/>
  <c r="BA14" i="87"/>
  <c r="BA13" i="87"/>
  <c r="BA12" i="87"/>
  <c r="BA11" i="87"/>
  <c r="BA10" i="87"/>
  <c r="BA9" i="87"/>
  <c r="BA8" i="87"/>
  <c r="BA7" i="87"/>
  <c r="BA6" i="87"/>
  <c r="BA5" i="87"/>
  <c r="AX78" i="87"/>
  <c r="AX77" i="87"/>
  <c r="AX76" i="87"/>
  <c r="AX75" i="87"/>
  <c r="AX74" i="87"/>
  <c r="AX73" i="87"/>
  <c r="AX72" i="87"/>
  <c r="AX71" i="87"/>
  <c r="AX70" i="87"/>
  <c r="AX69" i="87"/>
  <c r="AX68" i="87"/>
  <c r="AX67" i="87"/>
  <c r="AX66" i="87"/>
  <c r="AX65" i="87"/>
  <c r="AX64" i="87"/>
  <c r="AX63" i="87"/>
  <c r="AX62" i="87"/>
  <c r="AX61" i="87"/>
  <c r="AX60" i="87"/>
  <c r="AX59" i="87"/>
  <c r="AX58" i="87"/>
  <c r="AX57" i="87"/>
  <c r="AX56" i="87"/>
  <c r="AX55" i="87"/>
  <c r="AX54" i="87"/>
  <c r="AX53" i="87"/>
  <c r="AX52" i="87"/>
  <c r="AX51" i="87"/>
  <c r="AX50" i="87"/>
  <c r="AX49" i="87"/>
  <c r="AX48" i="87"/>
  <c r="AX47" i="87"/>
  <c r="AX46" i="87"/>
  <c r="AX45" i="87"/>
  <c r="AX44" i="87"/>
  <c r="AX43" i="87"/>
  <c r="AX42" i="87"/>
  <c r="AX41" i="87"/>
  <c r="AX40" i="87"/>
  <c r="AX39" i="87"/>
  <c r="AX38" i="87"/>
  <c r="AX37" i="87"/>
  <c r="AX36" i="87"/>
  <c r="AX35" i="87"/>
  <c r="AX34" i="87"/>
  <c r="AX33" i="87"/>
  <c r="AX32" i="87"/>
  <c r="AX31" i="87"/>
  <c r="AX30" i="87"/>
  <c r="AX29" i="87"/>
  <c r="AX28" i="87"/>
  <c r="AX27" i="87"/>
  <c r="AX26" i="87"/>
  <c r="AX25" i="87"/>
  <c r="AX24" i="87"/>
  <c r="AX23" i="87"/>
  <c r="AX22" i="87"/>
  <c r="AX21" i="87"/>
  <c r="AX20" i="87"/>
  <c r="AX19" i="87"/>
  <c r="AX18" i="87"/>
  <c r="AX17" i="87"/>
  <c r="AX16" i="87"/>
  <c r="AX15" i="87"/>
  <c r="AX14" i="87"/>
  <c r="AX13" i="87"/>
  <c r="AX12" i="87"/>
  <c r="AX11" i="87"/>
  <c r="AX10" i="87"/>
  <c r="AX9" i="87"/>
  <c r="AX8" i="87"/>
  <c r="AX7" i="87"/>
  <c r="AX6" i="87"/>
  <c r="AX5" i="87"/>
  <c r="AU78" i="87"/>
  <c r="AU77" i="87"/>
  <c r="AU76" i="87"/>
  <c r="AU75" i="87"/>
  <c r="AU74" i="87"/>
  <c r="AU73" i="87"/>
  <c r="AU72" i="87"/>
  <c r="AU71" i="87"/>
  <c r="AU70" i="87"/>
  <c r="AU69" i="87"/>
  <c r="AU68" i="87"/>
  <c r="AU67" i="87"/>
  <c r="AU66" i="87"/>
  <c r="AU65" i="87"/>
  <c r="AU64" i="87"/>
  <c r="AU63" i="87"/>
  <c r="AU62" i="87"/>
  <c r="AU61" i="87"/>
  <c r="AU60" i="87"/>
  <c r="AU59" i="87"/>
  <c r="AU58" i="87"/>
  <c r="AU57" i="87"/>
  <c r="AU56" i="87"/>
  <c r="AU55" i="87"/>
  <c r="AU54" i="87"/>
  <c r="AU53" i="87"/>
  <c r="AU52" i="87"/>
  <c r="AU51" i="87"/>
  <c r="AU50" i="87"/>
  <c r="AU49" i="87"/>
  <c r="AU48" i="87"/>
  <c r="AU47" i="87"/>
  <c r="AU46" i="87"/>
  <c r="AU45" i="87"/>
  <c r="AU44" i="87"/>
  <c r="AU43" i="87"/>
  <c r="AU42" i="87"/>
  <c r="AU41" i="87"/>
  <c r="AU40" i="87"/>
  <c r="AU39" i="87"/>
  <c r="AU38" i="87"/>
  <c r="AU37" i="87"/>
  <c r="AU36" i="87"/>
  <c r="AU35" i="87"/>
  <c r="AU34" i="87"/>
  <c r="AU33" i="87"/>
  <c r="AU32" i="87"/>
  <c r="AU31" i="87"/>
  <c r="AU30" i="87"/>
  <c r="AU29" i="87"/>
  <c r="AU28" i="87"/>
  <c r="AU27" i="87"/>
  <c r="AU26" i="87"/>
  <c r="AU25" i="87"/>
  <c r="AU24" i="87"/>
  <c r="AU23" i="87"/>
  <c r="AU22" i="87"/>
  <c r="AU21" i="87"/>
  <c r="AU20" i="87"/>
  <c r="AU19" i="87"/>
  <c r="AU18" i="87"/>
  <c r="AU17" i="87"/>
  <c r="AU16" i="87"/>
  <c r="AU15" i="87"/>
  <c r="AU14" i="87"/>
  <c r="AU13" i="87"/>
  <c r="AU12" i="87"/>
  <c r="AU11" i="87"/>
  <c r="AU10" i="87"/>
  <c r="AU9" i="87"/>
  <c r="AU8" i="87"/>
  <c r="AU7" i="87"/>
  <c r="AU6" i="87"/>
  <c r="AU5" i="87"/>
  <c r="AR78" i="87"/>
  <c r="AR77" i="87"/>
  <c r="AR76" i="87"/>
  <c r="AR75" i="87"/>
  <c r="AR74" i="87"/>
  <c r="AR73" i="87"/>
  <c r="AR72" i="87"/>
  <c r="AR71" i="87"/>
  <c r="AR70" i="87"/>
  <c r="AR69" i="87"/>
  <c r="AR68" i="87"/>
  <c r="AR67" i="87"/>
  <c r="AR66" i="87"/>
  <c r="AR65" i="87"/>
  <c r="AR64" i="87"/>
  <c r="AR63" i="87"/>
  <c r="AR62" i="87"/>
  <c r="AR61" i="87"/>
  <c r="AR60" i="87"/>
  <c r="AR59" i="87"/>
  <c r="AR58" i="87"/>
  <c r="AR57" i="87"/>
  <c r="AR56" i="87"/>
  <c r="AR55" i="87"/>
  <c r="AR54" i="87"/>
  <c r="AR53" i="87"/>
  <c r="AR52" i="87"/>
  <c r="AR51" i="87"/>
  <c r="AR50" i="87"/>
  <c r="AR49" i="87"/>
  <c r="AR48" i="87"/>
  <c r="AR47" i="87"/>
  <c r="AR46" i="87"/>
  <c r="AR45" i="87"/>
  <c r="AR44" i="87"/>
  <c r="AR43" i="87"/>
  <c r="AR42" i="87"/>
  <c r="AR41" i="87"/>
  <c r="AR40" i="87"/>
  <c r="AR39" i="87"/>
  <c r="AR38" i="87"/>
  <c r="AR37" i="87"/>
  <c r="AR36" i="87"/>
  <c r="AR35" i="87"/>
  <c r="AR34" i="87"/>
  <c r="AR33" i="87"/>
  <c r="AR32" i="87"/>
  <c r="AR31" i="87"/>
  <c r="AR30" i="87"/>
  <c r="AR29" i="87"/>
  <c r="AR28" i="87"/>
  <c r="AR27" i="87"/>
  <c r="AR26" i="87"/>
  <c r="AR25" i="87"/>
  <c r="AR24" i="87"/>
  <c r="AR23" i="87"/>
  <c r="AR22" i="87"/>
  <c r="AR21" i="87"/>
  <c r="AR20" i="87"/>
  <c r="AR19" i="87"/>
  <c r="AR18" i="87"/>
  <c r="AR17" i="87"/>
  <c r="AR16" i="87"/>
  <c r="AR15" i="87"/>
  <c r="AR14" i="87"/>
  <c r="AR13" i="87"/>
  <c r="AR12" i="87"/>
  <c r="AR11" i="87"/>
  <c r="AR10" i="87"/>
  <c r="AR9" i="87"/>
  <c r="AR8" i="87"/>
  <c r="AR7" i="87"/>
  <c r="AR6" i="87"/>
  <c r="AR5" i="87"/>
  <c r="AO78" i="87"/>
  <c r="AO77" i="87"/>
  <c r="AO76" i="87"/>
  <c r="AO75" i="87"/>
  <c r="AO74" i="87"/>
  <c r="AO73" i="87"/>
  <c r="AO72" i="87"/>
  <c r="AO71" i="87"/>
  <c r="AO70" i="87"/>
  <c r="AO69" i="87"/>
  <c r="AO68" i="87"/>
  <c r="AO67" i="87"/>
  <c r="AO66" i="87"/>
  <c r="AO65" i="87"/>
  <c r="AO64" i="87"/>
  <c r="AO63" i="87"/>
  <c r="AO62" i="87"/>
  <c r="AO61" i="87"/>
  <c r="AO60" i="87"/>
  <c r="AO59" i="87"/>
  <c r="AO58" i="87"/>
  <c r="AO57" i="87"/>
  <c r="AO56" i="87"/>
  <c r="AO55" i="87"/>
  <c r="AO54" i="87"/>
  <c r="AO53" i="87"/>
  <c r="AO52" i="87"/>
  <c r="AO51" i="87"/>
  <c r="AO50" i="87"/>
  <c r="AO49" i="87"/>
  <c r="AO48" i="87"/>
  <c r="AO47" i="87"/>
  <c r="AO46" i="87"/>
  <c r="AO45" i="87"/>
  <c r="AO44" i="87"/>
  <c r="AO43" i="87"/>
  <c r="AO42" i="87"/>
  <c r="AO41" i="87"/>
  <c r="AO40" i="87"/>
  <c r="AO39" i="87"/>
  <c r="AO38" i="87"/>
  <c r="AO37" i="87"/>
  <c r="AO36" i="87"/>
  <c r="AO35" i="87"/>
  <c r="AO34" i="87"/>
  <c r="AO33" i="87"/>
  <c r="AO32" i="87"/>
  <c r="AO31" i="87"/>
  <c r="AO30" i="87"/>
  <c r="AO29" i="87"/>
  <c r="AO28" i="87"/>
  <c r="AO27" i="87"/>
  <c r="AO26" i="87"/>
  <c r="AO25" i="87"/>
  <c r="AO24" i="87"/>
  <c r="AO23" i="87"/>
  <c r="AO22" i="87"/>
  <c r="AO21" i="87"/>
  <c r="AO20" i="87"/>
  <c r="AO19" i="87"/>
  <c r="AO18" i="87"/>
  <c r="AO17" i="87"/>
  <c r="AO16" i="87"/>
  <c r="AO15" i="87"/>
  <c r="AO14" i="87"/>
  <c r="AO13" i="87"/>
  <c r="AO12" i="87"/>
  <c r="AO11" i="87"/>
  <c r="AO10" i="87"/>
  <c r="AO9" i="87"/>
  <c r="AO8" i="87"/>
  <c r="AO7" i="87"/>
  <c r="AO6" i="87"/>
  <c r="AO5" i="87"/>
  <c r="AL78" i="87"/>
  <c r="AL77" i="87"/>
  <c r="AL76" i="87"/>
  <c r="AL75" i="87"/>
  <c r="AL74" i="87"/>
  <c r="AL73" i="87"/>
  <c r="AL72" i="87"/>
  <c r="AL71" i="87"/>
  <c r="AL70" i="87"/>
  <c r="AL69" i="87"/>
  <c r="AL68" i="87"/>
  <c r="AL67" i="87"/>
  <c r="AL66" i="87"/>
  <c r="AL65" i="87"/>
  <c r="AL64" i="87"/>
  <c r="AL63" i="87"/>
  <c r="AL62" i="87"/>
  <c r="AL61" i="87"/>
  <c r="AL60" i="87"/>
  <c r="AL59" i="87"/>
  <c r="AL58" i="87"/>
  <c r="AL57" i="87"/>
  <c r="AL56" i="87"/>
  <c r="AL55" i="87"/>
  <c r="AL54" i="87"/>
  <c r="AL53" i="87"/>
  <c r="AL52" i="87"/>
  <c r="AL51" i="87"/>
  <c r="AL50" i="87"/>
  <c r="AL49" i="87"/>
  <c r="AL48" i="87"/>
  <c r="AL47" i="87"/>
  <c r="AL46" i="87"/>
  <c r="AL45" i="87"/>
  <c r="AL44" i="87"/>
  <c r="AL43" i="87"/>
  <c r="AL42" i="87"/>
  <c r="AL41" i="87"/>
  <c r="AL40" i="87"/>
  <c r="AL39" i="87"/>
  <c r="AL38" i="87"/>
  <c r="AL37" i="87"/>
  <c r="AL36" i="87"/>
  <c r="AL35" i="87"/>
  <c r="AL34" i="87"/>
  <c r="AL33" i="87"/>
  <c r="AL32" i="87"/>
  <c r="AL31" i="87"/>
  <c r="AL30" i="87"/>
  <c r="AL29" i="87"/>
  <c r="AL28" i="87"/>
  <c r="AL27" i="87"/>
  <c r="AL26" i="87"/>
  <c r="AL25" i="87"/>
  <c r="AL24" i="87"/>
  <c r="AL23" i="87"/>
  <c r="AL22" i="87"/>
  <c r="AL21" i="87"/>
  <c r="AL20" i="87"/>
  <c r="AL19" i="87"/>
  <c r="AL18" i="87"/>
  <c r="AL17" i="87"/>
  <c r="AL16" i="87"/>
  <c r="AL15" i="87"/>
  <c r="AL14" i="87"/>
  <c r="AL13" i="87"/>
  <c r="AL12" i="87"/>
  <c r="AL11" i="87"/>
  <c r="AL10" i="87"/>
  <c r="AL9" i="87"/>
  <c r="AL8" i="87"/>
  <c r="AL7" i="87"/>
  <c r="AL6" i="87"/>
  <c r="AL5" i="87"/>
  <c r="AI6" i="87"/>
  <c r="AI7" i="87"/>
  <c r="AI8" i="87"/>
  <c r="AI9" i="87"/>
  <c r="AI10" i="87"/>
  <c r="AI11" i="87"/>
  <c r="AI12" i="87"/>
  <c r="AI13" i="87"/>
  <c r="AI14" i="87"/>
  <c r="AI15" i="87"/>
  <c r="AI16" i="87"/>
  <c r="AI17" i="87"/>
  <c r="AI18" i="87"/>
  <c r="AI19" i="87"/>
  <c r="AI20" i="87"/>
  <c r="AI21" i="87"/>
  <c r="AI22" i="87"/>
  <c r="AI23" i="87"/>
  <c r="AI24" i="87"/>
  <c r="AI25" i="87"/>
  <c r="AI26" i="87"/>
  <c r="AI27" i="87"/>
  <c r="AI28" i="87"/>
  <c r="AI29" i="87"/>
  <c r="AI30" i="87"/>
  <c r="AI31" i="87"/>
  <c r="AI32" i="87"/>
  <c r="AI33" i="87"/>
  <c r="AI34" i="87"/>
  <c r="AI35" i="87"/>
  <c r="AI36" i="87"/>
  <c r="AI37" i="87"/>
  <c r="AI38" i="87"/>
  <c r="AI39" i="87"/>
  <c r="AI40" i="87"/>
  <c r="AI41" i="87"/>
  <c r="AI42" i="87"/>
  <c r="AI43" i="87"/>
  <c r="AI44" i="87"/>
  <c r="AI45" i="87"/>
  <c r="AI46" i="87"/>
  <c r="AI47" i="87"/>
  <c r="AI48" i="87"/>
  <c r="AI49" i="87"/>
  <c r="AI50" i="87"/>
  <c r="AI51" i="87"/>
  <c r="AI52" i="87"/>
  <c r="AI53" i="87"/>
  <c r="AI54" i="87"/>
  <c r="AI55" i="87"/>
  <c r="AI56" i="87"/>
  <c r="AI57" i="87"/>
  <c r="AI58" i="87"/>
  <c r="AI59" i="87"/>
  <c r="AI60" i="87"/>
  <c r="AI61" i="87"/>
  <c r="AI62" i="87"/>
  <c r="AI63" i="87"/>
  <c r="AI64" i="87"/>
  <c r="AI65" i="87"/>
  <c r="AI66" i="87"/>
  <c r="AI67" i="87"/>
  <c r="AI68" i="87"/>
  <c r="AI69" i="87"/>
  <c r="AI70" i="87"/>
  <c r="AI71" i="87"/>
  <c r="AI72" i="87"/>
  <c r="AI73" i="87"/>
  <c r="AI74" i="87"/>
  <c r="AI75" i="87"/>
  <c r="AI76" i="87"/>
  <c r="AI77" i="87"/>
  <c r="AI78" i="87"/>
  <c r="AI5" i="87"/>
  <c r="AJ78" i="79"/>
  <c r="AJ77" i="79"/>
  <c r="AJ76" i="79"/>
  <c r="AJ75" i="79"/>
  <c r="AJ74" i="79"/>
  <c r="AJ73" i="79"/>
  <c r="AJ72" i="79"/>
  <c r="AJ71" i="79"/>
  <c r="AJ70" i="79"/>
  <c r="AJ69" i="79"/>
  <c r="AJ68" i="79"/>
  <c r="AJ67" i="79"/>
  <c r="AJ66" i="79"/>
  <c r="AJ65" i="79"/>
  <c r="AJ64" i="79"/>
  <c r="AJ63" i="79"/>
  <c r="AJ62" i="79"/>
  <c r="AJ61" i="79"/>
  <c r="AJ60" i="79"/>
  <c r="AJ59" i="79"/>
  <c r="AJ58" i="79"/>
  <c r="AJ57" i="79"/>
  <c r="AJ56" i="79"/>
  <c r="AJ55" i="79"/>
  <c r="AJ54" i="79"/>
  <c r="AJ53" i="79"/>
  <c r="AJ52" i="79"/>
  <c r="AJ51" i="79"/>
  <c r="AJ50" i="79"/>
  <c r="AJ49" i="79"/>
  <c r="AJ48" i="79"/>
  <c r="AJ47" i="79"/>
  <c r="AJ46" i="79"/>
  <c r="AJ45" i="79"/>
  <c r="AJ44" i="79"/>
  <c r="AJ43" i="79"/>
  <c r="AJ42" i="79"/>
  <c r="AJ41" i="79"/>
  <c r="AJ40" i="79"/>
  <c r="AJ39" i="79"/>
  <c r="AJ38" i="79"/>
  <c r="AJ37" i="79"/>
  <c r="AJ36" i="79"/>
  <c r="AJ35" i="79"/>
  <c r="AJ34" i="79"/>
  <c r="AJ33" i="79"/>
  <c r="AJ32" i="79"/>
  <c r="AJ31" i="79"/>
  <c r="AJ30" i="79"/>
  <c r="AJ29" i="79"/>
  <c r="AJ28" i="79"/>
  <c r="AJ27" i="79"/>
  <c r="AJ26" i="79"/>
  <c r="AJ25" i="79"/>
  <c r="AJ24" i="79"/>
  <c r="AJ23" i="79"/>
  <c r="AJ22" i="79"/>
  <c r="AJ21" i="79"/>
  <c r="AJ20" i="79"/>
  <c r="AJ19" i="79"/>
  <c r="AJ18" i="79"/>
  <c r="AJ17" i="79"/>
  <c r="AJ16" i="79"/>
  <c r="AJ15" i="79"/>
  <c r="AJ14" i="79"/>
  <c r="AJ13" i="79"/>
  <c r="AJ12" i="79"/>
  <c r="AJ11" i="79"/>
  <c r="AJ10" i="79"/>
  <c r="AJ9" i="79"/>
  <c r="AJ8" i="79"/>
  <c r="AJ7" i="79"/>
  <c r="AJ6" i="79"/>
  <c r="AJ5" i="79"/>
  <c r="AG78" i="79"/>
  <c r="AG77" i="79"/>
  <c r="AG76" i="79"/>
  <c r="AG75" i="79"/>
  <c r="AG74" i="79"/>
  <c r="AG73" i="79"/>
  <c r="AG72" i="79"/>
  <c r="AG71" i="79"/>
  <c r="AG70" i="79"/>
  <c r="AG69" i="79"/>
  <c r="AG68" i="79"/>
  <c r="AG67" i="79"/>
  <c r="AG66" i="79"/>
  <c r="AG65" i="79"/>
  <c r="AG64" i="79"/>
  <c r="AG63" i="79"/>
  <c r="AG62" i="79"/>
  <c r="AG61" i="79"/>
  <c r="AG60" i="79"/>
  <c r="AG59" i="79"/>
  <c r="AG58" i="79"/>
  <c r="AG57" i="79"/>
  <c r="AG56" i="79"/>
  <c r="AG55" i="79"/>
  <c r="AG54" i="79"/>
  <c r="AG53" i="79"/>
  <c r="AG52" i="79"/>
  <c r="AG51" i="79"/>
  <c r="AG50" i="79"/>
  <c r="AG49" i="79"/>
  <c r="AG48" i="79"/>
  <c r="AG47" i="79"/>
  <c r="AG46" i="79"/>
  <c r="AG45" i="79"/>
  <c r="AG44" i="79"/>
  <c r="AG43" i="79"/>
  <c r="AG42" i="79"/>
  <c r="AG41" i="79"/>
  <c r="AG40" i="79"/>
  <c r="AG39" i="79"/>
  <c r="AG38" i="79"/>
  <c r="AG37" i="79"/>
  <c r="AG36" i="79"/>
  <c r="AG35" i="79"/>
  <c r="AG34" i="79"/>
  <c r="AG33" i="79"/>
  <c r="AG32" i="79"/>
  <c r="AG31" i="79"/>
  <c r="AG30" i="79"/>
  <c r="AG29" i="79"/>
  <c r="AG28" i="79"/>
  <c r="AG27" i="79"/>
  <c r="AG26" i="79"/>
  <c r="AG25" i="79"/>
  <c r="AG24" i="79"/>
  <c r="AG23" i="79"/>
  <c r="AG22" i="79"/>
  <c r="AG21" i="79"/>
  <c r="AG20" i="79"/>
  <c r="AG19" i="79"/>
  <c r="AG18" i="79"/>
  <c r="AG17" i="79"/>
  <c r="AG16" i="79"/>
  <c r="AG15" i="79"/>
  <c r="AG14" i="79"/>
  <c r="AG13" i="79"/>
  <c r="AG12" i="79"/>
  <c r="AG11" i="79"/>
  <c r="AG10" i="79"/>
  <c r="AG9" i="79"/>
  <c r="AG8" i="79"/>
  <c r="AG7" i="79"/>
  <c r="AG6" i="79"/>
  <c r="AG5" i="79"/>
  <c r="AD78" i="79"/>
  <c r="AD77" i="79"/>
  <c r="AD76" i="79"/>
  <c r="AD75" i="79"/>
  <c r="AD74" i="79"/>
  <c r="AD73" i="79"/>
  <c r="AD72" i="79"/>
  <c r="AD71" i="79"/>
  <c r="AD70" i="79"/>
  <c r="AD69" i="79"/>
  <c r="AD68" i="79"/>
  <c r="AD67" i="79"/>
  <c r="AD66" i="79"/>
  <c r="AD65" i="79"/>
  <c r="AD64" i="79"/>
  <c r="AD63" i="79"/>
  <c r="AD62" i="79"/>
  <c r="AD61" i="79"/>
  <c r="AD60" i="79"/>
  <c r="AD59" i="79"/>
  <c r="AD58" i="79"/>
  <c r="AD57" i="79"/>
  <c r="AD56" i="79"/>
  <c r="AD55" i="79"/>
  <c r="AD54" i="79"/>
  <c r="AD53" i="79"/>
  <c r="AD52" i="79"/>
  <c r="AD51" i="79"/>
  <c r="AD50" i="79"/>
  <c r="AD49" i="79"/>
  <c r="AD48" i="79"/>
  <c r="AD47" i="79"/>
  <c r="AD46" i="79"/>
  <c r="AD45" i="79"/>
  <c r="AD44" i="79"/>
  <c r="AD43" i="79"/>
  <c r="AD42" i="79"/>
  <c r="AD41" i="79"/>
  <c r="AD40" i="79"/>
  <c r="AD39" i="79"/>
  <c r="AD38" i="79"/>
  <c r="AD37" i="79"/>
  <c r="AD36" i="79"/>
  <c r="AD35" i="79"/>
  <c r="AD34" i="79"/>
  <c r="AD33" i="79"/>
  <c r="AD32" i="79"/>
  <c r="AD31" i="79"/>
  <c r="AD30" i="79"/>
  <c r="AD29" i="79"/>
  <c r="AD28" i="79"/>
  <c r="AD27" i="79"/>
  <c r="AD26" i="79"/>
  <c r="AD25" i="79"/>
  <c r="AD24" i="79"/>
  <c r="AD23" i="79"/>
  <c r="AD22" i="79"/>
  <c r="AD21" i="79"/>
  <c r="AD20" i="79"/>
  <c r="AD19" i="79"/>
  <c r="AD18" i="79"/>
  <c r="AD17" i="79"/>
  <c r="AD16" i="79"/>
  <c r="AD15" i="79"/>
  <c r="AD14" i="79"/>
  <c r="AD13" i="79"/>
  <c r="AD12" i="79"/>
  <c r="AD11" i="79"/>
  <c r="AD10" i="79"/>
  <c r="AD9" i="79"/>
  <c r="AD8" i="79"/>
  <c r="AD7" i="79"/>
  <c r="AD6" i="79"/>
  <c r="AD5" i="79"/>
  <c r="AA6" i="79"/>
  <c r="AA7" i="79"/>
  <c r="AA8" i="79"/>
  <c r="AA9" i="79"/>
  <c r="AA10" i="79"/>
  <c r="AA11" i="79"/>
  <c r="AA12" i="79"/>
  <c r="AA13" i="79"/>
  <c r="AA14" i="79"/>
  <c r="AA15" i="79"/>
  <c r="AA16" i="79"/>
  <c r="AA17" i="79"/>
  <c r="AA18" i="79"/>
  <c r="AA19" i="79"/>
  <c r="AA20" i="79"/>
  <c r="AA21" i="79"/>
  <c r="AA22" i="79"/>
  <c r="AA23" i="79"/>
  <c r="AA24" i="79"/>
  <c r="AA25" i="79"/>
  <c r="AA26" i="79"/>
  <c r="AA27" i="79"/>
  <c r="AA28" i="79"/>
  <c r="AA29" i="79"/>
  <c r="AA30" i="79"/>
  <c r="AA31" i="79"/>
  <c r="AA32" i="79"/>
  <c r="AA33" i="79"/>
  <c r="AA34" i="79"/>
  <c r="AA35" i="79"/>
  <c r="AA36" i="79"/>
  <c r="AA37" i="79"/>
  <c r="AA38" i="79"/>
  <c r="AA39" i="79"/>
  <c r="AA40" i="79"/>
  <c r="AA41" i="79"/>
  <c r="AA42" i="79"/>
  <c r="AA43" i="79"/>
  <c r="AA44" i="79"/>
  <c r="AA45" i="79"/>
  <c r="AA46" i="79"/>
  <c r="AA47" i="79"/>
  <c r="AA48" i="79"/>
  <c r="AA49" i="79"/>
  <c r="AA50" i="79"/>
  <c r="AA51" i="79"/>
  <c r="AA52" i="79"/>
  <c r="AA53" i="79"/>
  <c r="AA54" i="79"/>
  <c r="AA55" i="79"/>
  <c r="AA56" i="79"/>
  <c r="AA57" i="79"/>
  <c r="AA58" i="79"/>
  <c r="AA59" i="79"/>
  <c r="AA60" i="79"/>
  <c r="AA61" i="79"/>
  <c r="AA62" i="79"/>
  <c r="AA63" i="79"/>
  <c r="AA64" i="79"/>
  <c r="AA65" i="79"/>
  <c r="AA66" i="79"/>
  <c r="AA67" i="79"/>
  <c r="AA68" i="79"/>
  <c r="AA69" i="79"/>
  <c r="AA70" i="79"/>
  <c r="AA71" i="79"/>
  <c r="AA72" i="79"/>
  <c r="AA73" i="79"/>
  <c r="AA74" i="79"/>
  <c r="AA75" i="79"/>
  <c r="AA76" i="79"/>
  <c r="AA77" i="79"/>
  <c r="AA78" i="79"/>
  <c r="AA5" i="79"/>
  <c r="X79" i="19"/>
  <c r="X78" i="19"/>
  <c r="X77" i="19"/>
  <c r="X76" i="19"/>
  <c r="X75" i="19"/>
  <c r="X74" i="19"/>
  <c r="X73" i="19"/>
  <c r="X72" i="19"/>
  <c r="X71" i="19"/>
  <c r="X70" i="19"/>
  <c r="X69" i="19"/>
  <c r="X68" i="19"/>
  <c r="X67" i="19"/>
  <c r="X66" i="19"/>
  <c r="X65" i="19"/>
  <c r="X64" i="19"/>
  <c r="X63" i="19"/>
  <c r="X62" i="19"/>
  <c r="X61" i="19"/>
  <c r="X60" i="19"/>
  <c r="X59" i="19"/>
  <c r="X58" i="19"/>
  <c r="X57" i="19"/>
  <c r="X56" i="19"/>
  <c r="X55" i="19"/>
  <c r="X54" i="19"/>
  <c r="X53" i="19"/>
  <c r="X52" i="19"/>
  <c r="X51" i="19"/>
  <c r="X50" i="19"/>
  <c r="X49" i="19"/>
  <c r="X48" i="19"/>
  <c r="X47" i="19"/>
  <c r="X46" i="19"/>
  <c r="X45" i="19"/>
  <c r="X44" i="19"/>
  <c r="X43" i="19"/>
  <c r="X42" i="19"/>
  <c r="X41" i="19"/>
  <c r="X40" i="19"/>
  <c r="X39" i="19"/>
  <c r="X38" i="19"/>
  <c r="X37" i="19"/>
  <c r="X36" i="19"/>
  <c r="X35" i="19"/>
  <c r="X34" i="19"/>
  <c r="X33" i="19"/>
  <c r="X32" i="19"/>
  <c r="X31" i="19"/>
  <c r="X30" i="19"/>
  <c r="X29" i="19"/>
  <c r="X28" i="19"/>
  <c r="X27" i="19"/>
  <c r="X26" i="19"/>
  <c r="X25" i="19"/>
  <c r="X24" i="19"/>
  <c r="X23" i="19"/>
  <c r="X22" i="19"/>
  <c r="X21" i="19"/>
  <c r="X20" i="19"/>
  <c r="X19" i="19"/>
  <c r="X18" i="19"/>
  <c r="X17" i="19"/>
  <c r="X16" i="19"/>
  <c r="X15" i="19"/>
  <c r="X14" i="19"/>
  <c r="X13" i="19"/>
  <c r="X12" i="19"/>
  <c r="X11" i="19"/>
  <c r="X10" i="19"/>
  <c r="X9" i="19"/>
  <c r="X8" i="19"/>
  <c r="X7" i="19"/>
  <c r="X6" i="19"/>
  <c r="T7" i="19"/>
  <c r="T8" i="19"/>
  <c r="T9" i="19"/>
  <c r="T10" i="19"/>
  <c r="T11" i="19"/>
  <c r="T12" i="19"/>
  <c r="T13" i="19"/>
  <c r="T14"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T70" i="19"/>
  <c r="T71" i="19"/>
  <c r="T72" i="19"/>
  <c r="T73" i="19"/>
  <c r="T74" i="19"/>
  <c r="T75" i="19"/>
  <c r="T76" i="19"/>
  <c r="T77" i="19"/>
  <c r="T78" i="19"/>
  <c r="T79" i="19"/>
  <c r="T6" i="19"/>
  <c r="H5" i="59" l="1"/>
  <c r="L5" i="59" s="1"/>
  <c r="H76" i="59"/>
  <c r="H9" i="59"/>
  <c r="G9" i="59"/>
  <c r="H78" i="59"/>
  <c r="G78" i="59"/>
  <c r="E78" i="59" s="1"/>
  <c r="H77" i="59"/>
  <c r="G77" i="59"/>
  <c r="E77" i="59" s="1"/>
  <c r="G76" i="59"/>
  <c r="E76" i="59" s="1"/>
  <c r="H75" i="59"/>
  <c r="G75" i="59" s="1"/>
  <c r="E75" i="59" s="1"/>
  <c r="H74" i="59"/>
  <c r="G74" i="59"/>
  <c r="E74" i="59" s="1"/>
  <c r="H73" i="59"/>
  <c r="G73" i="59" s="1"/>
  <c r="E73" i="59" s="1"/>
  <c r="H72" i="59"/>
  <c r="G72" i="59" s="1"/>
  <c r="E72" i="59" s="1"/>
  <c r="H71" i="59"/>
  <c r="G71" i="59" s="1"/>
  <c r="E71" i="59" s="1"/>
  <c r="H70" i="59"/>
  <c r="G70" i="59"/>
  <c r="E70" i="59" s="1"/>
  <c r="H69" i="59"/>
  <c r="G69" i="59" s="1"/>
  <c r="E69" i="59" s="1"/>
  <c r="H68" i="59"/>
  <c r="G68" i="59"/>
  <c r="E68" i="59" s="1"/>
  <c r="H67" i="59"/>
  <c r="G67" i="59" s="1"/>
  <c r="E67" i="59" s="1"/>
  <c r="H66" i="59"/>
  <c r="G66" i="59"/>
  <c r="E66" i="59" s="1"/>
  <c r="H65" i="59"/>
  <c r="G65" i="59" s="1"/>
  <c r="E65" i="59" s="1"/>
  <c r="H64" i="59"/>
  <c r="G64" i="59" s="1"/>
  <c r="E64" i="59" s="1"/>
  <c r="H63" i="59"/>
  <c r="G63" i="59" s="1"/>
  <c r="E63" i="59" s="1"/>
  <c r="H62" i="59"/>
  <c r="G62" i="59" s="1"/>
  <c r="E62" i="59" s="1"/>
  <c r="H61" i="59"/>
  <c r="G61" i="59" s="1"/>
  <c r="E61" i="59" s="1"/>
  <c r="H60" i="59"/>
  <c r="G60" i="59" s="1"/>
  <c r="E60" i="59" s="1"/>
  <c r="H59" i="59"/>
  <c r="G59" i="59" s="1"/>
  <c r="E59" i="59" s="1"/>
  <c r="H58" i="59"/>
  <c r="G58" i="59" s="1"/>
  <c r="E58" i="59" s="1"/>
  <c r="H57" i="59"/>
  <c r="G57" i="59" s="1"/>
  <c r="E57" i="59" s="1"/>
  <c r="H56" i="59"/>
  <c r="G56" i="59" s="1"/>
  <c r="E56" i="59" s="1"/>
  <c r="H55" i="59"/>
  <c r="G55" i="59" s="1"/>
  <c r="E55" i="59" s="1"/>
  <c r="H54" i="59"/>
  <c r="G54" i="59"/>
  <c r="E54" i="59" s="1"/>
  <c r="H53" i="59"/>
  <c r="G53" i="59" s="1"/>
  <c r="E53" i="59" s="1"/>
  <c r="H52" i="59"/>
  <c r="G52" i="59"/>
  <c r="E52" i="59" s="1"/>
  <c r="H51" i="59"/>
  <c r="G51" i="59" s="1"/>
  <c r="E51" i="59" s="1"/>
  <c r="H50" i="59"/>
  <c r="G50" i="59"/>
  <c r="E50" i="59" s="1"/>
  <c r="H49" i="59"/>
  <c r="G49" i="59" s="1"/>
  <c r="E49" i="59" s="1"/>
  <c r="H48" i="59"/>
  <c r="G48" i="59" s="1"/>
  <c r="E48" i="59" s="1"/>
  <c r="H47" i="59"/>
  <c r="G47" i="59" s="1"/>
  <c r="E47" i="59" s="1"/>
  <c r="H46" i="59"/>
  <c r="G46" i="59"/>
  <c r="E46" i="59" s="1"/>
  <c r="H45" i="59"/>
  <c r="G45" i="59" s="1"/>
  <c r="E45" i="59" s="1"/>
  <c r="H44" i="59"/>
  <c r="G44" i="59"/>
  <c r="E44" i="59" s="1"/>
  <c r="H43" i="59"/>
  <c r="G43" i="59" s="1"/>
  <c r="E43" i="59" s="1"/>
  <c r="H42" i="59"/>
  <c r="G42" i="59"/>
  <c r="E42" i="59" s="1"/>
  <c r="H41" i="59"/>
  <c r="G41" i="59" s="1"/>
  <c r="E41" i="59" s="1"/>
  <c r="H40" i="59"/>
  <c r="G40" i="59" s="1"/>
  <c r="E40" i="59" s="1"/>
  <c r="H39" i="59"/>
  <c r="G39" i="59" s="1"/>
  <c r="E39" i="59" s="1"/>
  <c r="H38" i="59"/>
  <c r="G38" i="59" s="1"/>
  <c r="E38" i="59" s="1"/>
  <c r="H37" i="59"/>
  <c r="G37" i="59"/>
  <c r="E37" i="59" s="1"/>
  <c r="H36" i="59"/>
  <c r="G36" i="59"/>
  <c r="E36" i="59" s="1"/>
  <c r="H35" i="59"/>
  <c r="G35" i="59" s="1"/>
  <c r="E35" i="59" s="1"/>
  <c r="H34" i="59"/>
  <c r="G34" i="59" s="1"/>
  <c r="E34" i="59" s="1"/>
  <c r="H33" i="59"/>
  <c r="G33" i="59" s="1"/>
  <c r="E33" i="59" s="1"/>
  <c r="H32" i="59"/>
  <c r="G32" i="59" s="1"/>
  <c r="E32" i="59" s="1"/>
  <c r="H31" i="59"/>
  <c r="G31" i="59" s="1"/>
  <c r="E31" i="59" s="1"/>
  <c r="H30" i="59"/>
  <c r="G30" i="59"/>
  <c r="E30" i="59" s="1"/>
  <c r="H29" i="59"/>
  <c r="G29" i="59"/>
  <c r="E29" i="59" s="1"/>
  <c r="H28" i="59"/>
  <c r="G28" i="59" s="1"/>
  <c r="E28" i="59" s="1"/>
  <c r="H27" i="59"/>
  <c r="G27" i="59" s="1"/>
  <c r="E27" i="59" s="1"/>
  <c r="H26" i="59"/>
  <c r="G26" i="59" s="1"/>
  <c r="E26" i="59" s="1"/>
  <c r="H25" i="59"/>
  <c r="G25" i="59" s="1"/>
  <c r="E25" i="59" s="1"/>
  <c r="H24" i="59"/>
  <c r="G24" i="59" s="1"/>
  <c r="E24" i="59" s="1"/>
  <c r="H23" i="59"/>
  <c r="G23" i="59" s="1"/>
  <c r="E23" i="59" s="1"/>
  <c r="H22" i="59"/>
  <c r="G22" i="59"/>
  <c r="E22" i="59" s="1"/>
  <c r="H21" i="59"/>
  <c r="G21" i="59" s="1"/>
  <c r="E21" i="59" s="1"/>
  <c r="H20" i="59"/>
  <c r="G20" i="59"/>
  <c r="E20" i="59" s="1"/>
  <c r="H19" i="59"/>
  <c r="G19" i="59" s="1"/>
  <c r="E19" i="59" s="1"/>
  <c r="H18" i="59"/>
  <c r="G18" i="59" s="1"/>
  <c r="E18" i="59" s="1"/>
  <c r="H17" i="59"/>
  <c r="G17" i="59" s="1"/>
  <c r="E17" i="59" s="1"/>
  <c r="H16" i="59"/>
  <c r="G16" i="59" s="1"/>
  <c r="E16" i="59" s="1"/>
  <c r="H15" i="59"/>
  <c r="G15" i="59" s="1"/>
  <c r="E15" i="59" s="1"/>
  <c r="H14" i="59"/>
  <c r="G14" i="59" s="1"/>
  <c r="E14" i="59" s="1"/>
  <c r="H13" i="59"/>
  <c r="G13" i="59" s="1"/>
  <c r="E13" i="59" s="1"/>
  <c r="H12" i="59"/>
  <c r="G12" i="59" s="1"/>
  <c r="E12" i="59" s="1"/>
  <c r="H11" i="59"/>
  <c r="G11" i="59" s="1"/>
  <c r="E11" i="59" s="1"/>
  <c r="H10" i="59"/>
  <c r="G10" i="59" s="1"/>
  <c r="E10" i="59" s="1"/>
  <c r="H8" i="59"/>
  <c r="G8" i="59" s="1"/>
  <c r="E8" i="59" s="1"/>
  <c r="H7" i="59"/>
  <c r="G7" i="59" s="1"/>
  <c r="E7" i="59" s="1"/>
  <c r="H6" i="59"/>
  <c r="G6" i="59"/>
  <c r="E6" i="59" s="1"/>
  <c r="H22" i="58"/>
  <c r="H5" i="58"/>
  <c r="H78" i="58"/>
  <c r="G78" i="58"/>
  <c r="E78" i="58" s="1"/>
  <c r="H77" i="58"/>
  <c r="G77" i="58" s="1"/>
  <c r="E77" i="58" s="1"/>
  <c r="H76" i="58"/>
  <c r="G76" i="58" s="1"/>
  <c r="E76" i="58" s="1"/>
  <c r="H75" i="58"/>
  <c r="G75" i="58" s="1"/>
  <c r="E75" i="58" s="1"/>
  <c r="H74" i="58"/>
  <c r="G74" i="58" s="1"/>
  <c r="E74" i="58" s="1"/>
  <c r="H73" i="58"/>
  <c r="G73" i="58" s="1"/>
  <c r="E73" i="58" s="1"/>
  <c r="H72" i="58"/>
  <c r="G72" i="58" s="1"/>
  <c r="E72" i="58" s="1"/>
  <c r="H71" i="58"/>
  <c r="G71" i="58" s="1"/>
  <c r="E71" i="58" s="1"/>
  <c r="H70" i="58"/>
  <c r="G70" i="58"/>
  <c r="E70" i="58" s="1"/>
  <c r="H69" i="58"/>
  <c r="G69" i="58" s="1"/>
  <c r="E69" i="58" s="1"/>
  <c r="H68" i="58"/>
  <c r="G68" i="58" s="1"/>
  <c r="E68" i="58" s="1"/>
  <c r="H67" i="58"/>
  <c r="G67" i="58" s="1"/>
  <c r="E67" i="58" s="1"/>
  <c r="H66" i="58"/>
  <c r="G66" i="58"/>
  <c r="E66" i="58" s="1"/>
  <c r="H65" i="58"/>
  <c r="G65" i="58" s="1"/>
  <c r="E65" i="58" s="1"/>
  <c r="H64" i="58"/>
  <c r="G64" i="58" s="1"/>
  <c r="E64" i="58" s="1"/>
  <c r="H63" i="58"/>
  <c r="G63" i="58" s="1"/>
  <c r="E63" i="58" s="1"/>
  <c r="H62" i="58"/>
  <c r="G62" i="58"/>
  <c r="E62" i="58" s="1"/>
  <c r="H61" i="58"/>
  <c r="G61" i="58" s="1"/>
  <c r="E61" i="58" s="1"/>
  <c r="H60" i="58"/>
  <c r="G60" i="58" s="1"/>
  <c r="E60" i="58" s="1"/>
  <c r="H59" i="58"/>
  <c r="G59" i="58" s="1"/>
  <c r="E59" i="58" s="1"/>
  <c r="H58" i="58"/>
  <c r="G58" i="58"/>
  <c r="E58" i="58" s="1"/>
  <c r="H57" i="58"/>
  <c r="G57" i="58" s="1"/>
  <c r="E57" i="58" s="1"/>
  <c r="H56" i="58"/>
  <c r="G56" i="58" s="1"/>
  <c r="E56" i="58" s="1"/>
  <c r="H55" i="58"/>
  <c r="G55" i="58" s="1"/>
  <c r="E55" i="58" s="1"/>
  <c r="H54" i="58"/>
  <c r="G54" i="58"/>
  <c r="E54" i="58" s="1"/>
  <c r="H53" i="58"/>
  <c r="G53" i="58" s="1"/>
  <c r="E53" i="58" s="1"/>
  <c r="H52" i="58"/>
  <c r="G52" i="58" s="1"/>
  <c r="E52" i="58" s="1"/>
  <c r="H51" i="58"/>
  <c r="G51" i="58" s="1"/>
  <c r="E51" i="58" s="1"/>
  <c r="H50" i="58"/>
  <c r="G50" i="58"/>
  <c r="E50" i="58" s="1"/>
  <c r="H49" i="58"/>
  <c r="G49" i="58" s="1"/>
  <c r="E49" i="58" s="1"/>
  <c r="H48" i="58"/>
  <c r="G48" i="58" s="1"/>
  <c r="E48" i="58" s="1"/>
  <c r="H47" i="58"/>
  <c r="G47" i="58" s="1"/>
  <c r="E47" i="58" s="1"/>
  <c r="H46" i="58"/>
  <c r="G46" i="58"/>
  <c r="E46" i="58" s="1"/>
  <c r="H45" i="58"/>
  <c r="G45" i="58" s="1"/>
  <c r="E45" i="58" s="1"/>
  <c r="H44" i="58"/>
  <c r="G44" i="58" s="1"/>
  <c r="E44" i="58" s="1"/>
  <c r="H43" i="58"/>
  <c r="G43" i="58" s="1"/>
  <c r="E43" i="58" s="1"/>
  <c r="H42" i="58"/>
  <c r="G42" i="58"/>
  <c r="E42" i="58" s="1"/>
  <c r="H41" i="58"/>
  <c r="G41" i="58" s="1"/>
  <c r="E41" i="58" s="1"/>
  <c r="H40" i="58"/>
  <c r="G40" i="58" s="1"/>
  <c r="E40" i="58" s="1"/>
  <c r="H39" i="58"/>
  <c r="G39" i="58" s="1"/>
  <c r="E39" i="58" s="1"/>
  <c r="H38" i="58"/>
  <c r="G38" i="58"/>
  <c r="E38" i="58" s="1"/>
  <c r="H37" i="58"/>
  <c r="G37" i="58" s="1"/>
  <c r="E37" i="58" s="1"/>
  <c r="H36" i="58"/>
  <c r="G36" i="58" s="1"/>
  <c r="E36" i="58" s="1"/>
  <c r="H35" i="58"/>
  <c r="G35" i="58" s="1"/>
  <c r="E35" i="58" s="1"/>
  <c r="H34" i="58"/>
  <c r="G34" i="58"/>
  <c r="E34" i="58" s="1"/>
  <c r="H33" i="58"/>
  <c r="G33" i="58" s="1"/>
  <c r="E33" i="58" s="1"/>
  <c r="H32" i="58"/>
  <c r="G32" i="58" s="1"/>
  <c r="E32" i="58" s="1"/>
  <c r="H31" i="58"/>
  <c r="G31" i="58" s="1"/>
  <c r="E31" i="58" s="1"/>
  <c r="H30" i="58"/>
  <c r="G30" i="58"/>
  <c r="E30" i="58" s="1"/>
  <c r="H29" i="58"/>
  <c r="G29" i="58" s="1"/>
  <c r="E29" i="58" s="1"/>
  <c r="H28" i="58"/>
  <c r="G28" i="58" s="1"/>
  <c r="E28" i="58" s="1"/>
  <c r="H27" i="58"/>
  <c r="G27" i="58" s="1"/>
  <c r="E27" i="58" s="1"/>
  <c r="H26" i="58"/>
  <c r="G26" i="58"/>
  <c r="E26" i="58" s="1"/>
  <c r="H25" i="58"/>
  <c r="G25" i="58" s="1"/>
  <c r="E25" i="58" s="1"/>
  <c r="H24" i="58"/>
  <c r="G24" i="58" s="1"/>
  <c r="E24" i="58" s="1"/>
  <c r="H23" i="58"/>
  <c r="G23" i="58" s="1"/>
  <c r="E23" i="58" s="1"/>
  <c r="G22" i="58"/>
  <c r="E22" i="58" s="1"/>
  <c r="H21" i="58"/>
  <c r="G21" i="58" s="1"/>
  <c r="E21" i="58" s="1"/>
  <c r="H20" i="58"/>
  <c r="G20" i="58"/>
  <c r="E20" i="58" s="1"/>
  <c r="H19" i="58"/>
  <c r="G19" i="58" s="1"/>
  <c r="E19" i="58" s="1"/>
  <c r="H18" i="58"/>
  <c r="G18" i="58" s="1"/>
  <c r="E18" i="58" s="1"/>
  <c r="H17" i="58"/>
  <c r="G17" i="58" s="1"/>
  <c r="E17" i="58" s="1"/>
  <c r="H16" i="58"/>
  <c r="G16" i="58"/>
  <c r="E16" i="58" s="1"/>
  <c r="H15" i="58"/>
  <c r="G15" i="58" s="1"/>
  <c r="E15" i="58" s="1"/>
  <c r="H14" i="58"/>
  <c r="G14" i="58" s="1"/>
  <c r="E14" i="58" s="1"/>
  <c r="H13" i="58"/>
  <c r="G13" i="58" s="1"/>
  <c r="E13" i="58" s="1"/>
  <c r="H12" i="58"/>
  <c r="G12" i="58"/>
  <c r="E12" i="58" s="1"/>
  <c r="H11" i="58"/>
  <c r="G11" i="58" s="1"/>
  <c r="E11" i="58" s="1"/>
  <c r="H10" i="58"/>
  <c r="G10" i="58" s="1"/>
  <c r="E10" i="58" s="1"/>
  <c r="H9" i="58"/>
  <c r="G9" i="58" s="1"/>
  <c r="E9" i="58" s="1"/>
  <c r="H8" i="58"/>
  <c r="G8" i="58"/>
  <c r="E8" i="58" s="1"/>
  <c r="H7" i="58"/>
  <c r="G7" i="58" s="1"/>
  <c r="E7" i="58" s="1"/>
  <c r="H6" i="58"/>
  <c r="G6" i="58" s="1"/>
  <c r="E6" i="58" s="1"/>
  <c r="G5" i="58"/>
  <c r="E5" i="58" s="1"/>
  <c r="E5" i="43"/>
  <c r="N78" i="59"/>
  <c r="M78" i="59"/>
  <c r="L78" i="59"/>
  <c r="N77" i="59"/>
  <c r="M77" i="59"/>
  <c r="L77" i="59"/>
  <c r="N76" i="59"/>
  <c r="M76" i="59"/>
  <c r="L76" i="59"/>
  <c r="N75" i="59"/>
  <c r="M75" i="59"/>
  <c r="L75" i="59"/>
  <c r="N74" i="59"/>
  <c r="M74" i="59"/>
  <c r="L74" i="59"/>
  <c r="N73" i="59"/>
  <c r="N72" i="59"/>
  <c r="M72" i="59"/>
  <c r="L72" i="59"/>
  <c r="M71" i="59"/>
  <c r="N70" i="59"/>
  <c r="M70" i="59"/>
  <c r="L70" i="59"/>
  <c r="N69" i="59"/>
  <c r="M69" i="59"/>
  <c r="L69" i="59"/>
  <c r="N68" i="59"/>
  <c r="M68" i="59"/>
  <c r="L68" i="59"/>
  <c r="M67" i="59"/>
  <c r="N66" i="59"/>
  <c r="M66" i="59"/>
  <c r="L66" i="59"/>
  <c r="N65" i="59"/>
  <c r="N64" i="59"/>
  <c r="M64" i="59"/>
  <c r="L64" i="59"/>
  <c r="N63" i="59"/>
  <c r="M63" i="59"/>
  <c r="L63" i="59"/>
  <c r="N62" i="59"/>
  <c r="N61" i="59"/>
  <c r="M61" i="59"/>
  <c r="L61" i="59"/>
  <c r="N60" i="59"/>
  <c r="M60" i="59"/>
  <c r="L60" i="59"/>
  <c r="N59" i="59"/>
  <c r="M59" i="59"/>
  <c r="L59" i="59"/>
  <c r="N58" i="59"/>
  <c r="N57" i="59"/>
  <c r="N56" i="59"/>
  <c r="M56" i="59"/>
  <c r="L56" i="59"/>
  <c r="N55" i="59"/>
  <c r="M55" i="59"/>
  <c r="L55" i="59"/>
  <c r="N54" i="59"/>
  <c r="M54" i="59"/>
  <c r="L54" i="59"/>
  <c r="N53" i="59"/>
  <c r="M53" i="59"/>
  <c r="L53" i="59"/>
  <c r="N52" i="59"/>
  <c r="M52" i="59"/>
  <c r="L52" i="59"/>
  <c r="N51" i="59"/>
  <c r="M51" i="59"/>
  <c r="L51" i="59"/>
  <c r="N50" i="59"/>
  <c r="M50" i="59"/>
  <c r="L50" i="59"/>
  <c r="N49" i="59"/>
  <c r="N48" i="59"/>
  <c r="M48" i="59"/>
  <c r="L48" i="59"/>
  <c r="N47" i="59"/>
  <c r="M47" i="59"/>
  <c r="L47" i="59"/>
  <c r="N46" i="59"/>
  <c r="M46" i="59"/>
  <c r="L46" i="59"/>
  <c r="M45" i="59"/>
  <c r="N44" i="59"/>
  <c r="M44" i="59"/>
  <c r="L44" i="59"/>
  <c r="N43" i="59"/>
  <c r="M43" i="59"/>
  <c r="L43" i="59"/>
  <c r="N42" i="59"/>
  <c r="M42" i="59"/>
  <c r="L42" i="59"/>
  <c r="N40" i="59"/>
  <c r="M40" i="59"/>
  <c r="L40" i="59"/>
  <c r="N39" i="59"/>
  <c r="M39" i="59"/>
  <c r="L39" i="59"/>
  <c r="N38" i="59"/>
  <c r="M38" i="59"/>
  <c r="L38" i="59"/>
  <c r="N37" i="59"/>
  <c r="M37" i="59"/>
  <c r="L37" i="59"/>
  <c r="N36" i="59"/>
  <c r="M36" i="59"/>
  <c r="L36" i="59"/>
  <c r="N35" i="59"/>
  <c r="M35" i="59"/>
  <c r="L35" i="59"/>
  <c r="N34" i="59"/>
  <c r="M34" i="59"/>
  <c r="L34" i="59"/>
  <c r="N33" i="59"/>
  <c r="L32" i="59"/>
  <c r="N31" i="59"/>
  <c r="M31" i="59"/>
  <c r="L31" i="59"/>
  <c r="N30" i="59"/>
  <c r="M30" i="59"/>
  <c r="L30" i="59"/>
  <c r="N29" i="59"/>
  <c r="M29" i="59"/>
  <c r="L29" i="59"/>
  <c r="L28" i="59"/>
  <c r="N27" i="59"/>
  <c r="M27" i="59"/>
  <c r="L27" i="59"/>
  <c r="N26" i="59"/>
  <c r="M26" i="59"/>
  <c r="L26" i="59"/>
  <c r="N25" i="59"/>
  <c r="N24" i="59"/>
  <c r="M24" i="59"/>
  <c r="L24" i="59"/>
  <c r="M23" i="59"/>
  <c r="N22" i="59"/>
  <c r="M22" i="59"/>
  <c r="L22" i="59"/>
  <c r="N21" i="59"/>
  <c r="M21" i="59"/>
  <c r="L21" i="59"/>
  <c r="N20" i="59"/>
  <c r="M20" i="59"/>
  <c r="L20" i="59"/>
  <c r="N19" i="59"/>
  <c r="M19" i="59"/>
  <c r="L19" i="59"/>
  <c r="N18" i="59"/>
  <c r="M18" i="59"/>
  <c r="L18" i="59"/>
  <c r="N17" i="59"/>
  <c r="N16" i="59"/>
  <c r="M16" i="59"/>
  <c r="L16" i="59"/>
  <c r="N15" i="59"/>
  <c r="M15" i="59"/>
  <c r="L15" i="59"/>
  <c r="N14" i="59"/>
  <c r="N13" i="59"/>
  <c r="M13" i="59"/>
  <c r="L13" i="59"/>
  <c r="N12" i="59"/>
  <c r="M12" i="59"/>
  <c r="L12" i="59"/>
  <c r="N11" i="59"/>
  <c r="M11" i="59"/>
  <c r="L11" i="59"/>
  <c r="N10" i="59"/>
  <c r="N9" i="59"/>
  <c r="N8" i="59"/>
  <c r="M8" i="59"/>
  <c r="L8" i="59"/>
  <c r="N7" i="59"/>
  <c r="M7" i="59"/>
  <c r="L7" i="59"/>
  <c r="N6" i="59"/>
  <c r="M6" i="59"/>
  <c r="L6" i="59"/>
  <c r="M5" i="59"/>
  <c r="H5" i="43"/>
  <c r="G5" i="43" s="1"/>
  <c r="I78" i="87"/>
  <c r="O78" i="87"/>
  <c r="O77" i="87"/>
  <c r="O76" i="87"/>
  <c r="O75" i="87"/>
  <c r="O74" i="87"/>
  <c r="O73" i="87"/>
  <c r="O72" i="87"/>
  <c r="O71" i="87"/>
  <c r="O70" i="87"/>
  <c r="O69" i="87"/>
  <c r="O68" i="87"/>
  <c r="O67" i="87"/>
  <c r="O66" i="87"/>
  <c r="O65" i="87"/>
  <c r="O64" i="87"/>
  <c r="O63" i="87"/>
  <c r="O62" i="87"/>
  <c r="O61" i="87"/>
  <c r="O60" i="87"/>
  <c r="O59" i="87"/>
  <c r="O58" i="87"/>
  <c r="O57" i="87"/>
  <c r="O56" i="87"/>
  <c r="O55" i="87"/>
  <c r="O54" i="87"/>
  <c r="O53" i="87"/>
  <c r="O52" i="87"/>
  <c r="O51" i="87"/>
  <c r="O50" i="87"/>
  <c r="O49" i="87"/>
  <c r="O48" i="87"/>
  <c r="O47" i="87"/>
  <c r="O46" i="87"/>
  <c r="O45" i="87"/>
  <c r="O44" i="87"/>
  <c r="O43" i="87"/>
  <c r="O42" i="87"/>
  <c r="O41" i="87"/>
  <c r="O40" i="87"/>
  <c r="O39" i="87"/>
  <c r="O38" i="87"/>
  <c r="O37" i="87"/>
  <c r="O36" i="87"/>
  <c r="O35" i="87"/>
  <c r="O34" i="87"/>
  <c r="O33" i="87"/>
  <c r="O32" i="87"/>
  <c r="O31" i="87"/>
  <c r="O30" i="87"/>
  <c r="O29" i="87"/>
  <c r="O28" i="87"/>
  <c r="O27" i="87"/>
  <c r="O26" i="87"/>
  <c r="O25" i="87"/>
  <c r="O24" i="87"/>
  <c r="O23" i="87"/>
  <c r="O22" i="87"/>
  <c r="O21" i="87"/>
  <c r="O20" i="87"/>
  <c r="O19" i="87"/>
  <c r="O18" i="87"/>
  <c r="O17" i="87"/>
  <c r="O16" i="87"/>
  <c r="O15" i="87"/>
  <c r="O14" i="87"/>
  <c r="O13" i="87"/>
  <c r="O12" i="87"/>
  <c r="O11" i="87"/>
  <c r="O10" i="87"/>
  <c r="O9" i="87"/>
  <c r="O8" i="87"/>
  <c r="O7" i="87"/>
  <c r="O6" i="87"/>
  <c r="O5" i="87"/>
  <c r="K5" i="79"/>
  <c r="I77" i="87"/>
  <c r="I76" i="87"/>
  <c r="I75" i="87"/>
  <c r="I74" i="87"/>
  <c r="I73" i="87"/>
  <c r="I72" i="87"/>
  <c r="I71" i="87"/>
  <c r="I70" i="87"/>
  <c r="I69" i="87"/>
  <c r="I68" i="87"/>
  <c r="I67" i="87"/>
  <c r="I66" i="87"/>
  <c r="I65" i="87"/>
  <c r="I64" i="87"/>
  <c r="I63" i="87"/>
  <c r="I62" i="87"/>
  <c r="I61" i="87"/>
  <c r="I60" i="87"/>
  <c r="I59" i="87"/>
  <c r="I58" i="87"/>
  <c r="I57" i="87"/>
  <c r="I56" i="87"/>
  <c r="I55" i="87"/>
  <c r="I54" i="87"/>
  <c r="I53" i="87"/>
  <c r="I52" i="87"/>
  <c r="I51" i="87"/>
  <c r="I50" i="87"/>
  <c r="I49" i="87"/>
  <c r="I48" i="87"/>
  <c r="I47" i="87"/>
  <c r="I46" i="87"/>
  <c r="I45" i="87"/>
  <c r="I44" i="87"/>
  <c r="I43" i="87"/>
  <c r="I42" i="87"/>
  <c r="I41" i="87"/>
  <c r="I40" i="87"/>
  <c r="I39" i="87"/>
  <c r="I38" i="87"/>
  <c r="I37" i="87"/>
  <c r="I36" i="87"/>
  <c r="I35" i="87"/>
  <c r="I34" i="87"/>
  <c r="I33" i="87"/>
  <c r="I32" i="87"/>
  <c r="I31" i="87"/>
  <c r="I30" i="87"/>
  <c r="I29" i="87"/>
  <c r="I28" i="87"/>
  <c r="I27" i="87"/>
  <c r="I26" i="87"/>
  <c r="I25" i="87"/>
  <c r="I24" i="87"/>
  <c r="I23" i="87"/>
  <c r="I22" i="87"/>
  <c r="I21" i="87"/>
  <c r="I20" i="87"/>
  <c r="I19" i="87"/>
  <c r="I18" i="87"/>
  <c r="I17" i="87"/>
  <c r="I16" i="87"/>
  <c r="I15" i="87"/>
  <c r="I14" i="87"/>
  <c r="I13" i="87"/>
  <c r="I12" i="87"/>
  <c r="I11" i="87"/>
  <c r="I10" i="87"/>
  <c r="I9" i="87"/>
  <c r="I8" i="87"/>
  <c r="I7" i="87"/>
  <c r="I6" i="87"/>
  <c r="I5" i="87"/>
  <c r="G5" i="79"/>
  <c r="O12" i="84"/>
  <c r="O11" i="84"/>
  <c r="O10" i="84"/>
  <c r="O9" i="84"/>
  <c r="O8" i="84"/>
  <c r="O7" i="84"/>
  <c r="O6" i="84"/>
  <c r="O5" i="84"/>
  <c r="I12" i="84"/>
  <c r="I11" i="84"/>
  <c r="I10" i="84"/>
  <c r="I9" i="84"/>
  <c r="I8" i="84"/>
  <c r="I7" i="84"/>
  <c r="I6" i="84"/>
  <c r="I5" i="84"/>
  <c r="G5" i="67"/>
  <c r="N11" i="83"/>
  <c r="N10" i="83"/>
  <c r="N9" i="83"/>
  <c r="N8" i="83"/>
  <c r="N7" i="83"/>
  <c r="N6" i="83"/>
  <c r="N5" i="83"/>
  <c r="H11" i="83"/>
  <c r="H10" i="83"/>
  <c r="H9" i="83"/>
  <c r="H8" i="83"/>
  <c r="H7" i="83"/>
  <c r="H6" i="83"/>
  <c r="H5" i="83"/>
  <c r="N5" i="67"/>
  <c r="V7" i="19"/>
  <c r="V6" i="19"/>
  <c r="R7" i="19"/>
  <c r="R6" i="19"/>
  <c r="L7" i="42"/>
  <c r="L6" i="42"/>
  <c r="J7" i="42"/>
  <c r="J6" i="42"/>
  <c r="N23" i="59" l="1"/>
  <c r="M32" i="59"/>
  <c r="N41" i="59"/>
  <c r="N45" i="59"/>
  <c r="N67" i="59"/>
  <c r="N71" i="59"/>
  <c r="N28" i="59"/>
  <c r="N32" i="59"/>
  <c r="L10" i="59"/>
  <c r="L58" i="59"/>
  <c r="L62" i="59"/>
  <c r="G5" i="59"/>
  <c r="E5" i="59" s="1"/>
  <c r="M28" i="59"/>
  <c r="L14" i="59"/>
  <c r="M10" i="59"/>
  <c r="M14" i="59"/>
  <c r="L23" i="59"/>
  <c r="L45" i="59"/>
  <c r="M58" i="59"/>
  <c r="M62" i="59"/>
  <c r="L67" i="59"/>
  <c r="L71" i="59"/>
  <c r="N5" i="59"/>
  <c r="E9" i="59"/>
  <c r="L9" i="59"/>
  <c r="L33" i="59"/>
  <c r="L41" i="59"/>
  <c r="L57" i="59"/>
  <c r="L65" i="59"/>
  <c r="L73" i="59"/>
  <c r="L17" i="59"/>
  <c r="L25" i="59"/>
  <c r="L49" i="59"/>
  <c r="M9" i="59"/>
  <c r="M17" i="59"/>
  <c r="M25" i="59"/>
  <c r="M33" i="59"/>
  <c r="M41" i="59"/>
  <c r="M49" i="59"/>
  <c r="M57" i="59"/>
  <c r="M65" i="59"/>
  <c r="M73" i="59"/>
  <c r="AE5" i="59" l="1"/>
  <c r="AE6" i="59"/>
  <c r="I13" i="92" l="1"/>
  <c r="J12" i="92"/>
  <c r="I12" i="92"/>
  <c r="J11" i="92"/>
  <c r="I11" i="92"/>
  <c r="J10" i="92"/>
  <c r="I10" i="92"/>
  <c r="J9" i="92"/>
  <c r="I9" i="92"/>
  <c r="J8" i="92"/>
  <c r="I8" i="92"/>
  <c r="J7" i="92"/>
  <c r="I7" i="92"/>
  <c r="J6" i="92"/>
  <c r="I6" i="92"/>
  <c r="I5" i="92"/>
  <c r="J12" i="90" l="1"/>
  <c r="J11" i="90"/>
  <c r="J10" i="90"/>
  <c r="J9" i="90"/>
  <c r="J8" i="90"/>
  <c r="J7" i="90"/>
  <c r="J6" i="90"/>
  <c r="I14" i="90"/>
  <c r="I13" i="90"/>
  <c r="I12" i="90"/>
  <c r="I11" i="90"/>
  <c r="I10" i="90"/>
  <c r="I9" i="90"/>
  <c r="I8" i="90"/>
  <c r="I7" i="90"/>
  <c r="I6" i="90"/>
  <c r="I5" i="90"/>
  <c r="AN6" i="87" l="1"/>
  <c r="AN7" i="87"/>
  <c r="AN8" i="87"/>
  <c r="AN9" i="87"/>
  <c r="AN10" i="87"/>
  <c r="AN11" i="87"/>
  <c r="AN12" i="87"/>
  <c r="AN13" i="87"/>
  <c r="AN14" i="87"/>
  <c r="AN15" i="87"/>
  <c r="AN16" i="87"/>
  <c r="AN17" i="87"/>
  <c r="AN18" i="87"/>
  <c r="AN19" i="87"/>
  <c r="AN20" i="87"/>
  <c r="AN21" i="87"/>
  <c r="AN22" i="87"/>
  <c r="AN23" i="87"/>
  <c r="AN24" i="87"/>
  <c r="AN25" i="87"/>
  <c r="AN26" i="87"/>
  <c r="AN27" i="87"/>
  <c r="AN28" i="87"/>
  <c r="AN29" i="87"/>
  <c r="AN30" i="87"/>
  <c r="AN31" i="87"/>
  <c r="AN32" i="87"/>
  <c r="AN33" i="87"/>
  <c r="AN34" i="87"/>
  <c r="AN35" i="87"/>
  <c r="AN36" i="87"/>
  <c r="AN37" i="87"/>
  <c r="AN38" i="87"/>
  <c r="AN39" i="87"/>
  <c r="AN40" i="87"/>
  <c r="AN41" i="87"/>
  <c r="AN42" i="87"/>
  <c r="AN43" i="87"/>
  <c r="AN44" i="87"/>
  <c r="AN45" i="87"/>
  <c r="AN46" i="87"/>
  <c r="AN47" i="87"/>
  <c r="AN48" i="87"/>
  <c r="AN49" i="87"/>
  <c r="AN50" i="87"/>
  <c r="AN51" i="87"/>
  <c r="AN52" i="87"/>
  <c r="AN53" i="87"/>
  <c r="AN54" i="87"/>
  <c r="AN55" i="87"/>
  <c r="AN56" i="87"/>
  <c r="AN57" i="87"/>
  <c r="AN58" i="87"/>
  <c r="AN59" i="87"/>
  <c r="AN60" i="87"/>
  <c r="AN61" i="87"/>
  <c r="AN62" i="87"/>
  <c r="AN63" i="87"/>
  <c r="AN64" i="87"/>
  <c r="AN65" i="87"/>
  <c r="AN66" i="87"/>
  <c r="AN67" i="87"/>
  <c r="AN68" i="87"/>
  <c r="AN69" i="87"/>
  <c r="AN70" i="87"/>
  <c r="AN71" i="87"/>
  <c r="AN72" i="87"/>
  <c r="AN73" i="87"/>
  <c r="AN74" i="87"/>
  <c r="AN75" i="87"/>
  <c r="AN76" i="87"/>
  <c r="AN77" i="87"/>
  <c r="AN78" i="87"/>
  <c r="AK6" i="87"/>
  <c r="AK7" i="87"/>
  <c r="AK8" i="87"/>
  <c r="AK9" i="87"/>
  <c r="AK10" i="87"/>
  <c r="AK11" i="87"/>
  <c r="AK12" i="87"/>
  <c r="AK13" i="87"/>
  <c r="AK14" i="87"/>
  <c r="AK15" i="87"/>
  <c r="AK16" i="87"/>
  <c r="AK17" i="87"/>
  <c r="AK18" i="87"/>
  <c r="AK19" i="87"/>
  <c r="AK20" i="87"/>
  <c r="AK21" i="87"/>
  <c r="AK22" i="87"/>
  <c r="AK23" i="87"/>
  <c r="AK24" i="87"/>
  <c r="AK25" i="87"/>
  <c r="AK26" i="87"/>
  <c r="AK27" i="87"/>
  <c r="AK28" i="87"/>
  <c r="AK29" i="87"/>
  <c r="AK30" i="87"/>
  <c r="AK31" i="87"/>
  <c r="AK32" i="87"/>
  <c r="AK33" i="87"/>
  <c r="AK34" i="87"/>
  <c r="AK35" i="87"/>
  <c r="AK36" i="87"/>
  <c r="AK37" i="87"/>
  <c r="AK38" i="87"/>
  <c r="AK39" i="87"/>
  <c r="AK40" i="87"/>
  <c r="AK41" i="87"/>
  <c r="AK42" i="87"/>
  <c r="AK43" i="87"/>
  <c r="AK44" i="87"/>
  <c r="AK45" i="87"/>
  <c r="AK46" i="87"/>
  <c r="AK47" i="87"/>
  <c r="AK48" i="87"/>
  <c r="AK49" i="87"/>
  <c r="AK50" i="87"/>
  <c r="AK51" i="87"/>
  <c r="AK52" i="87"/>
  <c r="AK53" i="87"/>
  <c r="AK54" i="87"/>
  <c r="AK55" i="87"/>
  <c r="AK56" i="87"/>
  <c r="AK57" i="87"/>
  <c r="AK58" i="87"/>
  <c r="AK59" i="87"/>
  <c r="AK60" i="87"/>
  <c r="AK61" i="87"/>
  <c r="AK62" i="87"/>
  <c r="AK63" i="87"/>
  <c r="AK64" i="87"/>
  <c r="AK65" i="87"/>
  <c r="AK66" i="87"/>
  <c r="AK67" i="87"/>
  <c r="AK68" i="87"/>
  <c r="AK69" i="87"/>
  <c r="AK70" i="87"/>
  <c r="AK71" i="87"/>
  <c r="AK72" i="87"/>
  <c r="AK73" i="87"/>
  <c r="AK74" i="87"/>
  <c r="AK75" i="87"/>
  <c r="AK76" i="87"/>
  <c r="AK77" i="87"/>
  <c r="AK78" i="87"/>
  <c r="AH6" i="87"/>
  <c r="AH7" i="87"/>
  <c r="AH8" i="87"/>
  <c r="AH9" i="87"/>
  <c r="AH10" i="87"/>
  <c r="AH11" i="87"/>
  <c r="AH12" i="87"/>
  <c r="AH13" i="87"/>
  <c r="AH14" i="87"/>
  <c r="AH15" i="87"/>
  <c r="AH16" i="87"/>
  <c r="AH17" i="87"/>
  <c r="AH18" i="87"/>
  <c r="AH19" i="87"/>
  <c r="AH20" i="87"/>
  <c r="AH21" i="87"/>
  <c r="AH22" i="87"/>
  <c r="AH23" i="87"/>
  <c r="AH24" i="87"/>
  <c r="AH25" i="87"/>
  <c r="AH26" i="87"/>
  <c r="AH27" i="87"/>
  <c r="AH28" i="87"/>
  <c r="AH29" i="87"/>
  <c r="AH30" i="87"/>
  <c r="AH31" i="87"/>
  <c r="AH32" i="87"/>
  <c r="AH33" i="87"/>
  <c r="AH34" i="87"/>
  <c r="AH35" i="87"/>
  <c r="AH36" i="87"/>
  <c r="AH37" i="87"/>
  <c r="AH38" i="87"/>
  <c r="AH39" i="87"/>
  <c r="AH40" i="87"/>
  <c r="AH41" i="87"/>
  <c r="AH42" i="87"/>
  <c r="AH43" i="87"/>
  <c r="AH44" i="87"/>
  <c r="AH45" i="87"/>
  <c r="AH46" i="87"/>
  <c r="AH47" i="87"/>
  <c r="AH48" i="87"/>
  <c r="AH49" i="87"/>
  <c r="AH50" i="87"/>
  <c r="AH51" i="87"/>
  <c r="AH52" i="87"/>
  <c r="AH53" i="87"/>
  <c r="AH54" i="87"/>
  <c r="AH55" i="87"/>
  <c r="AH56" i="87"/>
  <c r="AH57" i="87"/>
  <c r="AH58" i="87"/>
  <c r="AH59" i="87"/>
  <c r="AH60" i="87"/>
  <c r="AH61" i="87"/>
  <c r="AH62" i="87"/>
  <c r="AH63" i="87"/>
  <c r="AH64" i="87"/>
  <c r="AH65" i="87"/>
  <c r="AH66" i="87"/>
  <c r="AH67" i="87"/>
  <c r="AH68" i="87"/>
  <c r="AH69" i="87"/>
  <c r="AH70" i="87"/>
  <c r="AH71" i="87"/>
  <c r="AH72" i="87"/>
  <c r="AH73" i="87"/>
  <c r="AH74" i="87"/>
  <c r="AH75" i="87"/>
  <c r="AH76" i="87"/>
  <c r="AH77" i="87"/>
  <c r="AH78" i="87"/>
  <c r="AJ78" i="59" l="1"/>
  <c r="AJ6" i="59"/>
  <c r="AJ7" i="59"/>
  <c r="AJ8" i="59"/>
  <c r="AJ9" i="59"/>
  <c r="AJ10" i="59"/>
  <c r="AJ11" i="59"/>
  <c r="AJ12" i="59"/>
  <c r="AJ13" i="59"/>
  <c r="AJ14" i="59"/>
  <c r="AJ15" i="59"/>
  <c r="AJ16" i="59"/>
  <c r="AJ17" i="59"/>
  <c r="AJ18" i="59"/>
  <c r="AJ19" i="59"/>
  <c r="AJ20" i="59"/>
  <c r="AJ21" i="59"/>
  <c r="AJ22" i="59"/>
  <c r="AJ23" i="59"/>
  <c r="AJ24" i="59"/>
  <c r="AJ25" i="59"/>
  <c r="AJ26" i="59"/>
  <c r="AJ27" i="59"/>
  <c r="AJ28" i="59"/>
  <c r="AJ29" i="59"/>
  <c r="AJ30" i="59"/>
  <c r="AJ31" i="59"/>
  <c r="AJ32" i="59"/>
  <c r="AJ33" i="59"/>
  <c r="AJ34" i="59"/>
  <c r="AJ35" i="59"/>
  <c r="AJ36" i="59"/>
  <c r="AJ37" i="59"/>
  <c r="AJ38" i="59"/>
  <c r="AJ39" i="59"/>
  <c r="AJ40" i="59"/>
  <c r="AJ41" i="59"/>
  <c r="AJ42" i="59"/>
  <c r="AJ43" i="59"/>
  <c r="AJ44" i="59"/>
  <c r="AJ45" i="59"/>
  <c r="AJ46" i="59"/>
  <c r="AJ47" i="59"/>
  <c r="AJ48" i="59"/>
  <c r="AJ49" i="59"/>
  <c r="AJ50" i="59"/>
  <c r="AJ51" i="59"/>
  <c r="AJ52" i="59"/>
  <c r="AJ53" i="59"/>
  <c r="AJ54" i="59"/>
  <c r="AJ55" i="59"/>
  <c r="AJ56" i="59"/>
  <c r="AJ57" i="59"/>
  <c r="AJ58" i="59"/>
  <c r="AJ59" i="59"/>
  <c r="AJ60" i="59"/>
  <c r="AJ61" i="59"/>
  <c r="AJ62" i="59"/>
  <c r="AJ63" i="59"/>
  <c r="AJ64" i="59"/>
  <c r="AJ65" i="59"/>
  <c r="AJ66" i="59"/>
  <c r="AJ67" i="59"/>
  <c r="AJ68" i="59"/>
  <c r="AJ69" i="59"/>
  <c r="AJ70" i="59"/>
  <c r="AJ71" i="59"/>
  <c r="AJ72" i="59"/>
  <c r="AJ73" i="59"/>
  <c r="AJ74" i="59"/>
  <c r="AJ75" i="59"/>
  <c r="AJ76" i="59"/>
  <c r="AJ77" i="59"/>
  <c r="AJ5" i="59"/>
  <c r="AN5" i="87"/>
  <c r="AK5" i="87"/>
  <c r="AH5" i="87"/>
  <c r="CB78" i="87"/>
  <c r="BY78" i="87"/>
  <c r="BV78" i="87"/>
  <c r="BS78" i="87"/>
  <c r="BP78" i="87"/>
  <c r="BM78" i="87"/>
  <c r="BJ78" i="87"/>
  <c r="BG78" i="87"/>
  <c r="BC78" i="87"/>
  <c r="BB78" i="87"/>
  <c r="AZ78" i="87"/>
  <c r="AY78" i="87"/>
  <c r="AW78" i="87"/>
  <c r="AV78" i="87"/>
  <c r="AT78" i="87"/>
  <c r="AS78" i="87"/>
  <c r="AQ78" i="87"/>
  <c r="AP78" i="87"/>
  <c r="AM78" i="87"/>
  <c r="AJ78" i="87"/>
  <c r="AG78" i="87"/>
  <c r="CB77" i="87"/>
  <c r="BY77" i="87"/>
  <c r="BV77" i="87"/>
  <c r="BS77" i="87"/>
  <c r="BP77" i="87"/>
  <c r="BM77" i="87"/>
  <c r="BJ77" i="87"/>
  <c r="BG77" i="87"/>
  <c r="BC77" i="87"/>
  <c r="BB77" i="87"/>
  <c r="AZ77" i="87"/>
  <c r="AY77" i="87"/>
  <c r="AW77" i="87"/>
  <c r="AV77" i="87"/>
  <c r="AT77" i="87"/>
  <c r="AS77" i="87"/>
  <c r="AQ77" i="87"/>
  <c r="AP77" i="87"/>
  <c r="AM77" i="87"/>
  <c r="AJ77" i="87"/>
  <c r="AG77" i="87"/>
  <c r="CB76" i="87"/>
  <c r="BY76" i="87"/>
  <c r="BV76" i="87"/>
  <c r="BS76" i="87"/>
  <c r="BP76" i="87"/>
  <c r="BM76" i="87"/>
  <c r="BJ76" i="87"/>
  <c r="BG76" i="87"/>
  <c r="BC76" i="87"/>
  <c r="BB76" i="87"/>
  <c r="AZ76" i="87"/>
  <c r="AY76" i="87"/>
  <c r="AW76" i="87"/>
  <c r="AV76" i="87"/>
  <c r="AT76" i="87"/>
  <c r="AS76" i="87"/>
  <c r="AQ76" i="87"/>
  <c r="AP76" i="87"/>
  <c r="AM76" i="87"/>
  <c r="AJ76" i="87"/>
  <c r="AG76" i="87"/>
  <c r="CB75" i="87"/>
  <c r="BY75" i="87"/>
  <c r="BV75" i="87"/>
  <c r="BS75" i="87"/>
  <c r="BP75" i="87"/>
  <c r="BM75" i="87"/>
  <c r="BJ75" i="87"/>
  <c r="BG75" i="87"/>
  <c r="BC75" i="87"/>
  <c r="BB75" i="87"/>
  <c r="AZ75" i="87"/>
  <c r="AY75" i="87"/>
  <c r="AW75" i="87"/>
  <c r="AV75" i="87"/>
  <c r="AT75" i="87"/>
  <c r="AS75" i="87"/>
  <c r="AQ75" i="87"/>
  <c r="AP75" i="87"/>
  <c r="AM75" i="87"/>
  <c r="AJ75" i="87"/>
  <c r="AG75" i="87"/>
  <c r="CB74" i="87"/>
  <c r="BY74" i="87"/>
  <c r="BV74" i="87"/>
  <c r="BS74" i="87"/>
  <c r="BP74" i="87"/>
  <c r="BM74" i="87"/>
  <c r="BJ74" i="87"/>
  <c r="BG74" i="87"/>
  <c r="BC74" i="87"/>
  <c r="BB74" i="87"/>
  <c r="AZ74" i="87"/>
  <c r="AY74" i="87"/>
  <c r="AW74" i="87"/>
  <c r="AV74" i="87"/>
  <c r="AT74" i="87"/>
  <c r="AS74" i="87"/>
  <c r="AQ74" i="87"/>
  <c r="AP74" i="87"/>
  <c r="AM74" i="87"/>
  <c r="AJ74" i="87"/>
  <c r="AG74" i="87"/>
  <c r="CB73" i="87"/>
  <c r="BY73" i="87"/>
  <c r="BV73" i="87"/>
  <c r="BS73" i="87"/>
  <c r="BP73" i="87"/>
  <c r="BM73" i="87"/>
  <c r="BJ73" i="87"/>
  <c r="BG73" i="87"/>
  <c r="BC73" i="87"/>
  <c r="BB73" i="87"/>
  <c r="AZ73" i="87"/>
  <c r="AY73" i="87"/>
  <c r="AW73" i="87"/>
  <c r="AV73" i="87"/>
  <c r="AT73" i="87"/>
  <c r="AS73" i="87"/>
  <c r="AQ73" i="87"/>
  <c r="AP73" i="87"/>
  <c r="AM73" i="87"/>
  <c r="AJ73" i="87"/>
  <c r="AG73" i="87"/>
  <c r="CB72" i="87"/>
  <c r="BY72" i="87"/>
  <c r="BV72" i="87"/>
  <c r="BS72" i="87"/>
  <c r="BP72" i="87"/>
  <c r="BM72" i="87"/>
  <c r="BJ72" i="87"/>
  <c r="BG72" i="87"/>
  <c r="BC72" i="87"/>
  <c r="BB72" i="87"/>
  <c r="AZ72" i="87"/>
  <c r="AY72" i="87"/>
  <c r="AW72" i="87"/>
  <c r="AV72" i="87"/>
  <c r="AT72" i="87"/>
  <c r="AS72" i="87"/>
  <c r="AQ72" i="87"/>
  <c r="AP72" i="87"/>
  <c r="AM72" i="87"/>
  <c r="AJ72" i="87"/>
  <c r="AG72" i="87"/>
  <c r="CB71" i="87"/>
  <c r="BY71" i="87"/>
  <c r="BV71" i="87"/>
  <c r="BS71" i="87"/>
  <c r="BP71" i="87"/>
  <c r="BM71" i="87"/>
  <c r="BJ71" i="87"/>
  <c r="BG71" i="87"/>
  <c r="BC71" i="87"/>
  <c r="BB71" i="87"/>
  <c r="AZ71" i="87"/>
  <c r="AY71" i="87"/>
  <c r="AW71" i="87"/>
  <c r="AV71" i="87"/>
  <c r="AT71" i="87"/>
  <c r="AS71" i="87"/>
  <c r="AQ71" i="87"/>
  <c r="AP71" i="87"/>
  <c r="AM71" i="87"/>
  <c r="AJ71" i="87"/>
  <c r="AG71" i="87"/>
  <c r="CB70" i="87"/>
  <c r="BY70" i="87"/>
  <c r="BV70" i="87"/>
  <c r="BS70" i="87"/>
  <c r="BP70" i="87"/>
  <c r="BM70" i="87"/>
  <c r="BJ70" i="87"/>
  <c r="BG70" i="87"/>
  <c r="BC70" i="87"/>
  <c r="BB70" i="87"/>
  <c r="AZ70" i="87"/>
  <c r="AY70" i="87"/>
  <c r="AW70" i="87"/>
  <c r="AV70" i="87"/>
  <c r="AT70" i="87"/>
  <c r="AS70" i="87"/>
  <c r="AQ70" i="87"/>
  <c r="AP70" i="87"/>
  <c r="AM70" i="87"/>
  <c r="AJ70" i="87"/>
  <c r="AG70" i="87"/>
  <c r="CB69" i="87"/>
  <c r="BY69" i="87"/>
  <c r="BV69" i="87"/>
  <c r="BS69" i="87"/>
  <c r="BP69" i="87"/>
  <c r="BM69" i="87"/>
  <c r="BJ69" i="87"/>
  <c r="BG69" i="87"/>
  <c r="BC69" i="87"/>
  <c r="BB69" i="87"/>
  <c r="AZ69" i="87"/>
  <c r="AY69" i="87"/>
  <c r="AW69" i="87"/>
  <c r="AV69" i="87"/>
  <c r="AT69" i="87"/>
  <c r="AS69" i="87"/>
  <c r="AQ69" i="87"/>
  <c r="AP69" i="87"/>
  <c r="AM69" i="87"/>
  <c r="AJ69" i="87"/>
  <c r="AG69" i="87"/>
  <c r="CB68" i="87"/>
  <c r="BY68" i="87"/>
  <c r="BV68" i="87"/>
  <c r="BS68" i="87"/>
  <c r="BP68" i="87"/>
  <c r="BM68" i="87"/>
  <c r="BJ68" i="87"/>
  <c r="BG68" i="87"/>
  <c r="BC68" i="87"/>
  <c r="BB68" i="87"/>
  <c r="AZ68" i="87"/>
  <c r="AY68" i="87"/>
  <c r="AW68" i="87"/>
  <c r="AV68" i="87"/>
  <c r="AT68" i="87"/>
  <c r="AS68" i="87"/>
  <c r="AQ68" i="87"/>
  <c r="AP68" i="87"/>
  <c r="AM68" i="87"/>
  <c r="AJ68" i="87"/>
  <c r="AG68" i="87"/>
  <c r="CB67" i="87"/>
  <c r="BY67" i="87"/>
  <c r="BV67" i="87"/>
  <c r="BS67" i="87"/>
  <c r="BP67" i="87"/>
  <c r="BM67" i="87"/>
  <c r="BJ67" i="87"/>
  <c r="BG67" i="87"/>
  <c r="BC67" i="87"/>
  <c r="BB67" i="87"/>
  <c r="AZ67" i="87"/>
  <c r="AY67" i="87"/>
  <c r="AW67" i="87"/>
  <c r="AV67" i="87"/>
  <c r="AT67" i="87"/>
  <c r="AS67" i="87"/>
  <c r="AQ67" i="87"/>
  <c r="AP67" i="87"/>
  <c r="AM67" i="87"/>
  <c r="AJ67" i="87"/>
  <c r="AG67" i="87"/>
  <c r="CB66" i="87"/>
  <c r="BY66" i="87"/>
  <c r="BV66" i="87"/>
  <c r="BS66" i="87"/>
  <c r="BP66" i="87"/>
  <c r="BM66" i="87"/>
  <c r="BJ66" i="87"/>
  <c r="BG66" i="87"/>
  <c r="BC66" i="87"/>
  <c r="BB66" i="87"/>
  <c r="AZ66" i="87"/>
  <c r="AY66" i="87"/>
  <c r="AW66" i="87"/>
  <c r="AV66" i="87"/>
  <c r="AT66" i="87"/>
  <c r="AS66" i="87"/>
  <c r="AQ66" i="87"/>
  <c r="AP66" i="87"/>
  <c r="AM66" i="87"/>
  <c r="AJ66" i="87"/>
  <c r="AG66" i="87"/>
  <c r="CB65" i="87"/>
  <c r="BY65" i="87"/>
  <c r="BV65" i="87"/>
  <c r="BS65" i="87"/>
  <c r="BP65" i="87"/>
  <c r="BM65" i="87"/>
  <c r="BJ65" i="87"/>
  <c r="BG65" i="87"/>
  <c r="BC65" i="87"/>
  <c r="BB65" i="87"/>
  <c r="AZ65" i="87"/>
  <c r="AY65" i="87"/>
  <c r="AW65" i="87"/>
  <c r="AV65" i="87"/>
  <c r="AT65" i="87"/>
  <c r="AS65" i="87"/>
  <c r="AQ65" i="87"/>
  <c r="AP65" i="87"/>
  <c r="AM65" i="87"/>
  <c r="AJ65" i="87"/>
  <c r="AG65" i="87"/>
  <c r="CB64" i="87"/>
  <c r="BY64" i="87"/>
  <c r="BV64" i="87"/>
  <c r="BS64" i="87"/>
  <c r="BP64" i="87"/>
  <c r="BM64" i="87"/>
  <c r="BJ64" i="87"/>
  <c r="BG64" i="87"/>
  <c r="BC64" i="87"/>
  <c r="BB64" i="87"/>
  <c r="AZ64" i="87"/>
  <c r="AY64" i="87"/>
  <c r="AW64" i="87"/>
  <c r="AV64" i="87"/>
  <c r="AT64" i="87"/>
  <c r="AS64" i="87"/>
  <c r="AQ64" i="87"/>
  <c r="AP64" i="87"/>
  <c r="AM64" i="87"/>
  <c r="AJ64" i="87"/>
  <c r="AG64" i="87"/>
  <c r="CB63" i="87"/>
  <c r="BY63" i="87"/>
  <c r="BV63" i="87"/>
  <c r="BS63" i="87"/>
  <c r="BP63" i="87"/>
  <c r="BM63" i="87"/>
  <c r="BJ63" i="87"/>
  <c r="BG63" i="87"/>
  <c r="BC63" i="87"/>
  <c r="BB63" i="87"/>
  <c r="AZ63" i="87"/>
  <c r="AY63" i="87"/>
  <c r="AW63" i="87"/>
  <c r="AV63" i="87"/>
  <c r="AT63" i="87"/>
  <c r="AS63" i="87"/>
  <c r="AQ63" i="87"/>
  <c r="AP63" i="87"/>
  <c r="AM63" i="87"/>
  <c r="AJ63" i="87"/>
  <c r="AG63" i="87"/>
  <c r="CB62" i="87"/>
  <c r="BY62" i="87"/>
  <c r="BV62" i="87"/>
  <c r="BS62" i="87"/>
  <c r="BP62" i="87"/>
  <c r="BM62" i="87"/>
  <c r="BJ62" i="87"/>
  <c r="BG62" i="87"/>
  <c r="BC62" i="87"/>
  <c r="BB62" i="87"/>
  <c r="AZ62" i="87"/>
  <c r="AY62" i="87"/>
  <c r="AW62" i="87"/>
  <c r="AV62" i="87"/>
  <c r="AT62" i="87"/>
  <c r="AS62" i="87"/>
  <c r="AQ62" i="87"/>
  <c r="AP62" i="87"/>
  <c r="AM62" i="87"/>
  <c r="AJ62" i="87"/>
  <c r="AG62" i="87"/>
  <c r="CB61" i="87"/>
  <c r="BY61" i="87"/>
  <c r="BV61" i="87"/>
  <c r="BS61" i="87"/>
  <c r="BP61" i="87"/>
  <c r="BM61" i="87"/>
  <c r="BJ61" i="87"/>
  <c r="BG61" i="87"/>
  <c r="BC61" i="87"/>
  <c r="BB61" i="87"/>
  <c r="AZ61" i="87"/>
  <c r="AY61" i="87"/>
  <c r="AW61" i="87"/>
  <c r="AV61" i="87"/>
  <c r="AT61" i="87"/>
  <c r="AS61" i="87"/>
  <c r="AQ61" i="87"/>
  <c r="AP61" i="87"/>
  <c r="AM61" i="87"/>
  <c r="AJ61" i="87"/>
  <c r="AG61" i="87"/>
  <c r="CB60" i="87"/>
  <c r="BY60" i="87"/>
  <c r="BV60" i="87"/>
  <c r="BS60" i="87"/>
  <c r="BP60" i="87"/>
  <c r="BM60" i="87"/>
  <c r="BJ60" i="87"/>
  <c r="BG60" i="87"/>
  <c r="BC60" i="87"/>
  <c r="BB60" i="87"/>
  <c r="AZ60" i="87"/>
  <c r="AY60" i="87"/>
  <c r="AW60" i="87"/>
  <c r="AV60" i="87"/>
  <c r="AT60" i="87"/>
  <c r="AS60" i="87"/>
  <c r="AQ60" i="87"/>
  <c r="AP60" i="87"/>
  <c r="AM60" i="87"/>
  <c r="AJ60" i="87"/>
  <c r="AG60" i="87"/>
  <c r="CB59" i="87"/>
  <c r="BY59" i="87"/>
  <c r="BV59" i="87"/>
  <c r="BS59" i="87"/>
  <c r="BP59" i="87"/>
  <c r="BM59" i="87"/>
  <c r="BJ59" i="87"/>
  <c r="BG59" i="87"/>
  <c r="BC59" i="87"/>
  <c r="BB59" i="87"/>
  <c r="AZ59" i="87"/>
  <c r="AY59" i="87"/>
  <c r="AW59" i="87"/>
  <c r="AV59" i="87"/>
  <c r="AT59" i="87"/>
  <c r="AS59" i="87"/>
  <c r="AQ59" i="87"/>
  <c r="AP59" i="87"/>
  <c r="AM59" i="87"/>
  <c r="AJ59" i="87"/>
  <c r="AG59" i="87"/>
  <c r="CB58" i="87"/>
  <c r="BY58" i="87"/>
  <c r="BV58" i="87"/>
  <c r="BS58" i="87"/>
  <c r="BP58" i="87"/>
  <c r="BM58" i="87"/>
  <c r="BJ58" i="87"/>
  <c r="BG58" i="87"/>
  <c r="BC58" i="87"/>
  <c r="BB58" i="87"/>
  <c r="AZ58" i="87"/>
  <c r="AY58" i="87"/>
  <c r="AW58" i="87"/>
  <c r="AV58" i="87"/>
  <c r="AT58" i="87"/>
  <c r="AS58" i="87"/>
  <c r="AQ58" i="87"/>
  <c r="AP58" i="87"/>
  <c r="AM58" i="87"/>
  <c r="AJ58" i="87"/>
  <c r="AG58" i="87"/>
  <c r="CB57" i="87"/>
  <c r="BY57" i="87"/>
  <c r="BV57" i="87"/>
  <c r="BS57" i="87"/>
  <c r="BP57" i="87"/>
  <c r="BM57" i="87"/>
  <c r="BJ57" i="87"/>
  <c r="BG57" i="87"/>
  <c r="BC57" i="87"/>
  <c r="BB57" i="87"/>
  <c r="AZ57" i="87"/>
  <c r="AY57" i="87"/>
  <c r="AW57" i="87"/>
  <c r="AV57" i="87"/>
  <c r="AT57" i="87"/>
  <c r="AS57" i="87"/>
  <c r="AQ57" i="87"/>
  <c r="AP57" i="87"/>
  <c r="AM57" i="87"/>
  <c r="AJ57" i="87"/>
  <c r="AG57" i="87"/>
  <c r="CB56" i="87"/>
  <c r="BY56" i="87"/>
  <c r="BV56" i="87"/>
  <c r="BS56" i="87"/>
  <c r="BP56" i="87"/>
  <c r="BM56" i="87"/>
  <c r="BJ56" i="87"/>
  <c r="BG56" i="87"/>
  <c r="BC56" i="87"/>
  <c r="BB56" i="87"/>
  <c r="AZ56" i="87"/>
  <c r="AY56" i="87"/>
  <c r="AW56" i="87"/>
  <c r="AV56" i="87"/>
  <c r="AT56" i="87"/>
  <c r="AS56" i="87"/>
  <c r="AQ56" i="87"/>
  <c r="AP56" i="87"/>
  <c r="AM56" i="87"/>
  <c r="AJ56" i="87"/>
  <c r="AG56" i="87"/>
  <c r="CB55" i="87"/>
  <c r="BY55" i="87"/>
  <c r="BV55" i="87"/>
  <c r="BS55" i="87"/>
  <c r="BP55" i="87"/>
  <c r="BM55" i="87"/>
  <c r="BJ55" i="87"/>
  <c r="BG55" i="87"/>
  <c r="BC55" i="87"/>
  <c r="BB55" i="87"/>
  <c r="AZ55" i="87"/>
  <c r="AY55" i="87"/>
  <c r="AW55" i="87"/>
  <c r="AV55" i="87"/>
  <c r="AT55" i="87"/>
  <c r="AS55" i="87"/>
  <c r="AQ55" i="87"/>
  <c r="AP55" i="87"/>
  <c r="AM55" i="87"/>
  <c r="AJ55" i="87"/>
  <c r="AG55" i="87"/>
  <c r="CB54" i="87"/>
  <c r="BY54" i="87"/>
  <c r="BV54" i="87"/>
  <c r="BS54" i="87"/>
  <c r="BP54" i="87"/>
  <c r="BM54" i="87"/>
  <c r="BJ54" i="87"/>
  <c r="BG54" i="87"/>
  <c r="BC54" i="87"/>
  <c r="BB54" i="87"/>
  <c r="AZ54" i="87"/>
  <c r="AY54" i="87"/>
  <c r="AW54" i="87"/>
  <c r="AV54" i="87"/>
  <c r="AT54" i="87"/>
  <c r="AS54" i="87"/>
  <c r="AQ54" i="87"/>
  <c r="AP54" i="87"/>
  <c r="AM54" i="87"/>
  <c r="AJ54" i="87"/>
  <c r="AG54" i="87"/>
  <c r="CB53" i="87"/>
  <c r="BY53" i="87"/>
  <c r="BV53" i="87"/>
  <c r="BS53" i="87"/>
  <c r="BP53" i="87"/>
  <c r="BM53" i="87"/>
  <c r="BJ53" i="87"/>
  <c r="BG53" i="87"/>
  <c r="BC53" i="87"/>
  <c r="BB53" i="87"/>
  <c r="AZ53" i="87"/>
  <c r="AY53" i="87"/>
  <c r="AW53" i="87"/>
  <c r="AV53" i="87"/>
  <c r="AT53" i="87"/>
  <c r="AS53" i="87"/>
  <c r="AQ53" i="87"/>
  <c r="AP53" i="87"/>
  <c r="AM53" i="87"/>
  <c r="AJ53" i="87"/>
  <c r="AG53" i="87"/>
  <c r="CB52" i="87"/>
  <c r="BY52" i="87"/>
  <c r="BV52" i="87"/>
  <c r="BS52" i="87"/>
  <c r="BP52" i="87"/>
  <c r="BM52" i="87"/>
  <c r="BJ52" i="87"/>
  <c r="BG52" i="87"/>
  <c r="BC52" i="87"/>
  <c r="BB52" i="87"/>
  <c r="AZ52" i="87"/>
  <c r="AY52" i="87"/>
  <c r="AW52" i="87"/>
  <c r="AV52" i="87"/>
  <c r="AT52" i="87"/>
  <c r="AS52" i="87"/>
  <c r="AQ52" i="87"/>
  <c r="AP52" i="87"/>
  <c r="AM52" i="87"/>
  <c r="AJ52" i="87"/>
  <c r="AG52" i="87"/>
  <c r="CB51" i="87"/>
  <c r="BY51" i="87"/>
  <c r="BV51" i="87"/>
  <c r="BS51" i="87"/>
  <c r="BP51" i="87"/>
  <c r="BM51" i="87"/>
  <c r="BJ51" i="87"/>
  <c r="BG51" i="87"/>
  <c r="BC51" i="87"/>
  <c r="BB51" i="87"/>
  <c r="AZ51" i="87"/>
  <c r="AY51" i="87"/>
  <c r="AW51" i="87"/>
  <c r="AV51" i="87"/>
  <c r="AT51" i="87"/>
  <c r="AS51" i="87"/>
  <c r="AQ51" i="87"/>
  <c r="AP51" i="87"/>
  <c r="AM51" i="87"/>
  <c r="AJ51" i="87"/>
  <c r="AG51" i="87"/>
  <c r="CB50" i="87"/>
  <c r="BY50" i="87"/>
  <c r="BV50" i="87"/>
  <c r="BS50" i="87"/>
  <c r="BP50" i="87"/>
  <c r="BM50" i="87"/>
  <c r="BJ50" i="87"/>
  <c r="BG50" i="87"/>
  <c r="BC50" i="87"/>
  <c r="BB50" i="87"/>
  <c r="AZ50" i="87"/>
  <c r="AY50" i="87"/>
  <c r="AW50" i="87"/>
  <c r="AV50" i="87"/>
  <c r="AT50" i="87"/>
  <c r="AS50" i="87"/>
  <c r="AQ50" i="87"/>
  <c r="AP50" i="87"/>
  <c r="AM50" i="87"/>
  <c r="AJ50" i="87"/>
  <c r="AG50" i="87"/>
  <c r="CB49" i="87"/>
  <c r="BY49" i="87"/>
  <c r="BV49" i="87"/>
  <c r="BS49" i="87"/>
  <c r="BP49" i="87"/>
  <c r="BM49" i="87"/>
  <c r="BJ49" i="87"/>
  <c r="BG49" i="87"/>
  <c r="BC49" i="87"/>
  <c r="BB49" i="87"/>
  <c r="AZ49" i="87"/>
  <c r="AY49" i="87"/>
  <c r="AW49" i="87"/>
  <c r="AV49" i="87"/>
  <c r="AT49" i="87"/>
  <c r="AS49" i="87"/>
  <c r="AQ49" i="87"/>
  <c r="AP49" i="87"/>
  <c r="AM49" i="87"/>
  <c r="AJ49" i="87"/>
  <c r="AG49" i="87"/>
  <c r="CB48" i="87"/>
  <c r="BY48" i="87"/>
  <c r="BV48" i="87"/>
  <c r="BS48" i="87"/>
  <c r="BP48" i="87"/>
  <c r="BM48" i="87"/>
  <c r="BJ48" i="87"/>
  <c r="BG48" i="87"/>
  <c r="BC48" i="87"/>
  <c r="BB48" i="87"/>
  <c r="AZ48" i="87"/>
  <c r="AY48" i="87"/>
  <c r="AW48" i="87"/>
  <c r="AV48" i="87"/>
  <c r="AT48" i="87"/>
  <c r="AS48" i="87"/>
  <c r="AQ48" i="87"/>
  <c r="AP48" i="87"/>
  <c r="AM48" i="87"/>
  <c r="AJ48" i="87"/>
  <c r="AG48" i="87"/>
  <c r="CB47" i="87"/>
  <c r="BY47" i="87"/>
  <c r="BV47" i="87"/>
  <c r="BS47" i="87"/>
  <c r="BP47" i="87"/>
  <c r="BM47" i="87"/>
  <c r="BJ47" i="87"/>
  <c r="BG47" i="87"/>
  <c r="BC47" i="87"/>
  <c r="BB47" i="87"/>
  <c r="AZ47" i="87"/>
  <c r="AY47" i="87"/>
  <c r="AW47" i="87"/>
  <c r="AV47" i="87"/>
  <c r="AT47" i="87"/>
  <c r="AS47" i="87"/>
  <c r="AQ47" i="87"/>
  <c r="AP47" i="87"/>
  <c r="AM47" i="87"/>
  <c r="AJ47" i="87"/>
  <c r="AG47" i="87"/>
  <c r="CB46" i="87"/>
  <c r="BY46" i="87"/>
  <c r="BV46" i="87"/>
  <c r="BS46" i="87"/>
  <c r="BP46" i="87"/>
  <c r="BM46" i="87"/>
  <c r="BJ46" i="87"/>
  <c r="BG46" i="87"/>
  <c r="BC46" i="87"/>
  <c r="BB46" i="87"/>
  <c r="AZ46" i="87"/>
  <c r="AY46" i="87"/>
  <c r="AW46" i="87"/>
  <c r="AV46" i="87"/>
  <c r="AT46" i="87"/>
  <c r="AS46" i="87"/>
  <c r="AQ46" i="87"/>
  <c r="AP46" i="87"/>
  <c r="AM46" i="87"/>
  <c r="AJ46" i="87"/>
  <c r="AG46" i="87"/>
  <c r="CB45" i="87"/>
  <c r="BY45" i="87"/>
  <c r="BV45" i="87"/>
  <c r="BS45" i="87"/>
  <c r="BP45" i="87"/>
  <c r="BM45" i="87"/>
  <c r="BJ45" i="87"/>
  <c r="BG45" i="87"/>
  <c r="BC45" i="87"/>
  <c r="BB45" i="87"/>
  <c r="AZ45" i="87"/>
  <c r="AY45" i="87"/>
  <c r="AW45" i="87"/>
  <c r="AV45" i="87"/>
  <c r="AT45" i="87"/>
  <c r="AS45" i="87"/>
  <c r="AQ45" i="87"/>
  <c r="AP45" i="87"/>
  <c r="AM45" i="87"/>
  <c r="AJ45" i="87"/>
  <c r="AG45" i="87"/>
  <c r="CB44" i="87"/>
  <c r="BY44" i="87"/>
  <c r="BV44" i="87"/>
  <c r="BS44" i="87"/>
  <c r="BP44" i="87"/>
  <c r="BM44" i="87"/>
  <c r="BJ44" i="87"/>
  <c r="BG44" i="87"/>
  <c r="BC44" i="87"/>
  <c r="BB44" i="87"/>
  <c r="AZ44" i="87"/>
  <c r="AY44" i="87"/>
  <c r="AW44" i="87"/>
  <c r="AV44" i="87"/>
  <c r="AT44" i="87"/>
  <c r="AS44" i="87"/>
  <c r="AQ44" i="87"/>
  <c r="AP44" i="87"/>
  <c r="AM44" i="87"/>
  <c r="AJ44" i="87"/>
  <c r="AG44" i="87"/>
  <c r="CB43" i="87"/>
  <c r="BY43" i="87"/>
  <c r="BV43" i="87"/>
  <c r="BS43" i="87"/>
  <c r="BP43" i="87"/>
  <c r="BM43" i="87"/>
  <c r="BJ43" i="87"/>
  <c r="BG43" i="87"/>
  <c r="BC43" i="87"/>
  <c r="BB43" i="87"/>
  <c r="AZ43" i="87"/>
  <c r="AY43" i="87"/>
  <c r="AW43" i="87"/>
  <c r="AV43" i="87"/>
  <c r="AT43" i="87"/>
  <c r="AS43" i="87"/>
  <c r="AQ43" i="87"/>
  <c r="AP43" i="87"/>
  <c r="AM43" i="87"/>
  <c r="AJ43" i="87"/>
  <c r="AG43" i="87"/>
  <c r="CB42" i="87"/>
  <c r="BY42" i="87"/>
  <c r="BV42" i="87"/>
  <c r="BS42" i="87"/>
  <c r="BP42" i="87"/>
  <c r="BM42" i="87"/>
  <c r="BJ42" i="87"/>
  <c r="BG42" i="87"/>
  <c r="BC42" i="87"/>
  <c r="BB42" i="87"/>
  <c r="AZ42" i="87"/>
  <c r="AY42" i="87"/>
  <c r="AW42" i="87"/>
  <c r="AV42" i="87"/>
  <c r="AT42" i="87"/>
  <c r="AS42" i="87"/>
  <c r="AQ42" i="87"/>
  <c r="AP42" i="87"/>
  <c r="AM42" i="87"/>
  <c r="AJ42" i="87"/>
  <c r="AG42" i="87"/>
  <c r="CB41" i="87"/>
  <c r="BY41" i="87"/>
  <c r="BV41" i="87"/>
  <c r="BS41" i="87"/>
  <c r="BP41" i="87"/>
  <c r="BM41" i="87"/>
  <c r="BJ41" i="87"/>
  <c r="BG41" i="87"/>
  <c r="BC41" i="87"/>
  <c r="BB41" i="87"/>
  <c r="AZ41" i="87"/>
  <c r="AY41" i="87"/>
  <c r="AW41" i="87"/>
  <c r="AV41" i="87"/>
  <c r="AT41" i="87"/>
  <c r="AS41" i="87"/>
  <c r="AQ41" i="87"/>
  <c r="AP41" i="87"/>
  <c r="AM41" i="87"/>
  <c r="AJ41" i="87"/>
  <c r="AG41" i="87"/>
  <c r="CB40" i="87"/>
  <c r="BY40" i="87"/>
  <c r="BV40" i="87"/>
  <c r="BS40" i="87"/>
  <c r="BP40" i="87"/>
  <c r="BM40" i="87"/>
  <c r="BJ40" i="87"/>
  <c r="BG40" i="87"/>
  <c r="BC40" i="87"/>
  <c r="BB40" i="87"/>
  <c r="AZ40" i="87"/>
  <c r="AY40" i="87"/>
  <c r="AW40" i="87"/>
  <c r="AV40" i="87"/>
  <c r="AT40" i="87"/>
  <c r="AS40" i="87"/>
  <c r="AQ40" i="87"/>
  <c r="AP40" i="87"/>
  <c r="AM40" i="87"/>
  <c r="AJ40" i="87"/>
  <c r="AG40" i="87"/>
  <c r="CB39" i="87"/>
  <c r="BY39" i="87"/>
  <c r="BV39" i="87"/>
  <c r="BS39" i="87"/>
  <c r="BP39" i="87"/>
  <c r="BM39" i="87"/>
  <c r="BJ39" i="87"/>
  <c r="BG39" i="87"/>
  <c r="BC39" i="87"/>
  <c r="BB39" i="87"/>
  <c r="AZ39" i="87"/>
  <c r="AY39" i="87"/>
  <c r="AW39" i="87"/>
  <c r="AV39" i="87"/>
  <c r="AT39" i="87"/>
  <c r="AS39" i="87"/>
  <c r="AQ39" i="87"/>
  <c r="AP39" i="87"/>
  <c r="AM39" i="87"/>
  <c r="AJ39" i="87"/>
  <c r="AG39" i="87"/>
  <c r="CB38" i="87"/>
  <c r="BY38" i="87"/>
  <c r="BV38" i="87"/>
  <c r="BS38" i="87"/>
  <c r="BP38" i="87"/>
  <c r="BM38" i="87"/>
  <c r="BJ38" i="87"/>
  <c r="BG38" i="87"/>
  <c r="BC38" i="87"/>
  <c r="BB38" i="87"/>
  <c r="AZ38" i="87"/>
  <c r="AY38" i="87"/>
  <c r="AW38" i="87"/>
  <c r="AV38" i="87"/>
  <c r="AT38" i="87"/>
  <c r="AS38" i="87"/>
  <c r="AQ38" i="87"/>
  <c r="AP38" i="87"/>
  <c r="AM38" i="87"/>
  <c r="AJ38" i="87"/>
  <c r="AG38" i="87"/>
  <c r="CB37" i="87"/>
  <c r="BY37" i="87"/>
  <c r="BV37" i="87"/>
  <c r="BS37" i="87"/>
  <c r="BP37" i="87"/>
  <c r="BM37" i="87"/>
  <c r="BJ37" i="87"/>
  <c r="BG37" i="87"/>
  <c r="BC37" i="87"/>
  <c r="BB37" i="87"/>
  <c r="AZ37" i="87"/>
  <c r="AY37" i="87"/>
  <c r="AW37" i="87"/>
  <c r="AV37" i="87"/>
  <c r="AT37" i="87"/>
  <c r="AS37" i="87"/>
  <c r="AQ37" i="87"/>
  <c r="AP37" i="87"/>
  <c r="AM37" i="87"/>
  <c r="AJ37" i="87"/>
  <c r="AG37" i="87"/>
  <c r="CB36" i="87"/>
  <c r="BY36" i="87"/>
  <c r="BV36" i="87"/>
  <c r="BS36" i="87"/>
  <c r="BP36" i="87"/>
  <c r="BM36" i="87"/>
  <c r="BJ36" i="87"/>
  <c r="BG36" i="87"/>
  <c r="BC36" i="87"/>
  <c r="BB36" i="87"/>
  <c r="AZ36" i="87"/>
  <c r="AY36" i="87"/>
  <c r="AW36" i="87"/>
  <c r="AV36" i="87"/>
  <c r="AT36" i="87"/>
  <c r="AS36" i="87"/>
  <c r="AQ36" i="87"/>
  <c r="AP36" i="87"/>
  <c r="AM36" i="87"/>
  <c r="AJ36" i="87"/>
  <c r="AG36" i="87"/>
  <c r="CB35" i="87"/>
  <c r="BY35" i="87"/>
  <c r="BV35" i="87"/>
  <c r="BS35" i="87"/>
  <c r="BP35" i="87"/>
  <c r="BM35" i="87"/>
  <c r="BJ35" i="87"/>
  <c r="BG35" i="87"/>
  <c r="BC35" i="87"/>
  <c r="BB35" i="87"/>
  <c r="AZ35" i="87"/>
  <c r="AY35" i="87"/>
  <c r="AW35" i="87"/>
  <c r="AV35" i="87"/>
  <c r="AT35" i="87"/>
  <c r="AS35" i="87"/>
  <c r="AQ35" i="87"/>
  <c r="AP35" i="87"/>
  <c r="AM35" i="87"/>
  <c r="AJ35" i="87"/>
  <c r="AG35" i="87"/>
  <c r="CB34" i="87"/>
  <c r="BY34" i="87"/>
  <c r="BV34" i="87"/>
  <c r="BS34" i="87"/>
  <c r="BP34" i="87"/>
  <c r="BM34" i="87"/>
  <c r="BJ34" i="87"/>
  <c r="BG34" i="87"/>
  <c r="BC34" i="87"/>
  <c r="BB34" i="87"/>
  <c r="AZ34" i="87"/>
  <c r="AY34" i="87"/>
  <c r="AW34" i="87"/>
  <c r="AV34" i="87"/>
  <c r="AT34" i="87"/>
  <c r="AS34" i="87"/>
  <c r="AQ34" i="87"/>
  <c r="AP34" i="87"/>
  <c r="AM34" i="87"/>
  <c r="AJ34" i="87"/>
  <c r="AG34" i="87"/>
  <c r="CB33" i="87"/>
  <c r="BY33" i="87"/>
  <c r="BV33" i="87"/>
  <c r="BS33" i="87"/>
  <c r="BP33" i="87"/>
  <c r="BM33" i="87"/>
  <c r="BJ33" i="87"/>
  <c r="BG33" i="87"/>
  <c r="BC33" i="87"/>
  <c r="BB33" i="87"/>
  <c r="AZ33" i="87"/>
  <c r="AY33" i="87"/>
  <c r="AW33" i="87"/>
  <c r="AV33" i="87"/>
  <c r="AT33" i="87"/>
  <c r="AS33" i="87"/>
  <c r="AQ33" i="87"/>
  <c r="AP33" i="87"/>
  <c r="AM33" i="87"/>
  <c r="AJ33" i="87"/>
  <c r="AG33" i="87"/>
  <c r="CB32" i="87"/>
  <c r="BY32" i="87"/>
  <c r="BV32" i="87"/>
  <c r="BS32" i="87"/>
  <c r="BP32" i="87"/>
  <c r="BM32" i="87"/>
  <c r="BJ32" i="87"/>
  <c r="BG32" i="87"/>
  <c r="BC32" i="87"/>
  <c r="BB32" i="87"/>
  <c r="AZ32" i="87"/>
  <c r="AY32" i="87"/>
  <c r="AW32" i="87"/>
  <c r="AV32" i="87"/>
  <c r="AT32" i="87"/>
  <c r="AS32" i="87"/>
  <c r="AQ32" i="87"/>
  <c r="AP32" i="87"/>
  <c r="AM32" i="87"/>
  <c r="AJ32" i="87"/>
  <c r="AG32" i="87"/>
  <c r="CB31" i="87"/>
  <c r="BY31" i="87"/>
  <c r="BV31" i="87"/>
  <c r="BS31" i="87"/>
  <c r="BP31" i="87"/>
  <c r="BM31" i="87"/>
  <c r="BJ31" i="87"/>
  <c r="BG31" i="87"/>
  <c r="BC31" i="87"/>
  <c r="BB31" i="87"/>
  <c r="AZ31" i="87"/>
  <c r="AY31" i="87"/>
  <c r="AW31" i="87"/>
  <c r="AV31" i="87"/>
  <c r="AT31" i="87"/>
  <c r="AS31" i="87"/>
  <c r="AQ31" i="87"/>
  <c r="AP31" i="87"/>
  <c r="AM31" i="87"/>
  <c r="AJ31" i="87"/>
  <c r="AG31" i="87"/>
  <c r="CB30" i="87"/>
  <c r="BY30" i="87"/>
  <c r="BV30" i="87"/>
  <c r="BS30" i="87"/>
  <c r="BP30" i="87"/>
  <c r="BM30" i="87"/>
  <c r="BJ30" i="87"/>
  <c r="BG30" i="87"/>
  <c r="BC30" i="87"/>
  <c r="BB30" i="87"/>
  <c r="AZ30" i="87"/>
  <c r="AY30" i="87"/>
  <c r="AW30" i="87"/>
  <c r="AV30" i="87"/>
  <c r="AT30" i="87"/>
  <c r="AS30" i="87"/>
  <c r="AQ30" i="87"/>
  <c r="AP30" i="87"/>
  <c r="AM30" i="87"/>
  <c r="AJ30" i="87"/>
  <c r="AG30" i="87"/>
  <c r="CB29" i="87"/>
  <c r="BY29" i="87"/>
  <c r="BV29" i="87"/>
  <c r="BS29" i="87"/>
  <c r="BP29" i="87"/>
  <c r="BM29" i="87"/>
  <c r="BJ29" i="87"/>
  <c r="BG29" i="87"/>
  <c r="BC29" i="87"/>
  <c r="BB29" i="87"/>
  <c r="AZ29" i="87"/>
  <c r="AY29" i="87"/>
  <c r="AW29" i="87"/>
  <c r="AV29" i="87"/>
  <c r="AT29" i="87"/>
  <c r="AS29" i="87"/>
  <c r="AQ29" i="87"/>
  <c r="AP29" i="87"/>
  <c r="AM29" i="87"/>
  <c r="AJ29" i="87"/>
  <c r="AG29" i="87"/>
  <c r="CB28" i="87"/>
  <c r="BY28" i="87"/>
  <c r="BV28" i="87"/>
  <c r="BS28" i="87"/>
  <c r="BP28" i="87"/>
  <c r="BM28" i="87"/>
  <c r="BJ28" i="87"/>
  <c r="BG28" i="87"/>
  <c r="BC28" i="87"/>
  <c r="BB28" i="87"/>
  <c r="AZ28" i="87"/>
  <c r="AY28" i="87"/>
  <c r="AW28" i="87"/>
  <c r="AV28" i="87"/>
  <c r="AT28" i="87"/>
  <c r="AS28" i="87"/>
  <c r="AQ28" i="87"/>
  <c r="AP28" i="87"/>
  <c r="AM28" i="87"/>
  <c r="AJ28" i="87"/>
  <c r="AG28" i="87"/>
  <c r="CB27" i="87"/>
  <c r="BY27" i="87"/>
  <c r="BV27" i="87"/>
  <c r="BS27" i="87"/>
  <c r="BP27" i="87"/>
  <c r="BM27" i="87"/>
  <c r="BJ27" i="87"/>
  <c r="BG27" i="87"/>
  <c r="BC27" i="87"/>
  <c r="BB27" i="87"/>
  <c r="AZ27" i="87"/>
  <c r="AY27" i="87"/>
  <c r="AW27" i="87"/>
  <c r="AV27" i="87"/>
  <c r="AT27" i="87"/>
  <c r="AS27" i="87"/>
  <c r="AQ27" i="87"/>
  <c r="AP27" i="87"/>
  <c r="AM27" i="87"/>
  <c r="AJ27" i="87"/>
  <c r="AG27" i="87"/>
  <c r="CB26" i="87"/>
  <c r="BY26" i="87"/>
  <c r="BV26" i="87"/>
  <c r="BS26" i="87"/>
  <c r="BP26" i="87"/>
  <c r="BM26" i="87"/>
  <c r="BJ26" i="87"/>
  <c r="BG26" i="87"/>
  <c r="BC26" i="87"/>
  <c r="BB26" i="87"/>
  <c r="AZ26" i="87"/>
  <c r="AY26" i="87"/>
  <c r="AW26" i="87"/>
  <c r="AV26" i="87"/>
  <c r="AT26" i="87"/>
  <c r="AS26" i="87"/>
  <c r="AQ26" i="87"/>
  <c r="AP26" i="87"/>
  <c r="AM26" i="87"/>
  <c r="AJ26" i="87"/>
  <c r="AG26" i="87"/>
  <c r="CB25" i="87"/>
  <c r="BY25" i="87"/>
  <c r="BV25" i="87"/>
  <c r="BS25" i="87"/>
  <c r="BP25" i="87"/>
  <c r="BM25" i="87"/>
  <c r="BJ25" i="87"/>
  <c r="BG25" i="87"/>
  <c r="BC25" i="87"/>
  <c r="BB25" i="87"/>
  <c r="AZ25" i="87"/>
  <c r="AY25" i="87"/>
  <c r="AW25" i="87"/>
  <c r="AV25" i="87"/>
  <c r="AT25" i="87"/>
  <c r="AS25" i="87"/>
  <c r="AQ25" i="87"/>
  <c r="AP25" i="87"/>
  <c r="AM25" i="87"/>
  <c r="AJ25" i="87"/>
  <c r="AG25" i="87"/>
  <c r="CB24" i="87"/>
  <c r="BY24" i="87"/>
  <c r="BV24" i="87"/>
  <c r="BS24" i="87"/>
  <c r="BP24" i="87"/>
  <c r="BM24" i="87"/>
  <c r="BJ24" i="87"/>
  <c r="BG24" i="87"/>
  <c r="BC24" i="87"/>
  <c r="BB24" i="87"/>
  <c r="AZ24" i="87"/>
  <c r="AY24" i="87"/>
  <c r="AW24" i="87"/>
  <c r="AV24" i="87"/>
  <c r="AT24" i="87"/>
  <c r="AS24" i="87"/>
  <c r="AQ24" i="87"/>
  <c r="AP24" i="87"/>
  <c r="AM24" i="87"/>
  <c r="AJ24" i="87"/>
  <c r="AG24" i="87"/>
  <c r="CB23" i="87"/>
  <c r="BY23" i="87"/>
  <c r="BV23" i="87"/>
  <c r="BS23" i="87"/>
  <c r="BP23" i="87"/>
  <c r="BM23" i="87"/>
  <c r="BJ23" i="87"/>
  <c r="BG23" i="87"/>
  <c r="BC23" i="87"/>
  <c r="BB23" i="87"/>
  <c r="AZ23" i="87"/>
  <c r="AY23" i="87"/>
  <c r="AW23" i="87"/>
  <c r="AV23" i="87"/>
  <c r="AT23" i="87"/>
  <c r="AS23" i="87"/>
  <c r="AQ23" i="87"/>
  <c r="AP23" i="87"/>
  <c r="AM23" i="87"/>
  <c r="AJ23" i="87"/>
  <c r="AG23" i="87"/>
  <c r="CB22" i="87"/>
  <c r="BY22" i="87"/>
  <c r="BV22" i="87"/>
  <c r="BS22" i="87"/>
  <c r="BP22" i="87"/>
  <c r="BM22" i="87"/>
  <c r="BJ22" i="87"/>
  <c r="BG22" i="87"/>
  <c r="BC22" i="87"/>
  <c r="BB22" i="87"/>
  <c r="AZ22" i="87"/>
  <c r="AY22" i="87"/>
  <c r="AW22" i="87"/>
  <c r="AV22" i="87"/>
  <c r="AT22" i="87"/>
  <c r="AS22" i="87"/>
  <c r="AQ22" i="87"/>
  <c r="AP22" i="87"/>
  <c r="AM22" i="87"/>
  <c r="AJ22" i="87"/>
  <c r="AG22" i="87"/>
  <c r="CB21" i="87"/>
  <c r="BY21" i="87"/>
  <c r="BV21" i="87"/>
  <c r="BS21" i="87"/>
  <c r="BP21" i="87"/>
  <c r="BM21" i="87"/>
  <c r="BJ21" i="87"/>
  <c r="BG21" i="87"/>
  <c r="BC21" i="87"/>
  <c r="BB21" i="87"/>
  <c r="AZ21" i="87"/>
  <c r="AY21" i="87"/>
  <c r="AW21" i="87"/>
  <c r="AV21" i="87"/>
  <c r="AT21" i="87"/>
  <c r="AS21" i="87"/>
  <c r="AQ21" i="87"/>
  <c r="AP21" i="87"/>
  <c r="AM21" i="87"/>
  <c r="AJ21" i="87"/>
  <c r="AG21" i="87"/>
  <c r="CB20" i="87"/>
  <c r="BY20" i="87"/>
  <c r="BV20" i="87"/>
  <c r="BS20" i="87"/>
  <c r="BP20" i="87"/>
  <c r="BM20" i="87"/>
  <c r="BJ20" i="87"/>
  <c r="BG20" i="87"/>
  <c r="BC20" i="87"/>
  <c r="BB20" i="87"/>
  <c r="AZ20" i="87"/>
  <c r="AY20" i="87"/>
  <c r="AW20" i="87"/>
  <c r="AV20" i="87"/>
  <c r="AT20" i="87"/>
  <c r="AS20" i="87"/>
  <c r="AQ20" i="87"/>
  <c r="AP20" i="87"/>
  <c r="AM20" i="87"/>
  <c r="AJ20" i="87"/>
  <c r="AG20" i="87"/>
  <c r="CB19" i="87"/>
  <c r="BY19" i="87"/>
  <c r="BV19" i="87"/>
  <c r="BS19" i="87"/>
  <c r="BP19" i="87"/>
  <c r="BM19" i="87"/>
  <c r="BJ19" i="87"/>
  <c r="BG19" i="87"/>
  <c r="BC19" i="87"/>
  <c r="BB19" i="87"/>
  <c r="AZ19" i="87"/>
  <c r="AY19" i="87"/>
  <c r="AW19" i="87"/>
  <c r="AV19" i="87"/>
  <c r="AT19" i="87"/>
  <c r="AS19" i="87"/>
  <c r="AQ19" i="87"/>
  <c r="AP19" i="87"/>
  <c r="AM19" i="87"/>
  <c r="AJ19" i="87"/>
  <c r="AG19" i="87"/>
  <c r="CB18" i="87"/>
  <c r="BY18" i="87"/>
  <c r="BV18" i="87"/>
  <c r="BS18" i="87"/>
  <c r="BP18" i="87"/>
  <c r="BM18" i="87"/>
  <c r="BJ18" i="87"/>
  <c r="BG18" i="87"/>
  <c r="BC18" i="87"/>
  <c r="BB18" i="87"/>
  <c r="AZ18" i="87"/>
  <c r="AY18" i="87"/>
  <c r="AW18" i="87"/>
  <c r="AV18" i="87"/>
  <c r="AT18" i="87"/>
  <c r="AS18" i="87"/>
  <c r="AQ18" i="87"/>
  <c r="AP18" i="87"/>
  <c r="AM18" i="87"/>
  <c r="AJ18" i="87"/>
  <c r="AG18" i="87"/>
  <c r="CB17" i="87"/>
  <c r="BY17" i="87"/>
  <c r="BV17" i="87"/>
  <c r="BS17" i="87"/>
  <c r="BP17" i="87"/>
  <c r="BM17" i="87"/>
  <c r="BJ17" i="87"/>
  <c r="BG17" i="87"/>
  <c r="BC17" i="87"/>
  <c r="BB17" i="87"/>
  <c r="AZ17" i="87"/>
  <c r="AY17" i="87"/>
  <c r="AW17" i="87"/>
  <c r="AV17" i="87"/>
  <c r="AT17" i="87"/>
  <c r="AS17" i="87"/>
  <c r="AQ17" i="87"/>
  <c r="AP17" i="87"/>
  <c r="AM17" i="87"/>
  <c r="AJ17" i="87"/>
  <c r="AG17" i="87"/>
  <c r="CB16" i="87"/>
  <c r="BY16" i="87"/>
  <c r="BV16" i="87"/>
  <c r="BS16" i="87"/>
  <c r="BP16" i="87"/>
  <c r="BM16" i="87"/>
  <c r="BJ16" i="87"/>
  <c r="BG16" i="87"/>
  <c r="BC16" i="87"/>
  <c r="BB16" i="87"/>
  <c r="AZ16" i="87"/>
  <c r="AY16" i="87"/>
  <c r="AW16" i="87"/>
  <c r="AV16" i="87"/>
  <c r="AT16" i="87"/>
  <c r="AS16" i="87"/>
  <c r="AQ16" i="87"/>
  <c r="AP16" i="87"/>
  <c r="AM16" i="87"/>
  <c r="AJ16" i="87"/>
  <c r="AG16" i="87"/>
  <c r="CB15" i="87"/>
  <c r="BY15" i="87"/>
  <c r="BV15" i="87"/>
  <c r="BS15" i="87"/>
  <c r="BP15" i="87"/>
  <c r="BM15" i="87"/>
  <c r="BJ15" i="87"/>
  <c r="BG15" i="87"/>
  <c r="BC15" i="87"/>
  <c r="BB15" i="87"/>
  <c r="AZ15" i="87"/>
  <c r="AY15" i="87"/>
  <c r="AW15" i="87"/>
  <c r="AV15" i="87"/>
  <c r="AT15" i="87"/>
  <c r="AS15" i="87"/>
  <c r="AQ15" i="87"/>
  <c r="AP15" i="87"/>
  <c r="AM15" i="87"/>
  <c r="AJ15" i="87"/>
  <c r="AG15" i="87"/>
  <c r="CB14" i="87"/>
  <c r="BY14" i="87"/>
  <c r="BV14" i="87"/>
  <c r="BS14" i="87"/>
  <c r="BP14" i="87"/>
  <c r="BM14" i="87"/>
  <c r="BJ14" i="87"/>
  <c r="BG14" i="87"/>
  <c r="BC14" i="87"/>
  <c r="BB14" i="87"/>
  <c r="AZ14" i="87"/>
  <c r="AY14" i="87"/>
  <c r="AW14" i="87"/>
  <c r="AV14" i="87"/>
  <c r="AT14" i="87"/>
  <c r="AS14" i="87"/>
  <c r="AQ14" i="87"/>
  <c r="AP14" i="87"/>
  <c r="AM14" i="87"/>
  <c r="AJ14" i="87"/>
  <c r="AG14" i="87"/>
  <c r="CB13" i="87"/>
  <c r="BY13" i="87"/>
  <c r="BV13" i="87"/>
  <c r="BS13" i="87"/>
  <c r="BP13" i="87"/>
  <c r="BM13" i="87"/>
  <c r="BJ13" i="87"/>
  <c r="BG13" i="87"/>
  <c r="BC13" i="87"/>
  <c r="BB13" i="87"/>
  <c r="AZ13" i="87"/>
  <c r="AY13" i="87"/>
  <c r="AW13" i="87"/>
  <c r="AV13" i="87"/>
  <c r="AT13" i="87"/>
  <c r="AS13" i="87"/>
  <c r="AQ13" i="87"/>
  <c r="AP13" i="87"/>
  <c r="AM13" i="87"/>
  <c r="AJ13" i="87"/>
  <c r="AG13" i="87"/>
  <c r="CB12" i="87"/>
  <c r="BY12" i="87"/>
  <c r="BV12" i="87"/>
  <c r="BS12" i="87"/>
  <c r="BP12" i="87"/>
  <c r="BM12" i="87"/>
  <c r="BJ12" i="87"/>
  <c r="BG12" i="87"/>
  <c r="BC12" i="87"/>
  <c r="BB12" i="87"/>
  <c r="AZ12" i="87"/>
  <c r="AY12" i="87"/>
  <c r="AW12" i="87"/>
  <c r="AV12" i="87"/>
  <c r="AT12" i="87"/>
  <c r="AS12" i="87"/>
  <c r="AQ12" i="87"/>
  <c r="AP12" i="87"/>
  <c r="AM12" i="87"/>
  <c r="AJ12" i="87"/>
  <c r="AG12" i="87"/>
  <c r="CB11" i="87"/>
  <c r="BY11" i="87"/>
  <c r="BV11" i="87"/>
  <c r="BS11" i="87"/>
  <c r="BP11" i="87"/>
  <c r="BM11" i="87"/>
  <c r="BJ11" i="87"/>
  <c r="BG11" i="87"/>
  <c r="BC11" i="87"/>
  <c r="BB11" i="87"/>
  <c r="AZ11" i="87"/>
  <c r="AY11" i="87"/>
  <c r="AW11" i="87"/>
  <c r="AV11" i="87"/>
  <c r="AT11" i="87"/>
  <c r="AS11" i="87"/>
  <c r="AQ11" i="87"/>
  <c r="AP11" i="87"/>
  <c r="AM11" i="87"/>
  <c r="AJ11" i="87"/>
  <c r="AG11" i="87"/>
  <c r="CB10" i="87"/>
  <c r="BY10" i="87"/>
  <c r="BV10" i="87"/>
  <c r="BS10" i="87"/>
  <c r="BP10" i="87"/>
  <c r="BM10" i="87"/>
  <c r="BJ10" i="87"/>
  <c r="BG10" i="87"/>
  <c r="BC10" i="87"/>
  <c r="BB10" i="87"/>
  <c r="AZ10" i="87"/>
  <c r="AY10" i="87"/>
  <c r="AW10" i="87"/>
  <c r="AV10" i="87"/>
  <c r="AT10" i="87"/>
  <c r="AS10" i="87"/>
  <c r="AQ10" i="87"/>
  <c r="AP10" i="87"/>
  <c r="AM10" i="87"/>
  <c r="AJ10" i="87"/>
  <c r="AG10" i="87"/>
  <c r="CB9" i="87"/>
  <c r="BY9" i="87"/>
  <c r="BV9" i="87"/>
  <c r="BS9" i="87"/>
  <c r="BP9" i="87"/>
  <c r="BM9" i="87"/>
  <c r="BJ9" i="87"/>
  <c r="BG9" i="87"/>
  <c r="BC9" i="87"/>
  <c r="BB9" i="87"/>
  <c r="AZ9" i="87"/>
  <c r="AY9" i="87"/>
  <c r="AW9" i="87"/>
  <c r="AV9" i="87"/>
  <c r="AT9" i="87"/>
  <c r="AS9" i="87"/>
  <c r="AQ9" i="87"/>
  <c r="AP9" i="87"/>
  <c r="AM9" i="87"/>
  <c r="AJ9" i="87"/>
  <c r="AG9" i="87"/>
  <c r="CB8" i="87"/>
  <c r="BY8" i="87"/>
  <c r="BV8" i="87"/>
  <c r="BS8" i="87"/>
  <c r="BP8" i="87"/>
  <c r="BM8" i="87"/>
  <c r="BJ8" i="87"/>
  <c r="BG8" i="87"/>
  <c r="BC8" i="87"/>
  <c r="BB8" i="87"/>
  <c r="AZ8" i="87"/>
  <c r="AY8" i="87"/>
  <c r="AW8" i="87"/>
  <c r="AV8" i="87"/>
  <c r="AT8" i="87"/>
  <c r="AS8" i="87"/>
  <c r="AQ8" i="87"/>
  <c r="AP8" i="87"/>
  <c r="AM8" i="87"/>
  <c r="AJ8" i="87"/>
  <c r="AG8" i="87"/>
  <c r="CB7" i="87"/>
  <c r="BY7" i="87"/>
  <c r="BV7" i="87"/>
  <c r="BS7" i="87"/>
  <c r="BP7" i="87"/>
  <c r="BM7" i="87"/>
  <c r="BJ7" i="87"/>
  <c r="BG7" i="87"/>
  <c r="BC7" i="87"/>
  <c r="BB7" i="87"/>
  <c r="AZ7" i="87"/>
  <c r="AY7" i="87"/>
  <c r="AW7" i="87"/>
  <c r="AV7" i="87"/>
  <c r="AT7" i="87"/>
  <c r="AS7" i="87"/>
  <c r="AQ7" i="87"/>
  <c r="AP7" i="87"/>
  <c r="AM7" i="87"/>
  <c r="AJ7" i="87"/>
  <c r="AG7" i="87"/>
  <c r="CB6" i="87"/>
  <c r="BY6" i="87"/>
  <c r="BV6" i="87"/>
  <c r="BS6" i="87"/>
  <c r="BP6" i="87"/>
  <c r="BM6" i="87"/>
  <c r="BJ6" i="87"/>
  <c r="BG6" i="87"/>
  <c r="BC6" i="87"/>
  <c r="BB6" i="87"/>
  <c r="AZ6" i="87"/>
  <c r="AY6" i="87"/>
  <c r="AW6" i="87"/>
  <c r="AV6" i="87"/>
  <c r="AT6" i="87"/>
  <c r="AS6" i="87"/>
  <c r="AQ6" i="87"/>
  <c r="AP6" i="87"/>
  <c r="AM6" i="87"/>
  <c r="AJ6" i="87"/>
  <c r="AG6" i="87"/>
  <c r="CB5" i="87"/>
  <c r="BY5" i="87"/>
  <c r="BV5" i="87"/>
  <c r="BS5" i="87"/>
  <c r="BP5" i="87"/>
  <c r="BM5" i="87"/>
  <c r="BJ5" i="87"/>
  <c r="BG5" i="87"/>
  <c r="BC5" i="87"/>
  <c r="BB5" i="87"/>
  <c r="AZ5" i="87"/>
  <c r="AY5" i="87"/>
  <c r="AW5" i="87"/>
  <c r="AV5" i="87"/>
  <c r="AT5" i="87"/>
  <c r="AS5" i="87"/>
  <c r="AQ5" i="87"/>
  <c r="AP5" i="87"/>
  <c r="AM5" i="87"/>
  <c r="AJ5" i="87"/>
  <c r="AG5" i="87"/>
  <c r="AV6" i="79" l="1"/>
  <c r="AV7" i="79"/>
  <c r="AV8" i="79"/>
  <c r="AV9" i="79"/>
  <c r="AV10" i="79"/>
  <c r="AV11" i="79"/>
  <c r="AV12" i="79"/>
  <c r="AV13" i="79"/>
  <c r="AV14" i="79"/>
  <c r="AV15" i="79"/>
  <c r="AV16" i="79"/>
  <c r="AV17" i="79"/>
  <c r="AV18" i="79"/>
  <c r="AV19" i="79"/>
  <c r="AV20" i="79"/>
  <c r="AV21" i="79"/>
  <c r="AV22" i="79"/>
  <c r="AV23" i="79"/>
  <c r="AV24" i="79"/>
  <c r="AV25" i="79"/>
  <c r="AV26" i="79"/>
  <c r="AV27" i="79"/>
  <c r="AV28" i="79"/>
  <c r="AV29" i="79"/>
  <c r="AV30" i="79"/>
  <c r="AV31" i="79"/>
  <c r="AV32" i="79"/>
  <c r="AV33" i="79"/>
  <c r="AV34" i="79"/>
  <c r="AV35" i="79"/>
  <c r="AV36" i="79"/>
  <c r="AV37" i="79"/>
  <c r="AV38" i="79"/>
  <c r="AV39" i="79"/>
  <c r="AV40" i="79"/>
  <c r="AV41" i="79"/>
  <c r="AV42" i="79"/>
  <c r="AV43" i="79"/>
  <c r="AV44" i="79"/>
  <c r="AV45" i="79"/>
  <c r="AV46" i="79"/>
  <c r="AV47" i="79"/>
  <c r="AV48" i="79"/>
  <c r="AV49" i="79"/>
  <c r="AV50" i="79"/>
  <c r="AV51" i="79"/>
  <c r="AV52" i="79"/>
  <c r="AV53" i="79"/>
  <c r="AV54" i="79"/>
  <c r="AV55" i="79"/>
  <c r="AV56" i="79"/>
  <c r="AV57" i="79"/>
  <c r="AV58" i="79"/>
  <c r="AV59" i="79"/>
  <c r="AV60" i="79"/>
  <c r="AV61" i="79"/>
  <c r="AV62" i="79"/>
  <c r="AV63" i="79"/>
  <c r="AV64" i="79"/>
  <c r="AV65" i="79"/>
  <c r="AV66" i="79"/>
  <c r="AV67" i="79"/>
  <c r="AV68" i="79"/>
  <c r="AV69" i="79"/>
  <c r="AV70" i="79"/>
  <c r="AV71" i="79"/>
  <c r="AV72" i="79"/>
  <c r="AV73" i="79"/>
  <c r="AV74" i="79"/>
  <c r="AV75" i="79"/>
  <c r="AV76" i="79"/>
  <c r="AV77" i="79"/>
  <c r="AV78" i="79"/>
  <c r="AS6" i="79"/>
  <c r="AS7" i="79"/>
  <c r="AS8" i="79"/>
  <c r="AS9" i="79"/>
  <c r="AS10" i="79"/>
  <c r="AS11" i="79"/>
  <c r="AS12" i="79"/>
  <c r="AS13" i="79"/>
  <c r="AS14" i="79"/>
  <c r="AS15" i="79"/>
  <c r="AS16" i="79"/>
  <c r="AS17" i="79"/>
  <c r="AS18" i="79"/>
  <c r="AS19" i="79"/>
  <c r="AS20" i="79"/>
  <c r="AS21" i="79"/>
  <c r="AS22" i="79"/>
  <c r="AS23" i="79"/>
  <c r="AS24" i="79"/>
  <c r="AS25" i="79"/>
  <c r="AS26" i="79"/>
  <c r="AS27" i="79"/>
  <c r="AS28" i="79"/>
  <c r="AS29" i="79"/>
  <c r="AS30" i="79"/>
  <c r="AS31" i="79"/>
  <c r="AS32" i="79"/>
  <c r="AS33" i="79"/>
  <c r="AS34" i="79"/>
  <c r="AS35" i="79"/>
  <c r="AS36" i="79"/>
  <c r="AS37" i="79"/>
  <c r="AS38" i="79"/>
  <c r="AS39" i="79"/>
  <c r="AS40" i="79"/>
  <c r="AS41" i="79"/>
  <c r="AS42" i="79"/>
  <c r="AS43" i="79"/>
  <c r="AS44" i="79"/>
  <c r="AS45" i="79"/>
  <c r="AS46" i="79"/>
  <c r="AS47" i="79"/>
  <c r="AS48" i="79"/>
  <c r="AS49" i="79"/>
  <c r="AS50" i="79"/>
  <c r="AS51" i="79"/>
  <c r="AS52" i="79"/>
  <c r="AS53" i="79"/>
  <c r="AS54" i="79"/>
  <c r="AS55" i="79"/>
  <c r="AS56" i="79"/>
  <c r="AS57" i="79"/>
  <c r="AS58" i="79"/>
  <c r="AS59" i="79"/>
  <c r="AS60" i="79"/>
  <c r="AS61" i="79"/>
  <c r="AS62" i="79"/>
  <c r="AS63" i="79"/>
  <c r="AS64" i="79"/>
  <c r="AS65" i="79"/>
  <c r="AS66" i="79"/>
  <c r="AS67" i="79"/>
  <c r="AS68" i="79"/>
  <c r="AS69" i="79"/>
  <c r="AS70" i="79"/>
  <c r="AS71" i="79"/>
  <c r="AS72" i="79"/>
  <c r="AS73" i="79"/>
  <c r="AS74" i="79"/>
  <c r="AS75" i="79"/>
  <c r="AS76" i="79"/>
  <c r="AS77" i="79"/>
  <c r="AS78" i="79"/>
  <c r="AP78" i="79"/>
  <c r="AP6" i="79"/>
  <c r="AP7" i="79"/>
  <c r="AP8" i="79"/>
  <c r="AP9" i="79"/>
  <c r="AP10" i="79"/>
  <c r="AP11" i="79"/>
  <c r="AP12" i="79"/>
  <c r="AP13" i="79"/>
  <c r="AP14" i="79"/>
  <c r="AP15" i="79"/>
  <c r="AP16" i="79"/>
  <c r="AP17" i="79"/>
  <c r="AP18" i="79"/>
  <c r="AP19" i="79"/>
  <c r="AP20" i="79"/>
  <c r="AP21" i="79"/>
  <c r="AP22" i="79"/>
  <c r="AP23" i="79"/>
  <c r="AP24" i="79"/>
  <c r="AP25" i="79"/>
  <c r="AP26" i="79"/>
  <c r="AP27" i="79"/>
  <c r="AP28" i="79"/>
  <c r="AP29" i="79"/>
  <c r="AP30" i="79"/>
  <c r="AP31" i="79"/>
  <c r="AP32" i="79"/>
  <c r="AP33" i="79"/>
  <c r="AP34" i="79"/>
  <c r="AP35" i="79"/>
  <c r="AP36" i="79"/>
  <c r="AP37" i="79"/>
  <c r="AP38" i="79"/>
  <c r="AP39" i="79"/>
  <c r="AP40" i="79"/>
  <c r="AP41" i="79"/>
  <c r="AP42" i="79"/>
  <c r="AP43" i="79"/>
  <c r="AP44" i="79"/>
  <c r="AP45" i="79"/>
  <c r="AP46" i="79"/>
  <c r="AP47" i="79"/>
  <c r="AP48" i="79"/>
  <c r="AP49" i="79"/>
  <c r="AP50" i="79"/>
  <c r="AP51" i="79"/>
  <c r="AP52" i="79"/>
  <c r="AP53" i="79"/>
  <c r="AP54" i="79"/>
  <c r="AP55" i="79"/>
  <c r="AP56" i="79"/>
  <c r="AP57" i="79"/>
  <c r="AP58" i="79"/>
  <c r="AP59" i="79"/>
  <c r="AP60" i="79"/>
  <c r="AP61" i="79"/>
  <c r="AP62" i="79"/>
  <c r="AP63" i="79"/>
  <c r="AP64" i="79"/>
  <c r="AP65" i="79"/>
  <c r="AP66" i="79"/>
  <c r="AP67" i="79"/>
  <c r="AP68" i="79"/>
  <c r="AP69" i="79"/>
  <c r="AP70" i="79"/>
  <c r="AP71" i="79"/>
  <c r="AP72" i="79"/>
  <c r="AP73" i="79"/>
  <c r="AP74" i="79"/>
  <c r="AP75" i="79"/>
  <c r="AP76" i="79"/>
  <c r="AP77" i="79"/>
  <c r="AM6" i="79"/>
  <c r="AM7" i="79"/>
  <c r="AM8" i="79"/>
  <c r="AM9" i="79"/>
  <c r="AM10" i="79"/>
  <c r="AM11" i="79"/>
  <c r="AM12" i="79"/>
  <c r="AM13" i="79"/>
  <c r="AM14" i="79"/>
  <c r="AM15" i="79"/>
  <c r="AM16" i="79"/>
  <c r="AM17" i="79"/>
  <c r="AM18" i="79"/>
  <c r="AM19" i="79"/>
  <c r="AM20" i="79"/>
  <c r="AM21" i="79"/>
  <c r="AM22" i="79"/>
  <c r="AM23" i="79"/>
  <c r="AM24" i="79"/>
  <c r="AM25" i="79"/>
  <c r="AM26" i="79"/>
  <c r="AM27" i="79"/>
  <c r="AM28" i="79"/>
  <c r="AM29" i="79"/>
  <c r="AM30" i="79"/>
  <c r="AM31" i="79"/>
  <c r="AM32" i="79"/>
  <c r="AM33" i="79"/>
  <c r="AM34" i="79"/>
  <c r="AM35" i="79"/>
  <c r="AM36" i="79"/>
  <c r="AM37" i="79"/>
  <c r="AM38" i="79"/>
  <c r="AM39" i="79"/>
  <c r="AM40" i="79"/>
  <c r="AM41" i="79"/>
  <c r="AM42" i="79"/>
  <c r="AM43" i="79"/>
  <c r="AM44" i="79"/>
  <c r="AM45" i="79"/>
  <c r="AM46" i="79"/>
  <c r="AM47" i="79"/>
  <c r="AM48" i="79"/>
  <c r="AM49" i="79"/>
  <c r="AM50" i="79"/>
  <c r="AM51" i="79"/>
  <c r="AM52" i="79"/>
  <c r="AM53" i="79"/>
  <c r="AM54" i="79"/>
  <c r="AM55" i="79"/>
  <c r="AM56" i="79"/>
  <c r="AM57" i="79"/>
  <c r="AM58" i="79"/>
  <c r="AM59" i="79"/>
  <c r="AM60" i="79"/>
  <c r="AM61" i="79"/>
  <c r="AM62" i="79"/>
  <c r="AM63" i="79"/>
  <c r="AM64" i="79"/>
  <c r="AM65" i="79"/>
  <c r="AM66" i="79"/>
  <c r="AM67" i="79"/>
  <c r="AM68" i="79"/>
  <c r="AM69" i="79"/>
  <c r="AM70" i="79"/>
  <c r="AM71" i="79"/>
  <c r="AM72" i="79"/>
  <c r="AM73" i="79"/>
  <c r="AM74" i="79"/>
  <c r="AM75" i="79"/>
  <c r="AM76" i="79"/>
  <c r="AM77" i="79"/>
  <c r="AM78" i="79"/>
  <c r="AI6" i="79"/>
  <c r="AI7" i="79"/>
  <c r="AI8" i="79"/>
  <c r="AI9" i="79"/>
  <c r="AI10" i="79"/>
  <c r="AI11" i="79"/>
  <c r="AI12" i="79"/>
  <c r="AI13" i="79"/>
  <c r="AI14" i="79"/>
  <c r="AI15" i="79"/>
  <c r="AI16" i="79"/>
  <c r="AI17" i="79"/>
  <c r="AI18" i="79"/>
  <c r="AI19" i="79"/>
  <c r="AI20" i="79"/>
  <c r="AI21" i="79"/>
  <c r="AI22" i="79"/>
  <c r="AI23" i="79"/>
  <c r="AI24" i="79"/>
  <c r="AI25" i="79"/>
  <c r="AI26" i="79"/>
  <c r="AI27" i="79"/>
  <c r="AI28" i="79"/>
  <c r="AI29" i="79"/>
  <c r="AI30" i="79"/>
  <c r="AI31" i="79"/>
  <c r="AI32" i="79"/>
  <c r="AI33" i="79"/>
  <c r="AI34" i="79"/>
  <c r="AI35" i="79"/>
  <c r="AI36" i="79"/>
  <c r="AI37" i="79"/>
  <c r="AI38" i="79"/>
  <c r="AI39" i="79"/>
  <c r="AI40" i="79"/>
  <c r="AI41" i="79"/>
  <c r="AI42" i="79"/>
  <c r="AI43" i="79"/>
  <c r="AI44" i="79"/>
  <c r="AI45" i="79"/>
  <c r="AI46" i="79"/>
  <c r="AI47" i="79"/>
  <c r="AI48" i="79"/>
  <c r="AI49" i="79"/>
  <c r="AI50" i="79"/>
  <c r="AI51" i="79"/>
  <c r="AI52" i="79"/>
  <c r="AI53" i="79"/>
  <c r="AI54" i="79"/>
  <c r="AI55" i="79"/>
  <c r="AI56" i="79"/>
  <c r="AI57" i="79"/>
  <c r="AI58" i="79"/>
  <c r="AI59" i="79"/>
  <c r="AI60" i="79"/>
  <c r="AI61" i="79"/>
  <c r="AI62" i="79"/>
  <c r="AI63" i="79"/>
  <c r="AI64" i="79"/>
  <c r="AI65" i="79"/>
  <c r="AI66" i="79"/>
  <c r="AI67" i="79"/>
  <c r="AI68" i="79"/>
  <c r="AI69" i="79"/>
  <c r="AI70" i="79"/>
  <c r="AI71" i="79"/>
  <c r="AI72" i="79"/>
  <c r="AI73" i="79"/>
  <c r="AI74" i="79"/>
  <c r="AI75" i="79"/>
  <c r="AI76" i="79"/>
  <c r="AI77" i="79"/>
  <c r="AI78" i="79"/>
  <c r="AF6" i="79"/>
  <c r="AF7" i="79"/>
  <c r="AF8" i="79"/>
  <c r="AF9" i="79"/>
  <c r="AF10" i="79"/>
  <c r="AF11" i="79"/>
  <c r="AF12" i="79"/>
  <c r="AF13" i="79"/>
  <c r="AF14" i="79"/>
  <c r="AF15" i="79"/>
  <c r="AF16" i="79"/>
  <c r="AF17" i="79"/>
  <c r="AF18" i="79"/>
  <c r="AF19" i="79"/>
  <c r="AF20" i="79"/>
  <c r="AF21" i="79"/>
  <c r="AF22" i="79"/>
  <c r="AF23" i="79"/>
  <c r="AF24" i="79"/>
  <c r="AF25" i="79"/>
  <c r="AF26" i="79"/>
  <c r="AF27" i="79"/>
  <c r="AF28" i="79"/>
  <c r="AF29" i="79"/>
  <c r="AF30" i="79"/>
  <c r="AF31" i="79"/>
  <c r="AF32" i="79"/>
  <c r="AF33" i="79"/>
  <c r="AF34" i="79"/>
  <c r="AF35" i="79"/>
  <c r="AF36" i="79"/>
  <c r="AF37" i="79"/>
  <c r="AF38" i="79"/>
  <c r="AF39" i="79"/>
  <c r="AF40" i="79"/>
  <c r="AF41" i="79"/>
  <c r="AF42" i="79"/>
  <c r="AF43" i="79"/>
  <c r="AF44" i="79"/>
  <c r="AF45" i="79"/>
  <c r="AF46" i="79"/>
  <c r="AF47" i="79"/>
  <c r="AF48" i="79"/>
  <c r="AF49" i="79"/>
  <c r="AF50" i="79"/>
  <c r="AF51" i="79"/>
  <c r="AF52" i="79"/>
  <c r="AF53" i="79"/>
  <c r="AF54" i="79"/>
  <c r="AF55" i="79"/>
  <c r="AF56" i="79"/>
  <c r="AF57" i="79"/>
  <c r="AF58" i="79"/>
  <c r="AF59" i="79"/>
  <c r="AF60" i="79"/>
  <c r="AF61" i="79"/>
  <c r="AF62" i="79"/>
  <c r="AF63" i="79"/>
  <c r="AF64" i="79"/>
  <c r="AF65" i="79"/>
  <c r="AF66" i="79"/>
  <c r="AF67" i="79"/>
  <c r="AF68" i="79"/>
  <c r="AF69" i="79"/>
  <c r="AF70" i="79"/>
  <c r="AF71" i="79"/>
  <c r="AF72" i="79"/>
  <c r="AF73" i="79"/>
  <c r="AF74" i="79"/>
  <c r="AF75" i="79"/>
  <c r="AF76" i="79"/>
  <c r="AF77" i="79"/>
  <c r="AF78" i="79"/>
  <c r="AC6" i="79"/>
  <c r="AC7" i="79"/>
  <c r="AC8" i="79"/>
  <c r="AC9" i="79"/>
  <c r="AC10" i="79"/>
  <c r="AC11" i="79"/>
  <c r="AC12" i="79"/>
  <c r="AC13" i="79"/>
  <c r="AC14" i="79"/>
  <c r="AC15" i="79"/>
  <c r="AC16" i="79"/>
  <c r="AC17" i="79"/>
  <c r="AC18" i="79"/>
  <c r="AC19" i="79"/>
  <c r="AC20" i="79"/>
  <c r="AC21" i="79"/>
  <c r="AC22" i="79"/>
  <c r="AC23" i="79"/>
  <c r="AC24" i="79"/>
  <c r="AC25" i="79"/>
  <c r="AC26" i="79"/>
  <c r="AC27" i="79"/>
  <c r="AC28" i="79"/>
  <c r="AC29" i="79"/>
  <c r="AC30" i="79"/>
  <c r="AC31" i="79"/>
  <c r="AC32" i="79"/>
  <c r="AC33" i="79"/>
  <c r="AC34" i="79"/>
  <c r="AC35" i="79"/>
  <c r="AC36" i="79"/>
  <c r="AC37" i="79"/>
  <c r="AC38" i="79"/>
  <c r="AC39" i="79"/>
  <c r="AC40" i="79"/>
  <c r="AC41" i="79"/>
  <c r="AC42" i="79"/>
  <c r="AC43" i="79"/>
  <c r="AC44" i="79"/>
  <c r="AC45" i="79"/>
  <c r="AC46" i="79"/>
  <c r="AC47" i="79"/>
  <c r="AC48" i="79"/>
  <c r="AC49" i="79"/>
  <c r="AC50" i="79"/>
  <c r="AC51" i="79"/>
  <c r="AC52" i="79"/>
  <c r="AC53" i="79"/>
  <c r="AC54" i="79"/>
  <c r="AC55" i="79"/>
  <c r="AC56" i="79"/>
  <c r="AC57" i="79"/>
  <c r="AC58" i="79"/>
  <c r="AC59" i="79"/>
  <c r="AC60" i="79"/>
  <c r="AC61" i="79"/>
  <c r="AC62" i="79"/>
  <c r="AC63" i="79"/>
  <c r="AC64" i="79"/>
  <c r="AC65" i="79"/>
  <c r="AC66" i="79"/>
  <c r="AC67" i="79"/>
  <c r="AC68" i="79"/>
  <c r="AC69" i="79"/>
  <c r="AC70" i="79"/>
  <c r="AC71" i="79"/>
  <c r="AC72" i="79"/>
  <c r="AC73" i="79"/>
  <c r="AC74" i="79"/>
  <c r="AC75" i="79"/>
  <c r="AC76" i="79"/>
  <c r="AC77" i="79"/>
  <c r="AC78" i="79"/>
  <c r="Z6" i="79"/>
  <c r="Z7" i="79"/>
  <c r="Z8" i="79"/>
  <c r="Z9" i="79"/>
  <c r="Z10" i="79"/>
  <c r="Z11" i="79"/>
  <c r="Z12" i="79"/>
  <c r="Z13" i="79"/>
  <c r="Z14" i="79"/>
  <c r="Z15" i="79"/>
  <c r="Z16" i="79"/>
  <c r="Z17" i="79"/>
  <c r="Z18" i="79"/>
  <c r="Z19" i="79"/>
  <c r="Z20" i="79"/>
  <c r="Z21" i="79"/>
  <c r="Z22" i="79"/>
  <c r="Z23" i="79"/>
  <c r="Z24" i="79"/>
  <c r="Z25" i="79"/>
  <c r="Z26" i="79"/>
  <c r="Z27" i="79"/>
  <c r="Z28" i="79"/>
  <c r="Z29" i="79"/>
  <c r="Z30" i="79"/>
  <c r="Z31" i="79"/>
  <c r="Z32" i="79"/>
  <c r="Z33" i="79"/>
  <c r="Z34" i="79"/>
  <c r="Z35" i="79"/>
  <c r="Z36" i="79"/>
  <c r="Z37" i="79"/>
  <c r="Z38" i="79"/>
  <c r="Z39" i="79"/>
  <c r="Z40" i="79"/>
  <c r="Z41" i="79"/>
  <c r="Z42" i="79"/>
  <c r="Z43" i="79"/>
  <c r="Z44" i="79"/>
  <c r="Z45" i="79"/>
  <c r="Z46" i="79"/>
  <c r="Z47" i="79"/>
  <c r="Z48" i="79"/>
  <c r="Z49" i="79"/>
  <c r="Z50" i="79"/>
  <c r="Z51" i="79"/>
  <c r="Z52" i="79"/>
  <c r="Z53" i="79"/>
  <c r="Z54" i="79"/>
  <c r="Z55" i="79"/>
  <c r="Z56" i="79"/>
  <c r="Z57" i="79"/>
  <c r="Z58" i="79"/>
  <c r="Z59" i="79"/>
  <c r="Z60" i="79"/>
  <c r="Z61" i="79"/>
  <c r="Z62" i="79"/>
  <c r="Z63" i="79"/>
  <c r="Z64" i="79"/>
  <c r="Z65" i="79"/>
  <c r="Z66" i="79"/>
  <c r="Z67" i="79"/>
  <c r="Z68" i="79"/>
  <c r="Z69" i="79"/>
  <c r="Z70" i="79"/>
  <c r="Z71" i="79"/>
  <c r="Z72" i="79"/>
  <c r="Z73" i="79"/>
  <c r="Z74" i="79"/>
  <c r="Z75" i="79"/>
  <c r="Z76" i="79"/>
  <c r="Z77" i="79"/>
  <c r="Z78" i="79"/>
  <c r="AV5" i="79"/>
  <c r="AS5" i="79"/>
  <c r="AP5" i="79"/>
  <c r="AM5" i="79"/>
  <c r="AI5" i="79"/>
  <c r="AF5" i="79"/>
  <c r="AC5" i="79"/>
  <c r="Z5" i="79"/>
  <c r="AD7" i="19" l="1"/>
  <c r="AD8" i="19"/>
  <c r="AD9" i="19"/>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D6" i="19"/>
  <c r="AA6" i="19"/>
  <c r="O79" i="87" l="1"/>
  <c r="O13" i="84"/>
  <c r="N12" i="83"/>
  <c r="J12" i="72"/>
  <c r="I79" i="87"/>
  <c r="I13" i="84"/>
  <c r="H12" i="83"/>
  <c r="F12" i="72"/>
  <c r="Y12" i="84" l="1"/>
  <c r="X12" i="84"/>
  <c r="W12" i="84"/>
  <c r="V12" i="84"/>
  <c r="U12" i="84"/>
  <c r="T12" i="84"/>
  <c r="S12" i="84"/>
  <c r="R12" i="84"/>
  <c r="Y11" i="84"/>
  <c r="X11" i="84"/>
  <c r="W11" i="84"/>
  <c r="V11" i="84"/>
  <c r="U11" i="84"/>
  <c r="T11" i="84"/>
  <c r="S11" i="84"/>
  <c r="R11" i="84"/>
  <c r="Y10" i="84"/>
  <c r="X10" i="84"/>
  <c r="W10" i="84"/>
  <c r="V10" i="84"/>
  <c r="U10" i="84"/>
  <c r="T10" i="84"/>
  <c r="S10" i="84"/>
  <c r="R10" i="84"/>
  <c r="Y9" i="84"/>
  <c r="X9" i="84"/>
  <c r="W9" i="84"/>
  <c r="V9" i="84"/>
  <c r="U9" i="84"/>
  <c r="T9" i="84"/>
  <c r="S9" i="84"/>
  <c r="R9" i="84"/>
  <c r="Y8" i="84"/>
  <c r="X8" i="84"/>
  <c r="W8" i="84"/>
  <c r="V8" i="84"/>
  <c r="U8" i="84"/>
  <c r="T8" i="84"/>
  <c r="S8" i="84"/>
  <c r="R8" i="84"/>
  <c r="Y7" i="84"/>
  <c r="X7" i="84"/>
  <c r="W7" i="84"/>
  <c r="V7" i="84"/>
  <c r="U7" i="84"/>
  <c r="T7" i="84"/>
  <c r="S7" i="84"/>
  <c r="R7" i="84"/>
  <c r="Y6" i="84"/>
  <c r="X6" i="84"/>
  <c r="W6" i="84"/>
  <c r="V6" i="84"/>
  <c r="U6" i="84"/>
  <c r="T6" i="84"/>
  <c r="S6" i="84"/>
  <c r="R6" i="84"/>
  <c r="Y5" i="84"/>
  <c r="X5" i="84"/>
  <c r="W5" i="84"/>
  <c r="V5" i="84"/>
  <c r="U5" i="84"/>
  <c r="T5" i="84"/>
  <c r="S5" i="84"/>
  <c r="R5" i="84"/>
  <c r="AH78" i="79"/>
  <c r="AE78" i="79"/>
  <c r="AB78" i="79"/>
  <c r="Y78" i="79"/>
  <c r="Y6" i="79"/>
  <c r="AH77" i="79"/>
  <c r="AE77" i="79"/>
  <c r="AB77" i="79"/>
  <c r="Y77" i="79"/>
  <c r="AH76" i="79"/>
  <c r="AE76" i="79"/>
  <c r="AB76" i="79"/>
  <c r="Y76" i="79"/>
  <c r="AH75" i="79"/>
  <c r="AE75" i="79"/>
  <c r="AB75" i="79"/>
  <c r="Y75" i="79"/>
  <c r="AH74" i="79"/>
  <c r="AE74" i="79"/>
  <c r="AB74" i="79"/>
  <c r="Y74" i="79"/>
  <c r="AH73" i="79"/>
  <c r="AE73" i="79"/>
  <c r="AB73" i="79"/>
  <c r="Y73" i="79"/>
  <c r="AH72" i="79"/>
  <c r="AE72" i="79"/>
  <c r="AB72" i="79"/>
  <c r="Y72" i="79"/>
  <c r="AH71" i="79"/>
  <c r="AE71" i="79"/>
  <c r="AB71" i="79"/>
  <c r="Y71" i="79"/>
  <c r="AH70" i="79"/>
  <c r="AE70" i="79"/>
  <c r="AB70" i="79"/>
  <c r="Y70" i="79"/>
  <c r="AH69" i="79"/>
  <c r="AE69" i="79"/>
  <c r="AB69" i="79"/>
  <c r="Y69" i="79"/>
  <c r="AH68" i="79"/>
  <c r="AE68" i="79"/>
  <c r="AB68" i="79"/>
  <c r="Y68" i="79"/>
  <c r="AH67" i="79"/>
  <c r="AE67" i="79"/>
  <c r="AB67" i="79"/>
  <c r="Y67" i="79"/>
  <c r="AH66" i="79"/>
  <c r="AE66" i="79"/>
  <c r="AB66" i="79"/>
  <c r="Y66" i="79"/>
  <c r="AH65" i="79"/>
  <c r="AE65" i="79"/>
  <c r="AB65" i="79"/>
  <c r="Y65" i="79"/>
  <c r="AH64" i="79"/>
  <c r="AE64" i="79"/>
  <c r="AB64" i="79"/>
  <c r="Y64" i="79"/>
  <c r="AH63" i="79"/>
  <c r="AE63" i="79"/>
  <c r="AB63" i="79"/>
  <c r="Y63" i="79"/>
  <c r="AH62" i="79"/>
  <c r="AE62" i="79"/>
  <c r="AB62" i="79"/>
  <c r="Y62" i="79"/>
  <c r="AH61" i="79"/>
  <c r="AE61" i="79"/>
  <c r="AB61" i="79"/>
  <c r="Y61" i="79"/>
  <c r="AH60" i="79"/>
  <c r="AE60" i="79"/>
  <c r="AB60" i="79"/>
  <c r="Y60" i="79"/>
  <c r="AH59" i="79"/>
  <c r="AE59" i="79"/>
  <c r="AB59" i="79"/>
  <c r="Y59" i="79"/>
  <c r="AH58" i="79"/>
  <c r="AE58" i="79"/>
  <c r="AB58" i="79"/>
  <c r="Y58" i="79"/>
  <c r="AH57" i="79"/>
  <c r="AE57" i="79"/>
  <c r="AB57" i="79"/>
  <c r="Y57" i="79"/>
  <c r="AH56" i="79"/>
  <c r="AE56" i="79"/>
  <c r="AB56" i="79"/>
  <c r="Y56" i="79"/>
  <c r="AH55" i="79"/>
  <c r="AE55" i="79"/>
  <c r="AB55" i="79"/>
  <c r="Y55" i="79"/>
  <c r="AH54" i="79"/>
  <c r="AE54" i="79"/>
  <c r="AB54" i="79"/>
  <c r="Y54" i="79"/>
  <c r="AH53" i="79"/>
  <c r="AE53" i="79"/>
  <c r="AB53" i="79"/>
  <c r="Y53" i="79"/>
  <c r="AH52" i="79"/>
  <c r="AE52" i="79"/>
  <c r="AB52" i="79"/>
  <c r="Y52" i="79"/>
  <c r="AH51" i="79"/>
  <c r="AE51" i="79"/>
  <c r="AB51" i="79"/>
  <c r="Y51" i="79"/>
  <c r="AH50" i="79"/>
  <c r="AE50" i="79"/>
  <c r="AB50" i="79"/>
  <c r="Y50" i="79"/>
  <c r="AH49" i="79"/>
  <c r="AE49" i="79"/>
  <c r="AB49" i="79"/>
  <c r="Y49" i="79"/>
  <c r="AH48" i="79"/>
  <c r="AE48" i="79"/>
  <c r="AB48" i="79"/>
  <c r="Y48" i="79"/>
  <c r="AH47" i="79"/>
  <c r="AE47" i="79"/>
  <c r="AB47" i="79"/>
  <c r="Y47" i="79"/>
  <c r="AH46" i="79"/>
  <c r="AE46" i="79"/>
  <c r="AB46" i="79"/>
  <c r="Y46" i="79"/>
  <c r="AH45" i="79"/>
  <c r="AE45" i="79"/>
  <c r="AB45" i="79"/>
  <c r="Y45" i="79"/>
  <c r="AH44" i="79"/>
  <c r="AE44" i="79"/>
  <c r="AB44" i="79"/>
  <c r="Y44" i="79"/>
  <c r="AH43" i="79"/>
  <c r="AE43" i="79"/>
  <c r="AB43" i="79"/>
  <c r="Y43" i="79"/>
  <c r="AH42" i="79"/>
  <c r="AE42" i="79"/>
  <c r="AB42" i="79"/>
  <c r="Y42" i="79"/>
  <c r="AH41" i="79"/>
  <c r="AE41" i="79"/>
  <c r="AB41" i="79"/>
  <c r="Y41" i="79"/>
  <c r="AH40" i="79"/>
  <c r="AE40" i="79"/>
  <c r="AB40" i="79"/>
  <c r="Y40" i="79"/>
  <c r="AH39" i="79"/>
  <c r="AE39" i="79"/>
  <c r="AB39" i="79"/>
  <c r="Y39" i="79"/>
  <c r="AH38" i="79"/>
  <c r="AE38" i="79"/>
  <c r="AB38" i="79"/>
  <c r="Y38" i="79"/>
  <c r="AH37" i="79"/>
  <c r="AE37" i="79"/>
  <c r="AB37" i="79"/>
  <c r="Y37" i="79"/>
  <c r="AH36" i="79"/>
  <c r="AE36" i="79"/>
  <c r="AB36" i="79"/>
  <c r="Y36" i="79"/>
  <c r="AH35" i="79"/>
  <c r="AE35" i="79"/>
  <c r="AB35" i="79"/>
  <c r="Y35" i="79"/>
  <c r="AH34" i="79"/>
  <c r="AE34" i="79"/>
  <c r="AB34" i="79"/>
  <c r="Y34" i="79"/>
  <c r="AH33" i="79"/>
  <c r="AE33" i="79"/>
  <c r="AB33" i="79"/>
  <c r="Y33" i="79"/>
  <c r="AH32" i="79"/>
  <c r="AE32" i="79"/>
  <c r="AB32" i="79"/>
  <c r="Y32" i="79"/>
  <c r="AH31" i="79"/>
  <c r="AE31" i="79"/>
  <c r="AB31" i="79"/>
  <c r="Y31" i="79"/>
  <c r="AH30" i="79"/>
  <c r="AE30" i="79"/>
  <c r="AB30" i="79"/>
  <c r="Y30" i="79"/>
  <c r="AH29" i="79"/>
  <c r="AE29" i="79"/>
  <c r="AB29" i="79"/>
  <c r="Y29" i="79"/>
  <c r="AH28" i="79"/>
  <c r="AE28" i="79"/>
  <c r="AB28" i="79"/>
  <c r="Y28" i="79"/>
  <c r="AH27" i="79"/>
  <c r="AE27" i="79"/>
  <c r="AB27" i="79"/>
  <c r="Y27" i="79"/>
  <c r="AH26" i="79"/>
  <c r="AE26" i="79"/>
  <c r="AB26" i="79"/>
  <c r="Y26" i="79"/>
  <c r="AH25" i="79"/>
  <c r="AE25" i="79"/>
  <c r="AB25" i="79"/>
  <c r="Y25" i="79"/>
  <c r="AH24" i="79"/>
  <c r="AE24" i="79"/>
  <c r="AB24" i="79"/>
  <c r="Y24" i="79"/>
  <c r="AH23" i="79"/>
  <c r="AE23" i="79"/>
  <c r="AB23" i="79"/>
  <c r="Y23" i="79"/>
  <c r="AH22" i="79"/>
  <c r="AE22" i="79"/>
  <c r="AB22" i="79"/>
  <c r="Y22" i="79"/>
  <c r="AH21" i="79"/>
  <c r="AE21" i="79"/>
  <c r="AB21" i="79"/>
  <c r="Y21" i="79"/>
  <c r="AH20" i="79"/>
  <c r="AE20" i="79"/>
  <c r="AB20" i="79"/>
  <c r="Y20" i="79"/>
  <c r="AH19" i="79"/>
  <c r="AE19" i="79"/>
  <c r="AB19" i="79"/>
  <c r="Y19" i="79"/>
  <c r="AH18" i="79"/>
  <c r="AE18" i="79"/>
  <c r="AB18" i="79"/>
  <c r="Y18" i="79"/>
  <c r="AH17" i="79"/>
  <c r="AE17" i="79"/>
  <c r="AB17" i="79"/>
  <c r="Y17" i="79"/>
  <c r="AH16" i="79"/>
  <c r="AE16" i="79"/>
  <c r="AB16" i="79"/>
  <c r="Y16" i="79"/>
  <c r="AH15" i="79"/>
  <c r="AE15" i="79"/>
  <c r="AB15" i="79"/>
  <c r="Y15" i="79"/>
  <c r="AH14" i="79"/>
  <c r="AE14" i="79"/>
  <c r="AB14" i="79"/>
  <c r="Y14" i="79"/>
  <c r="AH13" i="79"/>
  <c r="AE13" i="79"/>
  <c r="AB13" i="79"/>
  <c r="Y13" i="79"/>
  <c r="AH12" i="79"/>
  <c r="AE12" i="79"/>
  <c r="AB12" i="79"/>
  <c r="Y12" i="79"/>
  <c r="AH11" i="79"/>
  <c r="AE11" i="79"/>
  <c r="AB11" i="79"/>
  <c r="Y11" i="79"/>
  <c r="AH10" i="79"/>
  <c r="AE10" i="79"/>
  <c r="AB10" i="79"/>
  <c r="Y10" i="79"/>
  <c r="AH9" i="79"/>
  <c r="AE9" i="79"/>
  <c r="AB9" i="79"/>
  <c r="Y9" i="79"/>
  <c r="AH8" i="79"/>
  <c r="AE8" i="79"/>
  <c r="AB8" i="79"/>
  <c r="Y8" i="79"/>
  <c r="AH7" i="79"/>
  <c r="AE7" i="79"/>
  <c r="AB7" i="79"/>
  <c r="Y7" i="79"/>
  <c r="AH6" i="79"/>
  <c r="AE6" i="79"/>
  <c r="AB6" i="79"/>
  <c r="AH5" i="79"/>
  <c r="AE5" i="79"/>
  <c r="AB5" i="79"/>
  <c r="Y5" i="79"/>
  <c r="Q9" i="67"/>
  <c r="P9" i="67"/>
  <c r="Q8" i="67"/>
  <c r="P8" i="67"/>
  <c r="Q7" i="67"/>
  <c r="P7" i="67"/>
  <c r="Q6" i="67"/>
  <c r="P6" i="67"/>
  <c r="Q12" i="67"/>
  <c r="P12" i="67"/>
  <c r="Q11" i="67"/>
  <c r="P11" i="67"/>
  <c r="Q10" i="67"/>
  <c r="P10" i="67"/>
  <c r="Q5" i="67"/>
  <c r="P5" i="67"/>
  <c r="O12" i="67"/>
  <c r="O11" i="67"/>
  <c r="O10" i="67"/>
  <c r="O9" i="67"/>
  <c r="O8" i="67"/>
  <c r="O7" i="67"/>
  <c r="O6" i="67"/>
  <c r="O5" i="67"/>
  <c r="N12" i="67"/>
  <c r="N11" i="67"/>
  <c r="N10" i="67"/>
  <c r="N9" i="67"/>
  <c r="N8" i="67"/>
  <c r="N7" i="67"/>
  <c r="N6" i="67"/>
  <c r="K79" i="79" l="1"/>
  <c r="G79" i="79"/>
  <c r="K13" i="67"/>
  <c r="G13" i="67"/>
  <c r="N79" i="87" l="1"/>
  <c r="M79" i="87"/>
  <c r="L79" i="87"/>
  <c r="K79" i="87"/>
  <c r="J79" i="87"/>
  <c r="H79" i="87"/>
  <c r="G79" i="87"/>
  <c r="F79" i="87"/>
  <c r="E79" i="87"/>
  <c r="D79" i="87"/>
  <c r="N13" i="84"/>
  <c r="M13" i="84"/>
  <c r="L13" i="84"/>
  <c r="K13" i="84"/>
  <c r="J13" i="84"/>
  <c r="H13" i="84"/>
  <c r="G13" i="84"/>
  <c r="F13" i="84"/>
  <c r="E13" i="84"/>
  <c r="D13" i="84"/>
  <c r="W13" i="84" l="1"/>
  <c r="X13" i="84"/>
  <c r="S13" i="84"/>
  <c r="T13" i="84"/>
  <c r="U13" i="84"/>
  <c r="BO76" i="87"/>
  <c r="BQ76" i="87" s="1"/>
  <c r="BO67" i="87"/>
  <c r="BQ67" i="87" s="1"/>
  <c r="BO62" i="87"/>
  <c r="BQ62" i="87" s="1"/>
  <c r="BO60" i="87"/>
  <c r="BQ60" i="87" s="1"/>
  <c r="BO55" i="87"/>
  <c r="BQ55" i="87" s="1"/>
  <c r="BO51" i="87"/>
  <c r="BQ51" i="87" s="1"/>
  <c r="BO77" i="87"/>
  <c r="BQ77" i="87" s="1"/>
  <c r="BO69" i="87"/>
  <c r="BQ69" i="87" s="1"/>
  <c r="BO58" i="87"/>
  <c r="BQ58" i="87" s="1"/>
  <c r="BO48" i="87"/>
  <c r="BQ48" i="87" s="1"/>
  <c r="BO71" i="87"/>
  <c r="BQ71" i="87" s="1"/>
  <c r="BO70" i="87"/>
  <c r="BQ70" i="87" s="1"/>
  <c r="BO68" i="87"/>
  <c r="BQ68" i="87" s="1"/>
  <c r="BO66" i="87"/>
  <c r="BQ66" i="87" s="1"/>
  <c r="BO65" i="87"/>
  <c r="BQ65" i="87" s="1"/>
  <c r="BO63" i="87"/>
  <c r="BQ63" i="87" s="1"/>
  <c r="BO59" i="87"/>
  <c r="BQ59" i="87" s="1"/>
  <c r="BO56" i="87"/>
  <c r="BQ56" i="87" s="1"/>
  <c r="BO54" i="87"/>
  <c r="BQ54" i="87" s="1"/>
  <c r="BO52" i="87"/>
  <c r="BQ52" i="87" s="1"/>
  <c r="BO50" i="87"/>
  <c r="BQ50" i="87" s="1"/>
  <c r="BO73" i="87"/>
  <c r="BQ73" i="87" s="1"/>
  <c r="BO72" i="87"/>
  <c r="BQ72" i="87" s="1"/>
  <c r="BO61" i="87"/>
  <c r="BQ61" i="87" s="1"/>
  <c r="BO57" i="87"/>
  <c r="BQ57" i="87" s="1"/>
  <c r="BO53" i="87"/>
  <c r="BQ53" i="87" s="1"/>
  <c r="BO64" i="87"/>
  <c r="BQ64" i="87" s="1"/>
  <c r="BO44" i="87"/>
  <c r="BQ44" i="87" s="1"/>
  <c r="BO78" i="87"/>
  <c r="BQ78" i="87" s="1"/>
  <c r="BO49" i="87"/>
  <c r="BQ49" i="87" s="1"/>
  <c r="BO47" i="87"/>
  <c r="BQ47" i="87" s="1"/>
  <c r="BO46" i="87"/>
  <c r="BQ46" i="87" s="1"/>
  <c r="BO43" i="87"/>
  <c r="BQ43" i="87" s="1"/>
  <c r="BO75" i="87"/>
  <c r="BQ75" i="87" s="1"/>
  <c r="BO74" i="87"/>
  <c r="BQ74" i="87" s="1"/>
  <c r="BO42" i="87"/>
  <c r="BQ42" i="87" s="1"/>
  <c r="BO45" i="87"/>
  <c r="BQ45" i="87" s="1"/>
  <c r="BO41" i="87"/>
  <c r="BQ41" i="87" s="1"/>
  <c r="BO37" i="87"/>
  <c r="BQ37" i="87" s="1"/>
  <c r="BO33" i="87"/>
  <c r="BQ33" i="87" s="1"/>
  <c r="BO28" i="87"/>
  <c r="BQ28" i="87" s="1"/>
  <c r="BO27" i="87"/>
  <c r="BQ27" i="87" s="1"/>
  <c r="BO26" i="87"/>
  <c r="BQ26" i="87" s="1"/>
  <c r="BO25" i="87"/>
  <c r="BQ25" i="87" s="1"/>
  <c r="BO22" i="87"/>
  <c r="BQ22" i="87" s="1"/>
  <c r="BO18" i="87"/>
  <c r="BQ18" i="87" s="1"/>
  <c r="BO14" i="87"/>
  <c r="BQ14" i="87" s="1"/>
  <c r="BO10" i="87"/>
  <c r="BQ10" i="87" s="1"/>
  <c r="BO6" i="87"/>
  <c r="BQ6" i="87" s="1"/>
  <c r="BO36" i="87"/>
  <c r="BQ36" i="87" s="1"/>
  <c r="BO19" i="87"/>
  <c r="BQ19" i="87" s="1"/>
  <c r="BO15" i="87"/>
  <c r="BQ15" i="87" s="1"/>
  <c r="BO38" i="87"/>
  <c r="BQ38" i="87" s="1"/>
  <c r="BO34" i="87"/>
  <c r="BQ34" i="87" s="1"/>
  <c r="BO30" i="87"/>
  <c r="BQ30" i="87" s="1"/>
  <c r="BO29" i="87"/>
  <c r="BQ29" i="87" s="1"/>
  <c r="BO21" i="87"/>
  <c r="BQ21" i="87" s="1"/>
  <c r="BO17" i="87"/>
  <c r="BQ17" i="87" s="1"/>
  <c r="BO13" i="87"/>
  <c r="BQ13" i="87" s="1"/>
  <c r="BO9" i="87"/>
  <c r="BQ9" i="87" s="1"/>
  <c r="BO5" i="87"/>
  <c r="BQ5" i="87" s="1"/>
  <c r="BO32" i="87"/>
  <c r="BQ32" i="87" s="1"/>
  <c r="BO11" i="87"/>
  <c r="BQ11" i="87" s="1"/>
  <c r="BO7" i="87"/>
  <c r="BQ7" i="87" s="1"/>
  <c r="BO39" i="87"/>
  <c r="BQ39" i="87" s="1"/>
  <c r="BO35" i="87"/>
  <c r="BQ35" i="87" s="1"/>
  <c r="BO31" i="87"/>
  <c r="BQ31" i="87" s="1"/>
  <c r="BO24" i="87"/>
  <c r="BQ24" i="87" s="1"/>
  <c r="BO20" i="87"/>
  <c r="BQ20" i="87" s="1"/>
  <c r="BO16" i="87"/>
  <c r="BQ16" i="87" s="1"/>
  <c r="BO12" i="87"/>
  <c r="BQ12" i="87" s="1"/>
  <c r="BO8" i="87"/>
  <c r="BQ8" i="87" s="1"/>
  <c r="BO40" i="87"/>
  <c r="BQ40" i="87" s="1"/>
  <c r="BO23" i="87"/>
  <c r="BQ23" i="87" s="1"/>
  <c r="BX77" i="87"/>
  <c r="BZ77" i="87" s="1"/>
  <c r="BX68" i="87"/>
  <c r="BZ68" i="87" s="1"/>
  <c r="BX65" i="87"/>
  <c r="BZ65" i="87" s="1"/>
  <c r="BX58" i="87"/>
  <c r="BZ58" i="87" s="1"/>
  <c r="BX55" i="87"/>
  <c r="BZ55" i="87" s="1"/>
  <c r="BX51" i="87"/>
  <c r="BZ51" i="87" s="1"/>
  <c r="BX73" i="87"/>
  <c r="BZ73" i="87" s="1"/>
  <c r="BX72" i="87"/>
  <c r="BZ72" i="87" s="1"/>
  <c r="BX67" i="87"/>
  <c r="BZ67" i="87" s="1"/>
  <c r="BX62" i="87"/>
  <c r="BZ62" i="87" s="1"/>
  <c r="BX61" i="87"/>
  <c r="BZ61" i="87" s="1"/>
  <c r="BX57" i="87"/>
  <c r="BZ57" i="87" s="1"/>
  <c r="BX53" i="87"/>
  <c r="BZ53" i="87" s="1"/>
  <c r="BX49" i="87"/>
  <c r="BZ49" i="87" s="1"/>
  <c r="BX48" i="87"/>
  <c r="BZ48" i="87" s="1"/>
  <c r="BX78" i="87"/>
  <c r="BZ78" i="87" s="1"/>
  <c r="BX75" i="87"/>
  <c r="BZ75" i="87" s="1"/>
  <c r="BX74" i="87"/>
  <c r="BZ74" i="87" s="1"/>
  <c r="BX64" i="87"/>
  <c r="BZ64" i="87" s="1"/>
  <c r="BX60" i="87"/>
  <c r="BZ60" i="87" s="1"/>
  <c r="BX69" i="87"/>
  <c r="BZ69" i="87" s="1"/>
  <c r="BX56" i="87"/>
  <c r="BZ56" i="87" s="1"/>
  <c r="BX54" i="87"/>
  <c r="BZ54" i="87" s="1"/>
  <c r="BX52" i="87"/>
  <c r="BZ52" i="87" s="1"/>
  <c r="BX50" i="87"/>
  <c r="BZ50" i="87" s="1"/>
  <c r="BX70" i="87"/>
  <c r="BZ70" i="87" s="1"/>
  <c r="BX42" i="87"/>
  <c r="BZ42" i="87" s="1"/>
  <c r="BX41" i="87"/>
  <c r="BZ41" i="87" s="1"/>
  <c r="BX40" i="87"/>
  <c r="BZ40" i="87" s="1"/>
  <c r="BX39" i="87"/>
  <c r="BZ39" i="87" s="1"/>
  <c r="BX38" i="87"/>
  <c r="BZ38" i="87" s="1"/>
  <c r="BX37" i="87"/>
  <c r="BZ37" i="87" s="1"/>
  <c r="BX36" i="87"/>
  <c r="BZ36" i="87" s="1"/>
  <c r="BX35" i="87"/>
  <c r="BZ35" i="87" s="1"/>
  <c r="BX34" i="87"/>
  <c r="BZ34" i="87" s="1"/>
  <c r="BX33" i="87"/>
  <c r="BZ33" i="87" s="1"/>
  <c r="BX32" i="87"/>
  <c r="BZ32" i="87" s="1"/>
  <c r="BX31" i="87"/>
  <c r="BZ31" i="87" s="1"/>
  <c r="BX30" i="87"/>
  <c r="BZ30" i="87" s="1"/>
  <c r="BX29" i="87"/>
  <c r="BZ29" i="87" s="1"/>
  <c r="BX76" i="87"/>
  <c r="BZ76" i="87" s="1"/>
  <c r="BX59" i="87"/>
  <c r="BZ59" i="87" s="1"/>
  <c r="BX46" i="87"/>
  <c r="BZ46" i="87" s="1"/>
  <c r="BX45" i="87"/>
  <c r="BZ45" i="87" s="1"/>
  <c r="BX71" i="87"/>
  <c r="BZ71" i="87" s="1"/>
  <c r="BX66" i="87"/>
  <c r="BZ66" i="87" s="1"/>
  <c r="BX63" i="87"/>
  <c r="BZ63" i="87" s="1"/>
  <c r="BX47" i="87"/>
  <c r="BZ47" i="87" s="1"/>
  <c r="BX44" i="87"/>
  <c r="BZ44" i="87" s="1"/>
  <c r="BX22" i="87"/>
  <c r="BZ22" i="87" s="1"/>
  <c r="BX18" i="87"/>
  <c r="BZ18" i="87" s="1"/>
  <c r="BX14" i="87"/>
  <c r="BZ14" i="87" s="1"/>
  <c r="BX10" i="87"/>
  <c r="BZ10" i="87" s="1"/>
  <c r="BX6" i="87"/>
  <c r="BZ6" i="87" s="1"/>
  <c r="BX9" i="87"/>
  <c r="BZ9" i="87" s="1"/>
  <c r="BX5" i="87"/>
  <c r="BZ5" i="87" s="1"/>
  <c r="BX43" i="87"/>
  <c r="BZ43" i="87" s="1"/>
  <c r="BX23" i="87"/>
  <c r="BZ23" i="87" s="1"/>
  <c r="BX7" i="87"/>
  <c r="BZ7" i="87" s="1"/>
  <c r="BX28" i="87"/>
  <c r="BZ28" i="87" s="1"/>
  <c r="BX27" i="87"/>
  <c r="BZ27" i="87" s="1"/>
  <c r="BX26" i="87"/>
  <c r="BZ26" i="87" s="1"/>
  <c r="BX25" i="87"/>
  <c r="BZ25" i="87" s="1"/>
  <c r="BX21" i="87"/>
  <c r="BZ21" i="87" s="1"/>
  <c r="BX17" i="87"/>
  <c r="BZ17" i="87" s="1"/>
  <c r="BX13" i="87"/>
  <c r="BZ13" i="87" s="1"/>
  <c r="BX24" i="87"/>
  <c r="BZ24" i="87" s="1"/>
  <c r="BX20" i="87"/>
  <c r="BZ20" i="87" s="1"/>
  <c r="BX16" i="87"/>
  <c r="BZ16" i="87" s="1"/>
  <c r="BX12" i="87"/>
  <c r="BZ12" i="87" s="1"/>
  <c r="BX8" i="87"/>
  <c r="BZ8" i="87" s="1"/>
  <c r="BX19" i="87"/>
  <c r="BZ19" i="87" s="1"/>
  <c r="BX15" i="87"/>
  <c r="BZ15" i="87" s="1"/>
  <c r="BX11" i="87"/>
  <c r="BZ11" i="87" s="1"/>
  <c r="BL78" i="87"/>
  <c r="BN78" i="87" s="1"/>
  <c r="BL75" i="87"/>
  <c r="BN75" i="87" s="1"/>
  <c r="BL73" i="87"/>
  <c r="BN73" i="87" s="1"/>
  <c r="BL71" i="87"/>
  <c r="BN71" i="87" s="1"/>
  <c r="BL69" i="87"/>
  <c r="BN69" i="87" s="1"/>
  <c r="BL64" i="87"/>
  <c r="BN64" i="87" s="1"/>
  <c r="BL59" i="87"/>
  <c r="BN59" i="87" s="1"/>
  <c r="BL57" i="87"/>
  <c r="BN57" i="87" s="1"/>
  <c r="BL53" i="87"/>
  <c r="BN53" i="87" s="1"/>
  <c r="BL72" i="87"/>
  <c r="BN72" i="87" s="1"/>
  <c r="BL68" i="87"/>
  <c r="BN68" i="87" s="1"/>
  <c r="BL66" i="87"/>
  <c r="BN66" i="87" s="1"/>
  <c r="BL63" i="87"/>
  <c r="BN63" i="87" s="1"/>
  <c r="BL62" i="87"/>
  <c r="BN62" i="87" s="1"/>
  <c r="BL55" i="87"/>
  <c r="BN55" i="87" s="1"/>
  <c r="BL51" i="87"/>
  <c r="BN51" i="87" s="1"/>
  <c r="BL74" i="87"/>
  <c r="BN74" i="87" s="1"/>
  <c r="BL61" i="87"/>
  <c r="BN61" i="87" s="1"/>
  <c r="BL60" i="87"/>
  <c r="BN60" i="87" s="1"/>
  <c r="BL49" i="87"/>
  <c r="BN49" i="87" s="1"/>
  <c r="BL76" i="87"/>
  <c r="BN76" i="87" s="1"/>
  <c r="BL58" i="87"/>
  <c r="BN58" i="87" s="1"/>
  <c r="BL67" i="87"/>
  <c r="BN67" i="87" s="1"/>
  <c r="BL50" i="87"/>
  <c r="BN50" i="87" s="1"/>
  <c r="BL42" i="87"/>
  <c r="BN42" i="87" s="1"/>
  <c r="BL45" i="87"/>
  <c r="BN45" i="87" s="1"/>
  <c r="BL70" i="87"/>
  <c r="BN70" i="87" s="1"/>
  <c r="BL56" i="87"/>
  <c r="BN56" i="87" s="1"/>
  <c r="BL48" i="87"/>
  <c r="BN48" i="87" s="1"/>
  <c r="BL44" i="87"/>
  <c r="BN44" i="87" s="1"/>
  <c r="BL41" i="87"/>
  <c r="BN41" i="87" s="1"/>
  <c r="BL40" i="87"/>
  <c r="BN40" i="87" s="1"/>
  <c r="BL39" i="87"/>
  <c r="BN39" i="87" s="1"/>
  <c r="BL38" i="87"/>
  <c r="BN38" i="87" s="1"/>
  <c r="BL37" i="87"/>
  <c r="BN37" i="87" s="1"/>
  <c r="BL36" i="87"/>
  <c r="BN36" i="87" s="1"/>
  <c r="BL35" i="87"/>
  <c r="BN35" i="87" s="1"/>
  <c r="BL34" i="87"/>
  <c r="BN34" i="87" s="1"/>
  <c r="BL33" i="87"/>
  <c r="BN33" i="87" s="1"/>
  <c r="BL32" i="87"/>
  <c r="BN32" i="87" s="1"/>
  <c r="BL31" i="87"/>
  <c r="BN31" i="87" s="1"/>
  <c r="BL30" i="87"/>
  <c r="BN30" i="87" s="1"/>
  <c r="BL24" i="87"/>
  <c r="BN24" i="87" s="1"/>
  <c r="BL20" i="87"/>
  <c r="BN20" i="87" s="1"/>
  <c r="BL16" i="87"/>
  <c r="BN16" i="87" s="1"/>
  <c r="BL12" i="87"/>
  <c r="BN12" i="87" s="1"/>
  <c r="BL8" i="87"/>
  <c r="BN8" i="87" s="1"/>
  <c r="BL29" i="87"/>
  <c r="BN29" i="87" s="1"/>
  <c r="BL21" i="87"/>
  <c r="BN21" i="87" s="1"/>
  <c r="BL77" i="87"/>
  <c r="BN77" i="87" s="1"/>
  <c r="BL65" i="87"/>
  <c r="BN65" i="87" s="1"/>
  <c r="BL47" i="87"/>
  <c r="BN47" i="87" s="1"/>
  <c r="BL43" i="87"/>
  <c r="BN43" i="87" s="1"/>
  <c r="BL23" i="87"/>
  <c r="BN23" i="87" s="1"/>
  <c r="BL19" i="87"/>
  <c r="BN19" i="87" s="1"/>
  <c r="BL15" i="87"/>
  <c r="BN15" i="87" s="1"/>
  <c r="BL11" i="87"/>
  <c r="BN11" i="87" s="1"/>
  <c r="BL7" i="87"/>
  <c r="BN7" i="87" s="1"/>
  <c r="BL28" i="87"/>
  <c r="BN28" i="87" s="1"/>
  <c r="BL27" i="87"/>
  <c r="BN27" i="87" s="1"/>
  <c r="BL25" i="87"/>
  <c r="BN25" i="87" s="1"/>
  <c r="BL13" i="87"/>
  <c r="BN13" i="87" s="1"/>
  <c r="BL9" i="87"/>
  <c r="BN9" i="87" s="1"/>
  <c r="BL52" i="87"/>
  <c r="BN52" i="87" s="1"/>
  <c r="BL46" i="87"/>
  <c r="BN46" i="87" s="1"/>
  <c r="BL22" i="87"/>
  <c r="BN22" i="87" s="1"/>
  <c r="BL18" i="87"/>
  <c r="BN18" i="87" s="1"/>
  <c r="BL14" i="87"/>
  <c r="BN14" i="87" s="1"/>
  <c r="BL10" i="87"/>
  <c r="BN10" i="87" s="1"/>
  <c r="BL6" i="87"/>
  <c r="BN6" i="87" s="1"/>
  <c r="BL54" i="87"/>
  <c r="BN54" i="87" s="1"/>
  <c r="BL26" i="87"/>
  <c r="BN26" i="87" s="1"/>
  <c r="BL17" i="87"/>
  <c r="BN17" i="87" s="1"/>
  <c r="BL5" i="87"/>
  <c r="BN5" i="87" s="1"/>
  <c r="BF78" i="87"/>
  <c r="BH78" i="87" s="1"/>
  <c r="BF75" i="87"/>
  <c r="BH75" i="87" s="1"/>
  <c r="BF73" i="87"/>
  <c r="BH73" i="87" s="1"/>
  <c r="BF71" i="87"/>
  <c r="BH71" i="87" s="1"/>
  <c r="BF69" i="87"/>
  <c r="BH69" i="87" s="1"/>
  <c r="BF64" i="87"/>
  <c r="BH64" i="87" s="1"/>
  <c r="BF59" i="87"/>
  <c r="BH59" i="87" s="1"/>
  <c r="BF54" i="87"/>
  <c r="BH54" i="87" s="1"/>
  <c r="BF50" i="87"/>
  <c r="BH50" i="87" s="1"/>
  <c r="BF74" i="87"/>
  <c r="BH74" i="87" s="1"/>
  <c r="BF68" i="87"/>
  <c r="BH68" i="87" s="1"/>
  <c r="BF66" i="87"/>
  <c r="BH66" i="87" s="1"/>
  <c r="BF63" i="87"/>
  <c r="BH63" i="87" s="1"/>
  <c r="BF62" i="87"/>
  <c r="BH62" i="87" s="1"/>
  <c r="BF57" i="87"/>
  <c r="BH57" i="87" s="1"/>
  <c r="BF55" i="87"/>
  <c r="BH55" i="87" s="1"/>
  <c r="BF53" i="87"/>
  <c r="BH53" i="87" s="1"/>
  <c r="BF51" i="87"/>
  <c r="BH51" i="87" s="1"/>
  <c r="BF47" i="87"/>
  <c r="BH47" i="87" s="1"/>
  <c r="BF61" i="87"/>
  <c r="BH61" i="87" s="1"/>
  <c r="BF60" i="87"/>
  <c r="BH60" i="87" s="1"/>
  <c r="BF58" i="87"/>
  <c r="BH58" i="87" s="1"/>
  <c r="BF76" i="87"/>
  <c r="BH76" i="87" s="1"/>
  <c r="BF70" i="87"/>
  <c r="BH70" i="87" s="1"/>
  <c r="BF65" i="87"/>
  <c r="BH65" i="87" s="1"/>
  <c r="BF49" i="87"/>
  <c r="BH49" i="87" s="1"/>
  <c r="BF46" i="87"/>
  <c r="BH46" i="87" s="1"/>
  <c r="BF43" i="87"/>
  <c r="BH43" i="87" s="1"/>
  <c r="BF56" i="87"/>
  <c r="BH56" i="87" s="1"/>
  <c r="BF48" i="87"/>
  <c r="BH48" i="87" s="1"/>
  <c r="BF42" i="87"/>
  <c r="BH42" i="87" s="1"/>
  <c r="BF77" i="87"/>
  <c r="BH77" i="87" s="1"/>
  <c r="BF52" i="87"/>
  <c r="BH52" i="87" s="1"/>
  <c r="BF45" i="87"/>
  <c r="BH45" i="87" s="1"/>
  <c r="BF41" i="87"/>
  <c r="BH41" i="87" s="1"/>
  <c r="BF40" i="87"/>
  <c r="BH40" i="87" s="1"/>
  <c r="BF39" i="87"/>
  <c r="BH39" i="87" s="1"/>
  <c r="BF38" i="87"/>
  <c r="BH38" i="87" s="1"/>
  <c r="BF37" i="87"/>
  <c r="BH37" i="87" s="1"/>
  <c r="BF36" i="87"/>
  <c r="BH36" i="87" s="1"/>
  <c r="BF35" i="87"/>
  <c r="BH35" i="87" s="1"/>
  <c r="BF34" i="87"/>
  <c r="BH34" i="87" s="1"/>
  <c r="BF33" i="87"/>
  <c r="BH33" i="87" s="1"/>
  <c r="BF32" i="87"/>
  <c r="BH32" i="87" s="1"/>
  <c r="BF31" i="87"/>
  <c r="BH31" i="87" s="1"/>
  <c r="BF30" i="87"/>
  <c r="BH30" i="87" s="1"/>
  <c r="BF21" i="87"/>
  <c r="BH21" i="87" s="1"/>
  <c r="BF17" i="87"/>
  <c r="BH17" i="87" s="1"/>
  <c r="BF13" i="87"/>
  <c r="BH13" i="87" s="1"/>
  <c r="BF9" i="87"/>
  <c r="BH9" i="87" s="1"/>
  <c r="BF5" i="87"/>
  <c r="BH5" i="87" s="1"/>
  <c r="BF28" i="87"/>
  <c r="BH28" i="87" s="1"/>
  <c r="BF27" i="87"/>
  <c r="BH27" i="87" s="1"/>
  <c r="BF26" i="87"/>
  <c r="BH26" i="87" s="1"/>
  <c r="BF18" i="87"/>
  <c r="BH18" i="87" s="1"/>
  <c r="BF14" i="87"/>
  <c r="BH14" i="87" s="1"/>
  <c r="BF10" i="87"/>
  <c r="BH10" i="87" s="1"/>
  <c r="BF44" i="87"/>
  <c r="BH44" i="87" s="1"/>
  <c r="BF24" i="87"/>
  <c r="BH24" i="87" s="1"/>
  <c r="BF20" i="87"/>
  <c r="BH20" i="87" s="1"/>
  <c r="BF16" i="87"/>
  <c r="BH16" i="87" s="1"/>
  <c r="BF12" i="87"/>
  <c r="BH12" i="87" s="1"/>
  <c r="BF8" i="87"/>
  <c r="BH8" i="87" s="1"/>
  <c r="BF29" i="87"/>
  <c r="BH29" i="87" s="1"/>
  <c r="BF72" i="87"/>
  <c r="BH72" i="87" s="1"/>
  <c r="BF23" i="87"/>
  <c r="BH23" i="87" s="1"/>
  <c r="BF19" i="87"/>
  <c r="BH19" i="87" s="1"/>
  <c r="BF15" i="87"/>
  <c r="BH15" i="87" s="1"/>
  <c r="BF11" i="87"/>
  <c r="BH11" i="87" s="1"/>
  <c r="BF7" i="87"/>
  <c r="BH7" i="87" s="1"/>
  <c r="BF67" i="87"/>
  <c r="BH67" i="87" s="1"/>
  <c r="BF25" i="87"/>
  <c r="BH25" i="87" s="1"/>
  <c r="BF22" i="87"/>
  <c r="BH22" i="87" s="1"/>
  <c r="BF6" i="87"/>
  <c r="BH6" i="87" s="1"/>
  <c r="CA78" i="87"/>
  <c r="CC78" i="87" s="1"/>
  <c r="CA75" i="87"/>
  <c r="CC75" i="87" s="1"/>
  <c r="CA73" i="87"/>
  <c r="CC73" i="87" s="1"/>
  <c r="CA71" i="87"/>
  <c r="CC71" i="87" s="1"/>
  <c r="CA69" i="87"/>
  <c r="CC69" i="87" s="1"/>
  <c r="CA64" i="87"/>
  <c r="CC64" i="87" s="1"/>
  <c r="CA59" i="87"/>
  <c r="CC59" i="87" s="1"/>
  <c r="CA57" i="87"/>
  <c r="CC57" i="87" s="1"/>
  <c r="CA53" i="87"/>
  <c r="CC53" i="87" s="1"/>
  <c r="CA49" i="87"/>
  <c r="CC49" i="87" s="1"/>
  <c r="CA70" i="87"/>
  <c r="CC70" i="87" s="1"/>
  <c r="CA58" i="87"/>
  <c r="CC58" i="87" s="1"/>
  <c r="CA56" i="87"/>
  <c r="CC56" i="87" s="1"/>
  <c r="CA54" i="87"/>
  <c r="CC54" i="87" s="1"/>
  <c r="CA52" i="87"/>
  <c r="CC52" i="87" s="1"/>
  <c r="CA50" i="87"/>
  <c r="CC50" i="87" s="1"/>
  <c r="CA77" i="87"/>
  <c r="CC77" i="87" s="1"/>
  <c r="CA76" i="87"/>
  <c r="CC76" i="87" s="1"/>
  <c r="CA72" i="87"/>
  <c r="CC72" i="87" s="1"/>
  <c r="CA66" i="87"/>
  <c r="CC66" i="87" s="1"/>
  <c r="CA65" i="87"/>
  <c r="CC65" i="87" s="1"/>
  <c r="CA63" i="87"/>
  <c r="CC63" i="87" s="1"/>
  <c r="CA74" i="87"/>
  <c r="CC74" i="87" s="1"/>
  <c r="CA68" i="87"/>
  <c r="CC68" i="87" s="1"/>
  <c r="CA67" i="87"/>
  <c r="CC67" i="87" s="1"/>
  <c r="CA62" i="87"/>
  <c r="CC62" i="87" s="1"/>
  <c r="CA61" i="87"/>
  <c r="CC61" i="87" s="1"/>
  <c r="CA55" i="87"/>
  <c r="CC55" i="87" s="1"/>
  <c r="CA51" i="87"/>
  <c r="CC51" i="87" s="1"/>
  <c r="CA48" i="87"/>
  <c r="CC48" i="87" s="1"/>
  <c r="CA47" i="87"/>
  <c r="CC47" i="87" s="1"/>
  <c r="CA43" i="87"/>
  <c r="CC43" i="87" s="1"/>
  <c r="CA60" i="87"/>
  <c r="CC60" i="87" s="1"/>
  <c r="CA42" i="87"/>
  <c r="CC42" i="87" s="1"/>
  <c r="CA45" i="87"/>
  <c r="CC45" i="87" s="1"/>
  <c r="CA41" i="87"/>
  <c r="CC41" i="87" s="1"/>
  <c r="CA40" i="87"/>
  <c r="CC40" i="87" s="1"/>
  <c r="CA39" i="87"/>
  <c r="CC39" i="87" s="1"/>
  <c r="CA38" i="87"/>
  <c r="CC38" i="87" s="1"/>
  <c r="CA37" i="87"/>
  <c r="CC37" i="87" s="1"/>
  <c r="CA36" i="87"/>
  <c r="CC36" i="87" s="1"/>
  <c r="CA35" i="87"/>
  <c r="CC35" i="87" s="1"/>
  <c r="CA34" i="87"/>
  <c r="CC34" i="87" s="1"/>
  <c r="CA33" i="87"/>
  <c r="CC33" i="87" s="1"/>
  <c r="CA32" i="87"/>
  <c r="CC32" i="87" s="1"/>
  <c r="CA31" i="87"/>
  <c r="CC31" i="87" s="1"/>
  <c r="CA30" i="87"/>
  <c r="CC30" i="87" s="1"/>
  <c r="CA29" i="87"/>
  <c r="CC29" i="87" s="1"/>
  <c r="CA24" i="87"/>
  <c r="CC24" i="87" s="1"/>
  <c r="CA20" i="87"/>
  <c r="CC20" i="87" s="1"/>
  <c r="CA16" i="87"/>
  <c r="CC16" i="87" s="1"/>
  <c r="CA12" i="87"/>
  <c r="CC12" i="87" s="1"/>
  <c r="CA8" i="87"/>
  <c r="CC8" i="87" s="1"/>
  <c r="CA28" i="87"/>
  <c r="CC28" i="87" s="1"/>
  <c r="CA27" i="87"/>
  <c r="CC27" i="87" s="1"/>
  <c r="CA21" i="87"/>
  <c r="CC21" i="87" s="1"/>
  <c r="CA44" i="87"/>
  <c r="CC44" i="87" s="1"/>
  <c r="CA23" i="87"/>
  <c r="CC23" i="87" s="1"/>
  <c r="CA19" i="87"/>
  <c r="CC19" i="87" s="1"/>
  <c r="CA15" i="87"/>
  <c r="CC15" i="87" s="1"/>
  <c r="CA11" i="87"/>
  <c r="CC11" i="87" s="1"/>
  <c r="CA7" i="87"/>
  <c r="CC7" i="87" s="1"/>
  <c r="CA25" i="87"/>
  <c r="CC25" i="87" s="1"/>
  <c r="CA13" i="87"/>
  <c r="CC13" i="87" s="1"/>
  <c r="CA9" i="87"/>
  <c r="CC9" i="87" s="1"/>
  <c r="CA46" i="87"/>
  <c r="CC46" i="87" s="1"/>
  <c r="CA22" i="87"/>
  <c r="CC22" i="87" s="1"/>
  <c r="CA18" i="87"/>
  <c r="CC18" i="87" s="1"/>
  <c r="CA14" i="87"/>
  <c r="CC14" i="87" s="1"/>
  <c r="CA10" i="87"/>
  <c r="CC10" i="87" s="1"/>
  <c r="CA6" i="87"/>
  <c r="CC6" i="87" s="1"/>
  <c r="CA26" i="87"/>
  <c r="CC26" i="87" s="1"/>
  <c r="CA17" i="87"/>
  <c r="CC17" i="87" s="1"/>
  <c r="CA5" i="87"/>
  <c r="CC5" i="87" s="1"/>
  <c r="BU76" i="87"/>
  <c r="BW76" i="87" s="1"/>
  <c r="BU67" i="87"/>
  <c r="BW67" i="87" s="1"/>
  <c r="BU64" i="87"/>
  <c r="BW64" i="87" s="1"/>
  <c r="BU59" i="87"/>
  <c r="BW59" i="87" s="1"/>
  <c r="BU57" i="87"/>
  <c r="BW57" i="87" s="1"/>
  <c r="BU53" i="87"/>
  <c r="BW53" i="87" s="1"/>
  <c r="BU49" i="87"/>
  <c r="BW49" i="87" s="1"/>
  <c r="BU69" i="87"/>
  <c r="BW69" i="87" s="1"/>
  <c r="BU65" i="87"/>
  <c r="BW65" i="87" s="1"/>
  <c r="BU56" i="87"/>
  <c r="BW56" i="87" s="1"/>
  <c r="BU54" i="87"/>
  <c r="BW54" i="87" s="1"/>
  <c r="BU52" i="87"/>
  <c r="BW52" i="87" s="1"/>
  <c r="BU50" i="87"/>
  <c r="BW50" i="87" s="1"/>
  <c r="BU77" i="87"/>
  <c r="BW77" i="87" s="1"/>
  <c r="BU71" i="87"/>
  <c r="BW71" i="87" s="1"/>
  <c r="BU70" i="87"/>
  <c r="BW70" i="87" s="1"/>
  <c r="BU66" i="87"/>
  <c r="BW66" i="87" s="1"/>
  <c r="BU63" i="87"/>
  <c r="BW63" i="87" s="1"/>
  <c r="BU55" i="87"/>
  <c r="BW55" i="87" s="1"/>
  <c r="BU51" i="87"/>
  <c r="BW51" i="87" s="1"/>
  <c r="BU73" i="87"/>
  <c r="BW73" i="87" s="1"/>
  <c r="BU72" i="87"/>
  <c r="BW72" i="87" s="1"/>
  <c r="BU68" i="87"/>
  <c r="BW68" i="87" s="1"/>
  <c r="BU62" i="87"/>
  <c r="BW62" i="87" s="1"/>
  <c r="BU61" i="87"/>
  <c r="BW61" i="87" s="1"/>
  <c r="BU48" i="87"/>
  <c r="BW48" i="87" s="1"/>
  <c r="BU60" i="87"/>
  <c r="BW60" i="87" s="1"/>
  <c r="BU58" i="87"/>
  <c r="BW58" i="87" s="1"/>
  <c r="BU47" i="87"/>
  <c r="BW47" i="87" s="1"/>
  <c r="BU44" i="87"/>
  <c r="BW44" i="87" s="1"/>
  <c r="BU43" i="87"/>
  <c r="BW43" i="87" s="1"/>
  <c r="BU78" i="87"/>
  <c r="BW78" i="87" s="1"/>
  <c r="BU42" i="87"/>
  <c r="BW42" i="87" s="1"/>
  <c r="BU41" i="87"/>
  <c r="BW41" i="87" s="1"/>
  <c r="BU40" i="87"/>
  <c r="BW40" i="87" s="1"/>
  <c r="BU39" i="87"/>
  <c r="BW39" i="87" s="1"/>
  <c r="BU38" i="87"/>
  <c r="BW38" i="87" s="1"/>
  <c r="BU37" i="87"/>
  <c r="BW37" i="87" s="1"/>
  <c r="BU36" i="87"/>
  <c r="BW36" i="87" s="1"/>
  <c r="BU35" i="87"/>
  <c r="BW35" i="87" s="1"/>
  <c r="BU34" i="87"/>
  <c r="BW34" i="87" s="1"/>
  <c r="BU33" i="87"/>
  <c r="BW33" i="87" s="1"/>
  <c r="BU32" i="87"/>
  <c r="BW32" i="87" s="1"/>
  <c r="BU31" i="87"/>
  <c r="BW31" i="87" s="1"/>
  <c r="BU30" i="87"/>
  <c r="BW30" i="87" s="1"/>
  <c r="BU29" i="87"/>
  <c r="BW29" i="87" s="1"/>
  <c r="BU24" i="87"/>
  <c r="BW24" i="87" s="1"/>
  <c r="BU20" i="87"/>
  <c r="BW20" i="87" s="1"/>
  <c r="BU16" i="87"/>
  <c r="BW16" i="87" s="1"/>
  <c r="BU12" i="87"/>
  <c r="BW12" i="87" s="1"/>
  <c r="BU8" i="87"/>
  <c r="BW8" i="87" s="1"/>
  <c r="BU7" i="87"/>
  <c r="BW7" i="87" s="1"/>
  <c r="BU26" i="87"/>
  <c r="BW26" i="87" s="1"/>
  <c r="BU17" i="87"/>
  <c r="BW17" i="87" s="1"/>
  <c r="BU13" i="87"/>
  <c r="BW13" i="87" s="1"/>
  <c r="BU9" i="87"/>
  <c r="BW9" i="87" s="1"/>
  <c r="BU5" i="87"/>
  <c r="BW5" i="87" s="1"/>
  <c r="BU46" i="87"/>
  <c r="BW46" i="87" s="1"/>
  <c r="BU45" i="87"/>
  <c r="BW45" i="87" s="1"/>
  <c r="BU23" i="87"/>
  <c r="BW23" i="87" s="1"/>
  <c r="BU19" i="87"/>
  <c r="BW19" i="87" s="1"/>
  <c r="BU15" i="87"/>
  <c r="BW15" i="87" s="1"/>
  <c r="BU11" i="87"/>
  <c r="BW11" i="87" s="1"/>
  <c r="BU21" i="87"/>
  <c r="BW21" i="87" s="1"/>
  <c r="BU75" i="87"/>
  <c r="BW75" i="87" s="1"/>
  <c r="BU22" i="87"/>
  <c r="BW22" i="87" s="1"/>
  <c r="BU18" i="87"/>
  <c r="BW18" i="87" s="1"/>
  <c r="BU14" i="87"/>
  <c r="BW14" i="87" s="1"/>
  <c r="BU10" i="87"/>
  <c r="BW10" i="87" s="1"/>
  <c r="BU6" i="87"/>
  <c r="BW6" i="87" s="1"/>
  <c r="BU74" i="87"/>
  <c r="BW74" i="87" s="1"/>
  <c r="BU28" i="87"/>
  <c r="BW28" i="87" s="1"/>
  <c r="BU27" i="87"/>
  <c r="BW27" i="87" s="1"/>
  <c r="BU25" i="87"/>
  <c r="BW25" i="87" s="1"/>
  <c r="BI74" i="87"/>
  <c r="BK74" i="87" s="1"/>
  <c r="BI72" i="87"/>
  <c r="BK72" i="87" s="1"/>
  <c r="BI70" i="87"/>
  <c r="BK70" i="87" s="1"/>
  <c r="BI65" i="87"/>
  <c r="BK65" i="87" s="1"/>
  <c r="BI58" i="87"/>
  <c r="BK58" i="87" s="1"/>
  <c r="BI55" i="87"/>
  <c r="BK55" i="87" s="1"/>
  <c r="BI51" i="87"/>
  <c r="BK51" i="87" s="1"/>
  <c r="BI76" i="87"/>
  <c r="BK76" i="87" s="1"/>
  <c r="BI69" i="87"/>
  <c r="BK69" i="87" s="1"/>
  <c r="BI48" i="87"/>
  <c r="BK48" i="87" s="1"/>
  <c r="BI77" i="87"/>
  <c r="BK77" i="87" s="1"/>
  <c r="BI71" i="87"/>
  <c r="BK71" i="87" s="1"/>
  <c r="BI67" i="87"/>
  <c r="BK67" i="87" s="1"/>
  <c r="BI59" i="87"/>
  <c r="BK59" i="87" s="1"/>
  <c r="BI57" i="87"/>
  <c r="BK57" i="87" s="1"/>
  <c r="BI56" i="87"/>
  <c r="BK56" i="87" s="1"/>
  <c r="BI54" i="87"/>
  <c r="BK54" i="87" s="1"/>
  <c r="BI53" i="87"/>
  <c r="BK53" i="87" s="1"/>
  <c r="BI52" i="87"/>
  <c r="BK52" i="87" s="1"/>
  <c r="BI50" i="87"/>
  <c r="BK50" i="87" s="1"/>
  <c r="BI73" i="87"/>
  <c r="BK73" i="87" s="1"/>
  <c r="BI68" i="87"/>
  <c r="BK68" i="87" s="1"/>
  <c r="BI66" i="87"/>
  <c r="BK66" i="87" s="1"/>
  <c r="BI63" i="87"/>
  <c r="BK63" i="87" s="1"/>
  <c r="BI62" i="87"/>
  <c r="BK62" i="87" s="1"/>
  <c r="BI78" i="87"/>
  <c r="BK78" i="87" s="1"/>
  <c r="BI49" i="87"/>
  <c r="BK49" i="87" s="1"/>
  <c r="BI44" i="87"/>
  <c r="BK44" i="87" s="1"/>
  <c r="BI41" i="87"/>
  <c r="BK41" i="87" s="1"/>
  <c r="BI40" i="87"/>
  <c r="BK40" i="87" s="1"/>
  <c r="BI39" i="87"/>
  <c r="BK39" i="87" s="1"/>
  <c r="BI38" i="87"/>
  <c r="BK38" i="87" s="1"/>
  <c r="BI37" i="87"/>
  <c r="BK37" i="87" s="1"/>
  <c r="BI36" i="87"/>
  <c r="BK36" i="87" s="1"/>
  <c r="BI35" i="87"/>
  <c r="BK35" i="87" s="1"/>
  <c r="BI34" i="87"/>
  <c r="BK34" i="87" s="1"/>
  <c r="BI33" i="87"/>
  <c r="BK33" i="87" s="1"/>
  <c r="BI32" i="87"/>
  <c r="BK32" i="87" s="1"/>
  <c r="BI31" i="87"/>
  <c r="BK31" i="87" s="1"/>
  <c r="BI30" i="87"/>
  <c r="BK30" i="87" s="1"/>
  <c r="BI75" i="87"/>
  <c r="BK75" i="87" s="1"/>
  <c r="BI47" i="87"/>
  <c r="BK47" i="87" s="1"/>
  <c r="BI46" i="87"/>
  <c r="BK46" i="87" s="1"/>
  <c r="BI43" i="87"/>
  <c r="BK43" i="87" s="1"/>
  <c r="BI61" i="87"/>
  <c r="BK61" i="87" s="1"/>
  <c r="BI60" i="87"/>
  <c r="BK60" i="87" s="1"/>
  <c r="BI42" i="87"/>
  <c r="BK42" i="87" s="1"/>
  <c r="BI22" i="87"/>
  <c r="BK22" i="87" s="1"/>
  <c r="BI18" i="87"/>
  <c r="BK18" i="87" s="1"/>
  <c r="BI14" i="87"/>
  <c r="BK14" i="87" s="1"/>
  <c r="BI10" i="87"/>
  <c r="BK10" i="87" s="1"/>
  <c r="BI6" i="87"/>
  <c r="BK6" i="87" s="1"/>
  <c r="BI5" i="87"/>
  <c r="BK5" i="87" s="1"/>
  <c r="BI29" i="87"/>
  <c r="BK29" i="87" s="1"/>
  <c r="BI28" i="87"/>
  <c r="BK28" i="87" s="1"/>
  <c r="BI27" i="87"/>
  <c r="BK27" i="87" s="1"/>
  <c r="BI26" i="87"/>
  <c r="BK26" i="87" s="1"/>
  <c r="BI25" i="87"/>
  <c r="BK25" i="87" s="1"/>
  <c r="BI21" i="87"/>
  <c r="BK21" i="87" s="1"/>
  <c r="BI17" i="87"/>
  <c r="BK17" i="87" s="1"/>
  <c r="BI13" i="87"/>
  <c r="BK13" i="87" s="1"/>
  <c r="BI9" i="87"/>
  <c r="BK9" i="87" s="1"/>
  <c r="BI23" i="87"/>
  <c r="BK23" i="87" s="1"/>
  <c r="BI19" i="87"/>
  <c r="BK19" i="87" s="1"/>
  <c r="BI15" i="87"/>
  <c r="BK15" i="87" s="1"/>
  <c r="BI11" i="87"/>
  <c r="BK11" i="87" s="1"/>
  <c r="BI24" i="87"/>
  <c r="BK24" i="87" s="1"/>
  <c r="BI20" i="87"/>
  <c r="BK20" i="87" s="1"/>
  <c r="BI16" i="87"/>
  <c r="BK16" i="87" s="1"/>
  <c r="BI12" i="87"/>
  <c r="BK12" i="87" s="1"/>
  <c r="BI8" i="87"/>
  <c r="BK8" i="87" s="1"/>
  <c r="BI64" i="87"/>
  <c r="BK64" i="87" s="1"/>
  <c r="BI45" i="87"/>
  <c r="BK45" i="87" s="1"/>
  <c r="BI7" i="87"/>
  <c r="BK7" i="87" s="1"/>
  <c r="BR77" i="87"/>
  <c r="BT77" i="87" s="1"/>
  <c r="BR68" i="87"/>
  <c r="BT68" i="87" s="1"/>
  <c r="BR66" i="87"/>
  <c r="BT66" i="87" s="1"/>
  <c r="BR63" i="87"/>
  <c r="BT63" i="87" s="1"/>
  <c r="BR61" i="87"/>
  <c r="BT61" i="87" s="1"/>
  <c r="BR56" i="87"/>
  <c r="BT56" i="87" s="1"/>
  <c r="BR52" i="87"/>
  <c r="BT52" i="87" s="1"/>
  <c r="BR73" i="87"/>
  <c r="BT73" i="87" s="1"/>
  <c r="BR72" i="87"/>
  <c r="BT72" i="87" s="1"/>
  <c r="BR62" i="87"/>
  <c r="BT62" i="87" s="1"/>
  <c r="BR57" i="87"/>
  <c r="BT57" i="87" s="1"/>
  <c r="BR55" i="87"/>
  <c r="BT55" i="87" s="1"/>
  <c r="BR53" i="87"/>
  <c r="BT53" i="87" s="1"/>
  <c r="BR51" i="87"/>
  <c r="BT51" i="87" s="1"/>
  <c r="BR49" i="87"/>
  <c r="BT49" i="87" s="1"/>
  <c r="BR78" i="87"/>
  <c r="BT78" i="87" s="1"/>
  <c r="BR75" i="87"/>
  <c r="BT75" i="87" s="1"/>
  <c r="BR74" i="87"/>
  <c r="BT74" i="87" s="1"/>
  <c r="BR64" i="87"/>
  <c r="BT64" i="87" s="1"/>
  <c r="BR60" i="87"/>
  <c r="BT60" i="87" s="1"/>
  <c r="BR48" i="87"/>
  <c r="BT48" i="87" s="1"/>
  <c r="BR76" i="87"/>
  <c r="BT76" i="87" s="1"/>
  <c r="BR69" i="87"/>
  <c r="BT69" i="87" s="1"/>
  <c r="BR58" i="87"/>
  <c r="BT58" i="87" s="1"/>
  <c r="BR54" i="87"/>
  <c r="BT54" i="87" s="1"/>
  <c r="BR50" i="87"/>
  <c r="BT50" i="87" s="1"/>
  <c r="BR65" i="87"/>
  <c r="BT65" i="87" s="1"/>
  <c r="BR59" i="87"/>
  <c r="BT59" i="87" s="1"/>
  <c r="BR42" i="87"/>
  <c r="BT42" i="87" s="1"/>
  <c r="BR41" i="87"/>
  <c r="BT41" i="87" s="1"/>
  <c r="BR40" i="87"/>
  <c r="BT40" i="87" s="1"/>
  <c r="BR39" i="87"/>
  <c r="BT39" i="87" s="1"/>
  <c r="BR38" i="87"/>
  <c r="BT38" i="87" s="1"/>
  <c r="BR37" i="87"/>
  <c r="BT37" i="87" s="1"/>
  <c r="BR36" i="87"/>
  <c r="BT36" i="87" s="1"/>
  <c r="BR35" i="87"/>
  <c r="BT35" i="87" s="1"/>
  <c r="BR34" i="87"/>
  <c r="BT34" i="87" s="1"/>
  <c r="BR33" i="87"/>
  <c r="BT33" i="87" s="1"/>
  <c r="BR32" i="87"/>
  <c r="BT32" i="87" s="1"/>
  <c r="BR31" i="87"/>
  <c r="BT31" i="87" s="1"/>
  <c r="BR30" i="87"/>
  <c r="BT30" i="87" s="1"/>
  <c r="BR29" i="87"/>
  <c r="BT29" i="87" s="1"/>
  <c r="BR71" i="87"/>
  <c r="BT71" i="87" s="1"/>
  <c r="BR67" i="87"/>
  <c r="BT67" i="87" s="1"/>
  <c r="BR45" i="87"/>
  <c r="BT45" i="87" s="1"/>
  <c r="BR47" i="87"/>
  <c r="BT47" i="87" s="1"/>
  <c r="BR46" i="87"/>
  <c r="BT46" i="87" s="1"/>
  <c r="BR44" i="87"/>
  <c r="BT44" i="87" s="1"/>
  <c r="BR23" i="87"/>
  <c r="BT23" i="87" s="1"/>
  <c r="BR19" i="87"/>
  <c r="BT19" i="87" s="1"/>
  <c r="BR15" i="87"/>
  <c r="BT15" i="87" s="1"/>
  <c r="BR11" i="87"/>
  <c r="BT11" i="87" s="1"/>
  <c r="BR7" i="87"/>
  <c r="BT7" i="87" s="1"/>
  <c r="BR20" i="87"/>
  <c r="BT20" i="87" s="1"/>
  <c r="BR16" i="87"/>
  <c r="BT16" i="87" s="1"/>
  <c r="BR28" i="87"/>
  <c r="BT28" i="87" s="1"/>
  <c r="BR27" i="87"/>
  <c r="BT27" i="87" s="1"/>
  <c r="BR26" i="87"/>
  <c r="BT26" i="87" s="1"/>
  <c r="BR25" i="87"/>
  <c r="BT25" i="87" s="1"/>
  <c r="BR22" i="87"/>
  <c r="BT22" i="87" s="1"/>
  <c r="BR18" i="87"/>
  <c r="BT18" i="87" s="1"/>
  <c r="BR14" i="87"/>
  <c r="BT14" i="87" s="1"/>
  <c r="BR10" i="87"/>
  <c r="BT10" i="87" s="1"/>
  <c r="BR6" i="87"/>
  <c r="BT6" i="87" s="1"/>
  <c r="BR24" i="87"/>
  <c r="BT24" i="87" s="1"/>
  <c r="BR12" i="87"/>
  <c r="BT12" i="87" s="1"/>
  <c r="BR43" i="87"/>
  <c r="BT43" i="87" s="1"/>
  <c r="BR21" i="87"/>
  <c r="BT21" i="87" s="1"/>
  <c r="BR17" i="87"/>
  <c r="BT17" i="87" s="1"/>
  <c r="BR13" i="87"/>
  <c r="BT13" i="87" s="1"/>
  <c r="BR9" i="87"/>
  <c r="BT9" i="87" s="1"/>
  <c r="BR5" i="87"/>
  <c r="BT5" i="87" s="1"/>
  <c r="BR70" i="87"/>
  <c r="BT70" i="87" s="1"/>
  <c r="BR8" i="87"/>
  <c r="BT8" i="87" s="1"/>
  <c r="R13" i="84"/>
  <c r="Y13" i="84"/>
  <c r="V13" i="84"/>
  <c r="K6" i="79"/>
  <c r="K7" i="79"/>
  <c r="K8" i="79"/>
  <c r="K9" i="79"/>
  <c r="K10" i="79"/>
  <c r="K11" i="79"/>
  <c r="K12" i="79"/>
  <c r="K13" i="79"/>
  <c r="K14" i="79"/>
  <c r="K15" i="79"/>
  <c r="K16" i="79"/>
  <c r="K17" i="79"/>
  <c r="K18" i="79"/>
  <c r="K19" i="79"/>
  <c r="K20" i="79"/>
  <c r="K21" i="79"/>
  <c r="K22" i="79"/>
  <c r="K23" i="79"/>
  <c r="K24" i="79"/>
  <c r="K25" i="79"/>
  <c r="K26" i="79"/>
  <c r="K27" i="79"/>
  <c r="K28" i="79"/>
  <c r="K29" i="79"/>
  <c r="J13" i="67" l="1"/>
  <c r="F13" i="67"/>
  <c r="J79" i="79"/>
  <c r="F79" i="79"/>
  <c r="K78" i="79" l="1"/>
  <c r="K77" i="79"/>
  <c r="K76" i="79"/>
  <c r="K75" i="79"/>
  <c r="K74" i="79"/>
  <c r="K73" i="79"/>
  <c r="K72" i="79"/>
  <c r="K71" i="79"/>
  <c r="K70" i="79"/>
  <c r="K69" i="79"/>
  <c r="K68" i="79"/>
  <c r="K67" i="79"/>
  <c r="K66" i="79"/>
  <c r="K65" i="79"/>
  <c r="K64" i="79"/>
  <c r="K63" i="79"/>
  <c r="K62" i="79"/>
  <c r="K61" i="79"/>
  <c r="K60" i="79"/>
  <c r="K59" i="79"/>
  <c r="K58" i="79"/>
  <c r="K57" i="79"/>
  <c r="K56" i="79"/>
  <c r="K55" i="79"/>
  <c r="K54" i="79"/>
  <c r="K53" i="79"/>
  <c r="K52" i="79"/>
  <c r="K51" i="79"/>
  <c r="K50" i="79"/>
  <c r="K49" i="79"/>
  <c r="K48" i="79"/>
  <c r="K47" i="79"/>
  <c r="K46" i="79"/>
  <c r="K45" i="79"/>
  <c r="K44" i="79"/>
  <c r="K43" i="79"/>
  <c r="K42" i="79"/>
  <c r="K41" i="79"/>
  <c r="K40" i="79"/>
  <c r="K39" i="79"/>
  <c r="K38" i="79"/>
  <c r="K37" i="79"/>
  <c r="K36" i="79"/>
  <c r="K35" i="79"/>
  <c r="K34" i="79"/>
  <c r="K33" i="79"/>
  <c r="K32" i="79"/>
  <c r="K31" i="79"/>
  <c r="K30" i="79"/>
  <c r="G78" i="79"/>
  <c r="G77" i="79"/>
  <c r="G76" i="79"/>
  <c r="G75" i="79"/>
  <c r="G74" i="79"/>
  <c r="G73" i="79"/>
  <c r="G72" i="79"/>
  <c r="G71" i="79"/>
  <c r="G70" i="79"/>
  <c r="G69" i="79"/>
  <c r="G68" i="79"/>
  <c r="G67" i="79"/>
  <c r="G66" i="79"/>
  <c r="G65" i="79"/>
  <c r="G64" i="79"/>
  <c r="G63" i="79"/>
  <c r="G62" i="79"/>
  <c r="G61" i="79"/>
  <c r="G60" i="79"/>
  <c r="G59" i="79"/>
  <c r="G58" i="79"/>
  <c r="G57" i="79"/>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K12" i="67"/>
  <c r="K11" i="67"/>
  <c r="K10" i="67"/>
  <c r="K9" i="67"/>
  <c r="K8" i="67"/>
  <c r="K7" i="67"/>
  <c r="K6" i="67"/>
  <c r="K5" i="67"/>
  <c r="G12" i="67"/>
  <c r="G11" i="67"/>
  <c r="G10" i="67"/>
  <c r="G9" i="67"/>
  <c r="G8" i="67"/>
  <c r="G7" i="67"/>
  <c r="G6" i="67"/>
  <c r="H13" i="43" l="1"/>
  <c r="G13" i="43"/>
  <c r="F13" i="43"/>
  <c r="E13" i="43"/>
  <c r="D13" i="43"/>
  <c r="I79" i="79"/>
  <c r="H79" i="79"/>
  <c r="E79" i="79"/>
  <c r="D79" i="79"/>
  <c r="I13" i="67"/>
  <c r="H13" i="67"/>
  <c r="E13" i="67"/>
  <c r="D13" i="67"/>
  <c r="O13" i="67" l="1"/>
  <c r="P13" i="67"/>
  <c r="N13" i="67"/>
  <c r="Q13" i="67"/>
  <c r="AU71" i="79"/>
  <c r="AW71" i="79" s="1"/>
  <c r="AU64" i="79"/>
  <c r="AW64" i="79" s="1"/>
  <c r="AU47" i="79"/>
  <c r="AW47" i="79" s="1"/>
  <c r="AU31" i="79"/>
  <c r="AW31" i="79" s="1"/>
  <c r="AU15" i="79"/>
  <c r="AW15" i="79" s="1"/>
  <c r="AU58" i="79"/>
  <c r="AW58" i="79" s="1"/>
  <c r="AU10" i="79"/>
  <c r="AW10" i="79" s="1"/>
  <c r="AU7" i="79"/>
  <c r="AW7" i="79" s="1"/>
  <c r="AU60" i="79"/>
  <c r="AW60" i="79" s="1"/>
  <c r="AU44" i="79"/>
  <c r="AW44" i="79" s="1"/>
  <c r="AU28" i="79"/>
  <c r="AW28" i="79" s="1"/>
  <c r="AU12" i="79"/>
  <c r="AW12" i="79" s="1"/>
  <c r="AU42" i="79"/>
  <c r="AW42" i="79" s="1"/>
  <c r="AU55" i="79"/>
  <c r="AW55" i="79" s="1"/>
  <c r="AU23" i="79"/>
  <c r="AW23" i="79" s="1"/>
  <c r="AU59" i="79"/>
  <c r="AW59" i="79" s="1"/>
  <c r="AU43" i="79"/>
  <c r="AW43" i="79" s="1"/>
  <c r="AU27" i="79"/>
  <c r="AW27" i="79" s="1"/>
  <c r="AU11" i="79"/>
  <c r="AW11" i="79" s="1"/>
  <c r="AU26" i="79"/>
  <c r="AW26" i="79" s="1"/>
  <c r="AU75" i="79"/>
  <c r="AW75" i="79" s="1"/>
  <c r="AU39" i="79"/>
  <c r="AW39" i="79" s="1"/>
  <c r="AU72" i="79"/>
  <c r="AW72" i="79" s="1"/>
  <c r="AU52" i="79"/>
  <c r="AW52" i="79" s="1"/>
  <c r="AU36" i="79"/>
  <c r="AW36" i="79" s="1"/>
  <c r="AU20" i="79"/>
  <c r="AW20" i="79" s="1"/>
  <c r="AU5" i="79"/>
  <c r="AW5" i="79" s="1"/>
  <c r="AU68" i="79"/>
  <c r="AW68" i="79" s="1"/>
  <c r="AU51" i="79"/>
  <c r="AW51" i="79" s="1"/>
  <c r="AU35" i="79"/>
  <c r="AW35" i="79" s="1"/>
  <c r="AU19" i="79"/>
  <c r="AW19" i="79" s="1"/>
  <c r="AU67" i="79"/>
  <c r="AW67" i="79" s="1"/>
  <c r="AU50" i="79"/>
  <c r="AW50" i="79" s="1"/>
  <c r="AU34" i="79"/>
  <c r="AW34" i="79" s="1"/>
  <c r="AU18" i="79"/>
  <c r="AW18" i="79" s="1"/>
  <c r="AR9" i="79"/>
  <c r="AT9" i="79" s="1"/>
  <c r="AU13" i="79"/>
  <c r="AW13" i="79" s="1"/>
  <c r="AU21" i="79"/>
  <c r="AW21" i="79" s="1"/>
  <c r="AU29" i="79"/>
  <c r="AW29" i="79" s="1"/>
  <c r="AU37" i="79"/>
  <c r="AW37" i="79" s="1"/>
  <c r="AU45" i="79"/>
  <c r="AW45" i="79" s="1"/>
  <c r="AU53" i="79"/>
  <c r="AW53" i="79" s="1"/>
  <c r="AU61" i="79"/>
  <c r="AW61" i="79" s="1"/>
  <c r="AU73" i="79"/>
  <c r="AW73" i="79" s="1"/>
  <c r="AU6" i="79"/>
  <c r="AW6" i="79" s="1"/>
  <c r="AU14" i="79"/>
  <c r="AW14" i="79" s="1"/>
  <c r="AU22" i="79"/>
  <c r="AW22" i="79" s="1"/>
  <c r="AU30" i="79"/>
  <c r="AW30" i="79" s="1"/>
  <c r="AU38" i="79"/>
  <c r="AW38" i="79" s="1"/>
  <c r="AU46" i="79"/>
  <c r="AW46" i="79" s="1"/>
  <c r="AU54" i="79"/>
  <c r="AW54" i="79" s="1"/>
  <c r="AU62" i="79"/>
  <c r="AW62" i="79" s="1"/>
  <c r="AU74" i="79"/>
  <c r="AW74" i="79" s="1"/>
  <c r="AU8" i="79"/>
  <c r="AW8" i="79" s="1"/>
  <c r="AU16" i="79"/>
  <c r="AW16" i="79" s="1"/>
  <c r="AU24" i="79"/>
  <c r="AW24" i="79" s="1"/>
  <c r="AU32" i="79"/>
  <c r="AW32" i="79" s="1"/>
  <c r="AU40" i="79"/>
  <c r="AW40" i="79" s="1"/>
  <c r="AU48" i="79"/>
  <c r="AW48" i="79" s="1"/>
  <c r="AU56" i="79"/>
  <c r="AW56" i="79" s="1"/>
  <c r="AU65" i="79"/>
  <c r="AW65" i="79" s="1"/>
  <c r="AU76" i="79"/>
  <c r="AW76" i="79" s="1"/>
  <c r="AU9" i="79"/>
  <c r="AW9" i="79" s="1"/>
  <c r="AU17" i="79"/>
  <c r="AW17" i="79" s="1"/>
  <c r="AU25" i="79"/>
  <c r="AW25" i="79" s="1"/>
  <c r="AU33" i="79"/>
  <c r="AW33" i="79" s="1"/>
  <c r="AU41" i="79"/>
  <c r="AW41" i="79" s="1"/>
  <c r="AU49" i="79"/>
  <c r="AW49" i="79" s="1"/>
  <c r="AU57" i="79"/>
  <c r="AW57" i="79" s="1"/>
  <c r="AU66" i="79"/>
  <c r="AW66" i="79" s="1"/>
  <c r="AU69" i="79"/>
  <c r="AW69" i="79" s="1"/>
  <c r="AU77" i="79"/>
  <c r="AW77" i="79" s="1"/>
  <c r="AU70" i="79"/>
  <c r="AW70" i="79" s="1"/>
  <c r="AU78" i="79"/>
  <c r="AW78" i="79" s="1"/>
  <c r="AU63" i="79"/>
  <c r="AW63" i="79" s="1"/>
  <c r="AR70" i="79" l="1"/>
  <c r="AT70" i="79" s="1"/>
  <c r="AR53" i="79"/>
  <c r="AT53" i="79" s="1"/>
  <c r="AR52" i="79"/>
  <c r="AT52" i="79" s="1"/>
  <c r="AR43" i="79"/>
  <c r="AT43" i="79" s="1"/>
  <c r="AR45" i="79"/>
  <c r="AT45" i="79" s="1"/>
  <c r="AR63" i="79"/>
  <c r="AT63" i="79" s="1"/>
  <c r="AR55" i="79"/>
  <c r="AT55" i="79" s="1"/>
  <c r="AR78" i="79"/>
  <c r="AT78" i="79" s="1"/>
  <c r="AR14" i="79"/>
  <c r="AT14" i="79" s="1"/>
  <c r="AR6" i="79"/>
  <c r="AT6" i="79" s="1"/>
  <c r="AR76" i="79"/>
  <c r="AT76" i="79" s="1"/>
  <c r="AR51" i="79"/>
  <c r="AT51" i="79" s="1"/>
  <c r="AR58" i="79"/>
  <c r="AT58" i="79" s="1"/>
  <c r="AR65" i="79"/>
  <c r="AT65" i="79" s="1"/>
  <c r="AR57" i="79"/>
  <c r="AT57" i="79" s="1"/>
  <c r="AR47" i="79"/>
  <c r="AT47" i="79" s="1"/>
  <c r="AR62" i="79"/>
  <c r="AT62" i="79" s="1"/>
  <c r="AR68" i="79"/>
  <c r="AT68" i="79" s="1"/>
  <c r="AR37" i="79"/>
  <c r="AT37" i="79" s="1"/>
  <c r="AR44" i="79"/>
  <c r="AT44" i="79" s="1"/>
  <c r="AR35" i="79"/>
  <c r="AT35" i="79" s="1"/>
  <c r="AR42" i="79"/>
  <c r="AT42" i="79" s="1"/>
  <c r="AR49" i="79"/>
  <c r="AT49" i="79" s="1"/>
  <c r="AR39" i="79"/>
  <c r="AT39" i="79" s="1"/>
  <c r="AR54" i="79"/>
  <c r="AT54" i="79" s="1"/>
  <c r="AR36" i="79"/>
  <c r="AT36" i="79" s="1"/>
  <c r="AR29" i="79"/>
  <c r="AT29" i="79" s="1"/>
  <c r="AR28" i="79"/>
  <c r="AT28" i="79" s="1"/>
  <c r="AR27" i="79"/>
  <c r="AT27" i="79" s="1"/>
  <c r="AR34" i="79"/>
  <c r="AT34" i="79" s="1"/>
  <c r="AR41" i="79"/>
  <c r="AT41" i="79" s="1"/>
  <c r="AR50" i="79"/>
  <c r="AT50" i="79" s="1"/>
  <c r="AR31" i="79"/>
  <c r="AT31" i="79" s="1"/>
  <c r="AR46" i="79"/>
  <c r="AT46" i="79" s="1"/>
  <c r="AR20" i="79"/>
  <c r="AT20" i="79" s="1"/>
  <c r="AR21" i="79"/>
  <c r="AT21" i="79" s="1"/>
  <c r="AR12" i="79"/>
  <c r="AT12" i="79" s="1"/>
  <c r="AR19" i="79"/>
  <c r="AT19" i="79" s="1"/>
  <c r="AR26" i="79"/>
  <c r="AT26" i="79" s="1"/>
  <c r="AR33" i="79"/>
  <c r="AT33" i="79" s="1"/>
  <c r="AR23" i="79"/>
  <c r="AT23" i="79" s="1"/>
  <c r="AR38" i="79"/>
  <c r="AT38" i="79" s="1"/>
  <c r="AR77" i="79"/>
  <c r="AT77" i="79" s="1"/>
  <c r="AR13" i="79"/>
  <c r="AT13" i="79" s="1"/>
  <c r="AR75" i="79"/>
  <c r="AT75" i="79" s="1"/>
  <c r="AR11" i="79"/>
  <c r="AT11" i="79" s="1"/>
  <c r="AR18" i="79"/>
  <c r="AT18" i="79" s="1"/>
  <c r="AR25" i="79"/>
  <c r="AT25" i="79" s="1"/>
  <c r="AR15" i="79"/>
  <c r="AT15" i="79" s="1"/>
  <c r="AR30" i="79"/>
  <c r="AT30" i="79" s="1"/>
  <c r="AR69" i="79"/>
  <c r="AT69" i="79" s="1"/>
  <c r="AR60" i="79"/>
  <c r="AT60" i="79" s="1"/>
  <c r="AR67" i="79"/>
  <c r="AT67" i="79" s="1"/>
  <c r="AR74" i="79"/>
  <c r="AT74" i="79" s="1"/>
  <c r="AR10" i="79"/>
  <c r="AT10" i="79" s="1"/>
  <c r="AR17" i="79"/>
  <c r="AT17" i="79" s="1"/>
  <c r="AR7" i="79"/>
  <c r="AT7" i="79" s="1"/>
  <c r="AR22" i="79"/>
  <c r="AT22" i="79" s="1"/>
  <c r="AR61" i="79"/>
  <c r="AT61" i="79" s="1"/>
  <c r="AR5" i="79"/>
  <c r="AT5" i="79" s="1"/>
  <c r="AR59" i="79"/>
  <c r="AT59" i="79" s="1"/>
  <c r="AR66" i="79"/>
  <c r="AT66" i="79" s="1"/>
  <c r="AR73" i="79"/>
  <c r="AT73" i="79" s="1"/>
  <c r="AR71" i="79"/>
  <c r="AT71" i="79" s="1"/>
  <c r="AR16" i="79"/>
  <c r="AT16" i="79" s="1"/>
  <c r="AR8" i="79"/>
  <c r="AT8" i="79" s="1"/>
  <c r="AR72" i="79"/>
  <c r="AT72" i="79" s="1"/>
  <c r="AR64" i="79"/>
  <c r="AT64" i="79" s="1"/>
  <c r="AR56" i="79"/>
  <c r="AT56" i="79" s="1"/>
  <c r="AR48" i="79"/>
  <c r="AT48" i="79" s="1"/>
  <c r="AR24" i="79"/>
  <c r="AT24" i="79" s="1"/>
  <c r="AR40" i="79"/>
  <c r="AT40" i="79" s="1"/>
  <c r="AR32" i="79"/>
  <c r="AT32" i="79" s="1"/>
  <c r="AL72" i="79" l="1"/>
  <c r="AN72" i="79" s="1"/>
  <c r="AL61" i="79"/>
  <c r="AN61" i="79" s="1"/>
  <c r="AL60" i="79"/>
  <c r="AN60" i="79" s="1"/>
  <c r="AL59" i="79"/>
  <c r="AN59" i="79" s="1"/>
  <c r="AL58" i="79"/>
  <c r="AN58" i="79" s="1"/>
  <c r="AL57" i="79"/>
  <c r="AN57" i="79" s="1"/>
  <c r="AL56" i="79"/>
  <c r="AN56" i="79" s="1"/>
  <c r="AL55" i="79"/>
  <c r="AN55" i="79" s="1"/>
  <c r="AL54" i="79"/>
  <c r="AN54" i="79" s="1"/>
  <c r="AL22" i="79"/>
  <c r="AN22" i="79" s="1"/>
  <c r="AL21" i="79"/>
  <c r="AN21" i="79" s="1"/>
  <c r="AL20" i="79"/>
  <c r="AN20" i="79" s="1"/>
  <c r="AL19" i="79"/>
  <c r="AN19" i="79" s="1"/>
  <c r="AL18" i="79"/>
  <c r="AN18" i="79" s="1"/>
  <c r="AL17" i="79"/>
  <c r="AN17" i="79" s="1"/>
  <c r="AL16" i="79"/>
  <c r="AN16" i="79" s="1"/>
  <c r="AL15" i="79"/>
  <c r="AN15" i="79" s="1"/>
  <c r="AL14" i="79"/>
  <c r="AN14" i="79" s="1"/>
  <c r="AL13" i="79"/>
  <c r="AN13" i="79" s="1"/>
  <c r="AL12" i="79"/>
  <c r="AN12" i="79" s="1"/>
  <c r="AL11" i="79"/>
  <c r="AN11" i="79" s="1"/>
  <c r="AL10" i="79"/>
  <c r="AN10" i="79" s="1"/>
  <c r="AL9" i="79"/>
  <c r="AN9" i="79" s="1"/>
  <c r="AL8" i="79"/>
  <c r="AN8" i="79" s="1"/>
  <c r="AL26" i="79"/>
  <c r="AN26" i="79" s="1"/>
  <c r="AL25" i="79"/>
  <c r="AN25" i="79" s="1"/>
  <c r="AL24" i="79"/>
  <c r="AN24" i="79" s="1"/>
  <c r="AL23" i="79"/>
  <c r="AN23" i="79" s="1"/>
  <c r="AL7" i="79"/>
  <c r="AN7" i="79" s="1"/>
  <c r="AL6" i="79"/>
  <c r="AN6" i="79" s="1"/>
  <c r="AL32" i="79"/>
  <c r="AN32" i="79" s="1"/>
  <c r="AL31" i="79"/>
  <c r="AN31" i="79" s="1"/>
  <c r="AL30" i="79"/>
  <c r="AN30" i="79" s="1"/>
  <c r="AL29" i="79"/>
  <c r="AN29" i="79" s="1"/>
  <c r="AL28" i="79"/>
  <c r="AN28" i="79" s="1"/>
  <c r="AL27" i="79"/>
  <c r="AN27" i="79" s="1"/>
  <c r="AL38" i="79"/>
  <c r="AN38" i="79" s="1"/>
  <c r="AL37" i="79"/>
  <c r="AN37" i="79" s="1"/>
  <c r="AL36" i="79"/>
  <c r="AN36" i="79" s="1"/>
  <c r="AL35" i="79"/>
  <c r="AN35" i="79" s="1"/>
  <c r="AL34" i="79"/>
  <c r="AN34" i="79" s="1"/>
  <c r="AL33" i="79"/>
  <c r="AN33" i="79" s="1"/>
  <c r="AL44" i="79"/>
  <c r="AN44" i="79" s="1"/>
  <c r="AL43" i="79"/>
  <c r="AN43" i="79" s="1"/>
  <c r="AL42" i="79"/>
  <c r="AN42" i="79" s="1"/>
  <c r="AL41" i="79"/>
  <c r="AN41" i="79" s="1"/>
  <c r="AL40" i="79"/>
  <c r="AN40" i="79" s="1"/>
  <c r="AL39" i="79"/>
  <c r="AN39" i="79" s="1"/>
  <c r="AL50" i="79"/>
  <c r="AN50" i="79" s="1"/>
  <c r="AL49" i="79"/>
  <c r="AN49" i="79" s="1"/>
  <c r="AL48" i="79"/>
  <c r="AN48" i="79" s="1"/>
  <c r="AL47" i="79"/>
  <c r="AN47" i="79" s="1"/>
  <c r="AL46" i="79"/>
  <c r="AN46" i="79" s="1"/>
  <c r="AL45" i="79"/>
  <c r="AN45" i="79" s="1"/>
  <c r="AL64" i="79"/>
  <c r="AN64" i="79" s="1"/>
  <c r="AL63" i="79"/>
  <c r="AN63" i="79" s="1"/>
  <c r="AL62" i="79"/>
  <c r="AN62" i="79" s="1"/>
  <c r="AL53" i="79"/>
  <c r="AN53" i="79" s="1"/>
  <c r="AL52" i="79"/>
  <c r="AN52" i="79" s="1"/>
  <c r="AL51" i="79"/>
  <c r="AN51" i="79" s="1"/>
  <c r="AL70" i="79"/>
  <c r="AN70" i="79" s="1"/>
  <c r="AL69" i="79"/>
  <c r="AN69" i="79" s="1"/>
  <c r="AL68" i="79"/>
  <c r="AN68" i="79" s="1"/>
  <c r="AL67" i="79"/>
  <c r="AN67" i="79" s="1"/>
  <c r="AL66" i="79"/>
  <c r="AN66" i="79" s="1"/>
  <c r="AL65" i="79"/>
  <c r="AN65" i="79" s="1"/>
  <c r="AO78" i="79"/>
  <c r="AQ78" i="79" s="1"/>
  <c r="AL78" i="79"/>
  <c r="AN78" i="79" s="1"/>
  <c r="AL77" i="79"/>
  <c r="AN77" i="79" s="1"/>
  <c r="AL76" i="79"/>
  <c r="AN76" i="79" s="1"/>
  <c r="AL75" i="79"/>
  <c r="AN75" i="79" s="1"/>
  <c r="AL74" i="79"/>
  <c r="AN74" i="79" s="1"/>
  <c r="AL73" i="79"/>
  <c r="AN73" i="79" s="1"/>
  <c r="AL71" i="79"/>
  <c r="AN71" i="79" s="1"/>
  <c r="AL5" i="79"/>
  <c r="AN5" i="79" s="1"/>
  <c r="AO12" i="79" l="1"/>
  <c r="AQ12" i="79" s="1"/>
  <c r="AO72" i="79"/>
  <c r="AQ72" i="79" s="1"/>
  <c r="AO16" i="79"/>
  <c r="AQ16" i="79" s="1"/>
  <c r="AO14" i="79"/>
  <c r="AQ14" i="79" s="1"/>
  <c r="AO54" i="79"/>
  <c r="AQ54" i="79" s="1"/>
  <c r="AO56" i="79"/>
  <c r="AQ56" i="79" s="1"/>
  <c r="AO58" i="79"/>
  <c r="AQ58" i="79" s="1"/>
  <c r="AO60" i="79"/>
  <c r="AQ60" i="79" s="1"/>
  <c r="AO8" i="79"/>
  <c r="AQ8" i="79" s="1"/>
  <c r="AO10" i="79"/>
  <c r="AQ10" i="79" s="1"/>
  <c r="AO22" i="79"/>
  <c r="AQ22" i="79" s="1"/>
  <c r="AO55" i="79"/>
  <c r="AQ55" i="79" s="1"/>
  <c r="AO57" i="79"/>
  <c r="AQ57" i="79" s="1"/>
  <c r="AO59" i="79"/>
  <c r="AQ59" i="79" s="1"/>
  <c r="AO61" i="79"/>
  <c r="AQ61" i="79" s="1"/>
  <c r="AO20" i="79"/>
  <c r="AQ20" i="79" s="1"/>
  <c r="AO18" i="79"/>
  <c r="AQ18" i="79" s="1"/>
  <c r="AO26" i="79"/>
  <c r="AQ26" i="79" s="1"/>
  <c r="AO9" i="79"/>
  <c r="AQ9" i="79" s="1"/>
  <c r="AO11" i="79"/>
  <c r="AQ11" i="79" s="1"/>
  <c r="AO13" i="79"/>
  <c r="AQ13" i="79" s="1"/>
  <c r="AO15" i="79"/>
  <c r="AQ15" i="79" s="1"/>
  <c r="AO17" i="79"/>
  <c r="AQ17" i="79" s="1"/>
  <c r="AO19" i="79"/>
  <c r="AQ19" i="79" s="1"/>
  <c r="AO21" i="79"/>
  <c r="AQ21" i="79" s="1"/>
  <c r="AO6" i="79"/>
  <c r="AQ6" i="79" s="1"/>
  <c r="AO23" i="79"/>
  <c r="AQ23" i="79" s="1"/>
  <c r="AO25" i="79"/>
  <c r="AQ25" i="79" s="1"/>
  <c r="AO7" i="79"/>
  <c r="AQ7" i="79" s="1"/>
  <c r="AO24" i="79"/>
  <c r="AQ24" i="79" s="1"/>
  <c r="AO27" i="79"/>
  <c r="AQ27" i="79" s="1"/>
  <c r="AO29" i="79"/>
  <c r="AQ29" i="79" s="1"/>
  <c r="AO31" i="79"/>
  <c r="AQ31" i="79" s="1"/>
  <c r="AO46" i="79"/>
  <c r="AQ46" i="79" s="1"/>
  <c r="AO28" i="79"/>
  <c r="AQ28" i="79" s="1"/>
  <c r="AO30" i="79"/>
  <c r="AQ30" i="79" s="1"/>
  <c r="AO32" i="79"/>
  <c r="AQ32" i="79" s="1"/>
  <c r="AO33" i="79"/>
  <c r="AQ33" i="79" s="1"/>
  <c r="AO35" i="79"/>
  <c r="AQ35" i="79" s="1"/>
  <c r="AO37" i="79"/>
  <c r="AQ37" i="79" s="1"/>
  <c r="AO48" i="79"/>
  <c r="AQ48" i="79" s="1"/>
  <c r="AO34" i="79"/>
  <c r="AQ34" i="79" s="1"/>
  <c r="AO36" i="79"/>
  <c r="AQ36" i="79" s="1"/>
  <c r="AO38" i="79"/>
  <c r="AQ38" i="79" s="1"/>
  <c r="AO39" i="79"/>
  <c r="AQ39" i="79" s="1"/>
  <c r="AO41" i="79"/>
  <c r="AQ41" i="79" s="1"/>
  <c r="AO43" i="79"/>
  <c r="AQ43" i="79" s="1"/>
  <c r="AO50" i="79"/>
  <c r="AQ50" i="79" s="1"/>
  <c r="AO40" i="79"/>
  <c r="AQ40" i="79" s="1"/>
  <c r="AO42" i="79"/>
  <c r="AQ42" i="79" s="1"/>
  <c r="AO44" i="79"/>
  <c r="AQ44" i="79" s="1"/>
  <c r="AO45" i="79"/>
  <c r="AQ45" i="79" s="1"/>
  <c r="AO47" i="79"/>
  <c r="AQ47" i="79" s="1"/>
  <c r="AO49" i="79"/>
  <c r="AQ49" i="79" s="1"/>
  <c r="AO73" i="79"/>
  <c r="AQ73" i="79" s="1"/>
  <c r="AO77" i="79"/>
  <c r="AQ77" i="79" s="1"/>
  <c r="AO5" i="79"/>
  <c r="AQ5" i="79" s="1"/>
  <c r="AO75" i="79"/>
  <c r="AQ75" i="79" s="1"/>
  <c r="AO65" i="79"/>
  <c r="AQ65" i="79" s="1"/>
  <c r="AO67" i="79"/>
  <c r="AQ67" i="79" s="1"/>
  <c r="AO69" i="79"/>
  <c r="AQ69" i="79" s="1"/>
  <c r="AO51" i="79"/>
  <c r="AQ51" i="79" s="1"/>
  <c r="AO53" i="79"/>
  <c r="AQ53" i="79" s="1"/>
  <c r="AO63" i="79"/>
  <c r="AQ63" i="79" s="1"/>
  <c r="AO71" i="79"/>
  <c r="AQ71" i="79" s="1"/>
  <c r="AO74" i="79"/>
  <c r="AQ74" i="79" s="1"/>
  <c r="AO76" i="79"/>
  <c r="AQ76" i="79" s="1"/>
  <c r="AO66" i="79"/>
  <c r="AQ66" i="79" s="1"/>
  <c r="AO68" i="79"/>
  <c r="AQ68" i="79" s="1"/>
  <c r="AO70" i="79"/>
  <c r="AQ70" i="79" s="1"/>
  <c r="AO52" i="79"/>
  <c r="AQ52" i="79" s="1"/>
  <c r="AO62" i="79"/>
  <c r="AQ62" i="79" s="1"/>
  <c r="AO64" i="79"/>
  <c r="AQ64" i="79" s="1"/>
  <c r="E80" i="19" l="1"/>
  <c r="D80" i="19"/>
  <c r="G80" i="19" l="1"/>
  <c r="U7" i="19" l="1"/>
  <c r="W7" i="19" s="1"/>
  <c r="V8" i="19"/>
  <c r="V9" i="19"/>
  <c r="U9" i="19" s="1"/>
  <c r="W9" i="19" s="1"/>
  <c r="V10" i="19"/>
  <c r="V11" i="19"/>
  <c r="U11" i="19" s="1"/>
  <c r="W11" i="19" s="1"/>
  <c r="V12" i="19"/>
  <c r="V13" i="19"/>
  <c r="U13" i="19" s="1"/>
  <c r="W13" i="19" s="1"/>
  <c r="V14" i="19"/>
  <c r="V15" i="19"/>
  <c r="U15" i="19" s="1"/>
  <c r="W15" i="19" s="1"/>
  <c r="V16" i="19"/>
  <c r="V17" i="19"/>
  <c r="U17" i="19" s="1"/>
  <c r="W17" i="19" s="1"/>
  <c r="V18" i="19"/>
  <c r="V19" i="19"/>
  <c r="U19" i="19" s="1"/>
  <c r="W19" i="19" s="1"/>
  <c r="V20" i="19"/>
  <c r="V21" i="19"/>
  <c r="U21" i="19" s="1"/>
  <c r="W21" i="19" s="1"/>
  <c r="V22" i="19"/>
  <c r="V23" i="19"/>
  <c r="U23" i="19" s="1"/>
  <c r="W23" i="19" s="1"/>
  <c r="V24" i="19"/>
  <c r="V25" i="19"/>
  <c r="U25" i="19" s="1"/>
  <c r="W25" i="19" s="1"/>
  <c r="V26" i="19"/>
  <c r="V27" i="19"/>
  <c r="U27" i="19" s="1"/>
  <c r="W27" i="19" s="1"/>
  <c r="V28" i="19"/>
  <c r="V29" i="19"/>
  <c r="U29" i="19" s="1"/>
  <c r="W29" i="19" s="1"/>
  <c r="V30" i="19"/>
  <c r="V31" i="19"/>
  <c r="U31" i="19" s="1"/>
  <c r="W31" i="19" s="1"/>
  <c r="V32" i="19"/>
  <c r="V33" i="19"/>
  <c r="U33" i="19" s="1"/>
  <c r="W33" i="19" s="1"/>
  <c r="V34" i="19"/>
  <c r="V35" i="19"/>
  <c r="U35" i="19" s="1"/>
  <c r="W35" i="19" s="1"/>
  <c r="V36" i="19"/>
  <c r="V37" i="19"/>
  <c r="U37" i="19" s="1"/>
  <c r="W37" i="19" s="1"/>
  <c r="V38" i="19"/>
  <c r="V39" i="19"/>
  <c r="U39" i="19" s="1"/>
  <c r="W39" i="19" s="1"/>
  <c r="V40" i="19"/>
  <c r="V41" i="19"/>
  <c r="U41" i="19" s="1"/>
  <c r="W41" i="19" s="1"/>
  <c r="V42" i="19"/>
  <c r="V43" i="19"/>
  <c r="U43" i="19" s="1"/>
  <c r="W43" i="19" s="1"/>
  <c r="V44" i="19"/>
  <c r="V45" i="19"/>
  <c r="U45" i="19" s="1"/>
  <c r="W45" i="19" s="1"/>
  <c r="V46" i="19"/>
  <c r="V47" i="19"/>
  <c r="U47" i="19" s="1"/>
  <c r="W47" i="19" s="1"/>
  <c r="V48" i="19"/>
  <c r="V49" i="19"/>
  <c r="U49" i="19" s="1"/>
  <c r="W49" i="19" s="1"/>
  <c r="V50" i="19"/>
  <c r="V51" i="19"/>
  <c r="U51" i="19" s="1"/>
  <c r="W51" i="19" s="1"/>
  <c r="V52" i="19"/>
  <c r="V53" i="19"/>
  <c r="U53" i="19" s="1"/>
  <c r="W53" i="19" s="1"/>
  <c r="V54" i="19"/>
  <c r="V55" i="19"/>
  <c r="U55" i="19" s="1"/>
  <c r="W55" i="19" s="1"/>
  <c r="V56" i="19"/>
  <c r="V57" i="19"/>
  <c r="U57" i="19" s="1"/>
  <c r="W57" i="19" s="1"/>
  <c r="V58" i="19"/>
  <c r="V59" i="19"/>
  <c r="U59" i="19" s="1"/>
  <c r="W59" i="19" s="1"/>
  <c r="V60" i="19"/>
  <c r="V61" i="19"/>
  <c r="U61" i="19" s="1"/>
  <c r="W61" i="19" s="1"/>
  <c r="V62" i="19"/>
  <c r="V63" i="19"/>
  <c r="U63" i="19" s="1"/>
  <c r="W63" i="19" s="1"/>
  <c r="V64" i="19"/>
  <c r="V65" i="19"/>
  <c r="U65" i="19" s="1"/>
  <c r="W65" i="19" s="1"/>
  <c r="V66" i="19"/>
  <c r="V67" i="19"/>
  <c r="U67" i="19" s="1"/>
  <c r="W67" i="19" s="1"/>
  <c r="V68" i="19"/>
  <c r="V69" i="19"/>
  <c r="U69" i="19" s="1"/>
  <c r="W69" i="19" s="1"/>
  <c r="V70" i="19"/>
  <c r="V71" i="19"/>
  <c r="U71" i="19" s="1"/>
  <c r="W71" i="19" s="1"/>
  <c r="V72" i="19"/>
  <c r="V73" i="19"/>
  <c r="U73" i="19" s="1"/>
  <c r="W73" i="19" s="1"/>
  <c r="V74" i="19"/>
  <c r="V75" i="19"/>
  <c r="U75" i="19" s="1"/>
  <c r="W75" i="19" s="1"/>
  <c r="V76" i="19"/>
  <c r="V77" i="19"/>
  <c r="U77" i="19" s="1"/>
  <c r="W77" i="19" s="1"/>
  <c r="V78" i="19"/>
  <c r="V79" i="19"/>
  <c r="U79" i="19" s="1"/>
  <c r="W79" i="19" s="1"/>
  <c r="U6" i="19"/>
  <c r="W6" i="19" s="1"/>
  <c r="Q7" i="19"/>
  <c r="S7" i="19" s="1"/>
  <c r="R8" i="19"/>
  <c r="R9" i="19"/>
  <c r="Q9" i="19" s="1"/>
  <c r="S9" i="19" s="1"/>
  <c r="R10" i="19"/>
  <c r="R11" i="19"/>
  <c r="Q11" i="19" s="1"/>
  <c r="S11" i="19" s="1"/>
  <c r="R12" i="19"/>
  <c r="R13" i="19"/>
  <c r="Q13" i="19" s="1"/>
  <c r="S13" i="19" s="1"/>
  <c r="R14" i="19"/>
  <c r="R15" i="19"/>
  <c r="Q15" i="19" s="1"/>
  <c r="S15" i="19" s="1"/>
  <c r="R16" i="19"/>
  <c r="R17" i="19"/>
  <c r="Q17" i="19" s="1"/>
  <c r="S17" i="19" s="1"/>
  <c r="R18" i="19"/>
  <c r="R19" i="19"/>
  <c r="Q19" i="19" s="1"/>
  <c r="S19" i="19" s="1"/>
  <c r="R20" i="19"/>
  <c r="R21" i="19"/>
  <c r="Q21" i="19" s="1"/>
  <c r="S21" i="19" s="1"/>
  <c r="R22" i="19"/>
  <c r="R23" i="19"/>
  <c r="Q23" i="19" s="1"/>
  <c r="S23" i="19" s="1"/>
  <c r="R24" i="19"/>
  <c r="R25" i="19"/>
  <c r="Q25" i="19" s="1"/>
  <c r="S25" i="19" s="1"/>
  <c r="R26" i="19"/>
  <c r="R27" i="19"/>
  <c r="Q27" i="19" s="1"/>
  <c r="S27" i="19" s="1"/>
  <c r="R28" i="19"/>
  <c r="R29" i="19"/>
  <c r="Q29" i="19" s="1"/>
  <c r="S29" i="19" s="1"/>
  <c r="R30" i="19"/>
  <c r="R31" i="19"/>
  <c r="Q31" i="19" s="1"/>
  <c r="S31" i="19" s="1"/>
  <c r="R32" i="19"/>
  <c r="R33" i="19"/>
  <c r="Q33" i="19" s="1"/>
  <c r="S33" i="19" s="1"/>
  <c r="R34" i="19"/>
  <c r="R35" i="19"/>
  <c r="Q35" i="19" s="1"/>
  <c r="S35" i="19" s="1"/>
  <c r="R36" i="19"/>
  <c r="R37" i="19"/>
  <c r="Q37" i="19" s="1"/>
  <c r="S37" i="19" s="1"/>
  <c r="R38" i="19"/>
  <c r="R39" i="19"/>
  <c r="Q39" i="19" s="1"/>
  <c r="S39" i="19" s="1"/>
  <c r="R40" i="19"/>
  <c r="R41" i="19"/>
  <c r="Q41" i="19" s="1"/>
  <c r="S41" i="19" s="1"/>
  <c r="R42" i="19"/>
  <c r="R43" i="19"/>
  <c r="Q43" i="19" s="1"/>
  <c r="S43" i="19" s="1"/>
  <c r="R44" i="19"/>
  <c r="R45" i="19"/>
  <c r="Q45" i="19" s="1"/>
  <c r="S45" i="19" s="1"/>
  <c r="R46" i="19"/>
  <c r="R47" i="19"/>
  <c r="Q47" i="19" s="1"/>
  <c r="S47" i="19" s="1"/>
  <c r="R48" i="19"/>
  <c r="R49" i="19"/>
  <c r="Q49" i="19" s="1"/>
  <c r="S49" i="19" s="1"/>
  <c r="R50" i="19"/>
  <c r="R51" i="19"/>
  <c r="Q51" i="19" s="1"/>
  <c r="S51" i="19" s="1"/>
  <c r="R52" i="19"/>
  <c r="R53" i="19"/>
  <c r="Q53" i="19" s="1"/>
  <c r="S53" i="19" s="1"/>
  <c r="R54" i="19"/>
  <c r="R55" i="19"/>
  <c r="Q55" i="19" s="1"/>
  <c r="S55" i="19" s="1"/>
  <c r="R56" i="19"/>
  <c r="R57" i="19"/>
  <c r="Q57" i="19" s="1"/>
  <c r="S57" i="19" s="1"/>
  <c r="R58" i="19"/>
  <c r="R59" i="19"/>
  <c r="Q59" i="19" s="1"/>
  <c r="S59" i="19" s="1"/>
  <c r="R60" i="19"/>
  <c r="R61" i="19"/>
  <c r="Q61" i="19" s="1"/>
  <c r="S61" i="19" s="1"/>
  <c r="R62" i="19"/>
  <c r="R63" i="19"/>
  <c r="Q63" i="19" s="1"/>
  <c r="S63" i="19" s="1"/>
  <c r="R64" i="19"/>
  <c r="R65" i="19"/>
  <c r="Q65" i="19" s="1"/>
  <c r="S65" i="19" s="1"/>
  <c r="R66" i="19"/>
  <c r="R67" i="19"/>
  <c r="Q67" i="19" s="1"/>
  <c r="S67" i="19" s="1"/>
  <c r="R68" i="19"/>
  <c r="R69" i="19"/>
  <c r="Q69" i="19" s="1"/>
  <c r="S69" i="19" s="1"/>
  <c r="R70" i="19"/>
  <c r="R71" i="19"/>
  <c r="Q71" i="19" s="1"/>
  <c r="S71" i="19" s="1"/>
  <c r="R72" i="19"/>
  <c r="R73" i="19"/>
  <c r="Q73" i="19" s="1"/>
  <c r="S73" i="19" s="1"/>
  <c r="R74" i="19"/>
  <c r="R75" i="19"/>
  <c r="Q75" i="19" s="1"/>
  <c r="S75" i="19" s="1"/>
  <c r="R76" i="19"/>
  <c r="R77" i="19"/>
  <c r="Q77" i="19" s="1"/>
  <c r="S77" i="19" s="1"/>
  <c r="R78" i="19"/>
  <c r="R79" i="19"/>
  <c r="Q79" i="19" s="1"/>
  <c r="S79" i="19" s="1"/>
  <c r="Q6" i="19"/>
  <c r="S6" i="19" s="1"/>
  <c r="Q64" i="19" l="1"/>
  <c r="S64" i="19" s="1"/>
  <c r="Q48" i="19"/>
  <c r="S48" i="19" s="1"/>
  <c r="Q28" i="19"/>
  <c r="S28" i="19" s="1"/>
  <c r="Q12" i="19"/>
  <c r="S12" i="19" s="1"/>
  <c r="U66" i="19"/>
  <c r="W66" i="19" s="1"/>
  <c r="Q76" i="19"/>
  <c r="S76" i="19" s="1"/>
  <c r="Q56" i="19"/>
  <c r="S56" i="19" s="1"/>
  <c r="Q40" i="19"/>
  <c r="S40" i="19" s="1"/>
  <c r="Q24" i="19"/>
  <c r="S24" i="19" s="1"/>
  <c r="Q8" i="19"/>
  <c r="S8" i="19" s="1"/>
  <c r="U58" i="19"/>
  <c r="W58" i="19" s="1"/>
  <c r="U22" i="19"/>
  <c r="W22" i="19" s="1"/>
  <c r="Q68" i="19"/>
  <c r="S68" i="19" s="1"/>
  <c r="Q52" i="19"/>
  <c r="S52" i="19" s="1"/>
  <c r="Q36" i="19"/>
  <c r="S36" i="19" s="1"/>
  <c r="Q20" i="19"/>
  <c r="S20" i="19" s="1"/>
  <c r="U78" i="19"/>
  <c r="W78" i="19" s="1"/>
  <c r="U70" i="19"/>
  <c r="W70" i="19" s="1"/>
  <c r="U54" i="19"/>
  <c r="W54" i="19" s="1"/>
  <c r="U46" i="19"/>
  <c r="W46" i="19" s="1"/>
  <c r="U38" i="19"/>
  <c r="W38" i="19" s="1"/>
  <c r="U26" i="19"/>
  <c r="W26" i="19" s="1"/>
  <c r="U14" i="19"/>
  <c r="W14" i="19" s="1"/>
  <c r="Q78" i="19"/>
  <c r="S78" i="19" s="1"/>
  <c r="Q74" i="19"/>
  <c r="S74" i="19" s="1"/>
  <c r="Q70" i="19"/>
  <c r="S70" i="19" s="1"/>
  <c r="Q66" i="19"/>
  <c r="S66" i="19" s="1"/>
  <c r="Q62" i="19"/>
  <c r="S62" i="19" s="1"/>
  <c r="Q58" i="19"/>
  <c r="S58" i="19" s="1"/>
  <c r="Q54" i="19"/>
  <c r="S54" i="19" s="1"/>
  <c r="Q50" i="19"/>
  <c r="S50" i="19" s="1"/>
  <c r="Q46" i="19"/>
  <c r="S46" i="19" s="1"/>
  <c r="Q42" i="19"/>
  <c r="S42" i="19" s="1"/>
  <c r="Q38" i="19"/>
  <c r="S38" i="19" s="1"/>
  <c r="Q34" i="19"/>
  <c r="S34" i="19" s="1"/>
  <c r="Q30" i="19"/>
  <c r="S30" i="19" s="1"/>
  <c r="Q26" i="19"/>
  <c r="S26" i="19" s="1"/>
  <c r="Q22" i="19"/>
  <c r="S22" i="19" s="1"/>
  <c r="Q18" i="19"/>
  <c r="S18" i="19" s="1"/>
  <c r="Q14" i="19"/>
  <c r="S14" i="19" s="1"/>
  <c r="Q10" i="19"/>
  <c r="S10" i="19" s="1"/>
  <c r="U76" i="19"/>
  <c r="W76" i="19" s="1"/>
  <c r="U72" i="19"/>
  <c r="W72" i="19" s="1"/>
  <c r="U68" i="19"/>
  <c r="W68" i="19" s="1"/>
  <c r="U64" i="19"/>
  <c r="W64" i="19" s="1"/>
  <c r="U60" i="19"/>
  <c r="W60" i="19" s="1"/>
  <c r="U56" i="19"/>
  <c r="W56" i="19" s="1"/>
  <c r="U52" i="19"/>
  <c r="W52" i="19" s="1"/>
  <c r="U48" i="19"/>
  <c r="W48" i="19" s="1"/>
  <c r="U44" i="19"/>
  <c r="W44" i="19" s="1"/>
  <c r="U40" i="19"/>
  <c r="W40" i="19" s="1"/>
  <c r="U36" i="19"/>
  <c r="W36" i="19" s="1"/>
  <c r="U32" i="19"/>
  <c r="W32" i="19" s="1"/>
  <c r="U28" i="19"/>
  <c r="W28" i="19" s="1"/>
  <c r="U24" i="19"/>
  <c r="W24" i="19" s="1"/>
  <c r="U20" i="19"/>
  <c r="W20" i="19" s="1"/>
  <c r="U16" i="19"/>
  <c r="W16" i="19" s="1"/>
  <c r="U12" i="19"/>
  <c r="W12" i="19" s="1"/>
  <c r="U8" i="19"/>
  <c r="W8" i="19" s="1"/>
  <c r="Q72" i="19"/>
  <c r="S72" i="19" s="1"/>
  <c r="Q60" i="19"/>
  <c r="S60" i="19" s="1"/>
  <c r="Q44" i="19"/>
  <c r="S44" i="19" s="1"/>
  <c r="Q32" i="19"/>
  <c r="S32" i="19" s="1"/>
  <c r="Q16" i="19"/>
  <c r="S16" i="19" s="1"/>
  <c r="U74" i="19"/>
  <c r="W74" i="19" s="1"/>
  <c r="U62" i="19"/>
  <c r="W62" i="19" s="1"/>
  <c r="U50" i="19"/>
  <c r="W50" i="19" s="1"/>
  <c r="U42" i="19"/>
  <c r="W42" i="19" s="1"/>
  <c r="U34" i="19"/>
  <c r="W34" i="19" s="1"/>
  <c r="U30" i="19"/>
  <c r="W30" i="19" s="1"/>
  <c r="U18" i="19"/>
  <c r="W18" i="19" s="1"/>
  <c r="U10" i="19"/>
  <c r="W10" i="19" s="1"/>
  <c r="K7" i="42"/>
  <c r="L8" i="42"/>
  <c r="K8" i="42" s="1"/>
  <c r="L9" i="42"/>
  <c r="K9" i="42" s="1"/>
  <c r="L10" i="42"/>
  <c r="K10" i="42" s="1"/>
  <c r="L11" i="42"/>
  <c r="K11" i="42" s="1"/>
  <c r="L12" i="42"/>
  <c r="K12" i="42" s="1"/>
  <c r="L13" i="42"/>
  <c r="K13" i="42" s="1"/>
  <c r="K6" i="42"/>
  <c r="I7" i="42"/>
  <c r="J8" i="42"/>
  <c r="I8" i="42" s="1"/>
  <c r="J9" i="42"/>
  <c r="I9" i="42" s="1"/>
  <c r="J10" i="42"/>
  <c r="I10" i="42" s="1"/>
  <c r="J11" i="42"/>
  <c r="I11" i="42" s="1"/>
  <c r="J12" i="42"/>
  <c r="I12" i="42" s="1"/>
  <c r="J13" i="42"/>
  <c r="I13" i="42" s="1"/>
  <c r="I6" i="42"/>
  <c r="N79" i="59" l="1"/>
  <c r="M79" i="59"/>
  <c r="L79" i="59"/>
  <c r="N13" i="57"/>
  <c r="M13" i="57"/>
  <c r="L13" i="57"/>
  <c r="E13" i="57"/>
  <c r="H6" i="57"/>
  <c r="H7" i="57"/>
  <c r="H8" i="57"/>
  <c r="H9" i="57"/>
  <c r="H10" i="57"/>
  <c r="H11" i="57"/>
  <c r="H12" i="57"/>
  <c r="H5" i="57"/>
  <c r="H6" i="43"/>
  <c r="H7" i="43"/>
  <c r="H8" i="43"/>
  <c r="H9" i="43"/>
  <c r="G9" i="43" s="1"/>
  <c r="E9" i="43" s="1"/>
  <c r="H10" i="43"/>
  <c r="G10" i="43" s="1"/>
  <c r="E10" i="43" s="1"/>
  <c r="H11" i="43"/>
  <c r="G11" i="43" s="1"/>
  <c r="E11" i="43" s="1"/>
  <c r="H12" i="43"/>
  <c r="G12" i="43" s="1"/>
  <c r="E12" i="43" s="1"/>
  <c r="N10" i="57" l="1"/>
  <c r="M10" i="57"/>
  <c r="L10" i="57"/>
  <c r="L7" i="57"/>
  <c r="N7" i="57"/>
  <c r="M7" i="57"/>
  <c r="L11" i="57"/>
  <c r="M11" i="57"/>
  <c r="N11" i="57"/>
  <c r="L9" i="57"/>
  <c r="N9" i="57"/>
  <c r="M9" i="57"/>
  <c r="N8" i="57"/>
  <c r="M8" i="57"/>
  <c r="L8" i="57"/>
  <c r="L5" i="57"/>
  <c r="N5" i="57"/>
  <c r="M5" i="57"/>
  <c r="N12" i="57"/>
  <c r="M12" i="57"/>
  <c r="L12" i="57"/>
  <c r="N6" i="57"/>
  <c r="M6" i="57"/>
  <c r="L6" i="57"/>
  <c r="G7" i="43"/>
  <c r="E7" i="43" s="1"/>
  <c r="G6" i="43"/>
  <c r="G8" i="43"/>
  <c r="E8" i="43" s="1"/>
  <c r="G11" i="57"/>
  <c r="E11" i="57" s="1"/>
  <c r="G7" i="57"/>
  <c r="E7" i="57" s="1"/>
  <c r="G10" i="57"/>
  <c r="E10" i="57" s="1"/>
  <c r="G6" i="57"/>
  <c r="E6" i="57" s="1"/>
  <c r="G9" i="57"/>
  <c r="E9" i="57" s="1"/>
  <c r="G12" i="57"/>
  <c r="E12" i="57" s="1"/>
  <c r="G8" i="57"/>
  <c r="E8" i="57" s="1"/>
  <c r="AE10" i="59"/>
  <c r="AD10" i="59" s="1"/>
  <c r="AF10" i="59" s="1"/>
  <c r="AE16" i="59"/>
  <c r="AD16" i="59" s="1"/>
  <c r="AF16" i="59" s="1"/>
  <c r="AE22" i="59"/>
  <c r="AD22" i="59" s="1"/>
  <c r="AF22" i="59" s="1"/>
  <c r="AE28" i="59"/>
  <c r="AD28" i="59" s="1"/>
  <c r="AF28" i="59" s="1"/>
  <c r="AE34" i="59"/>
  <c r="AD34" i="59" s="1"/>
  <c r="AF34" i="59" s="1"/>
  <c r="AE40" i="59"/>
  <c r="AD40" i="59" s="1"/>
  <c r="AF40" i="59" s="1"/>
  <c r="AE46" i="59"/>
  <c r="AD46" i="59" s="1"/>
  <c r="AF46" i="59" s="1"/>
  <c r="AE52" i="59"/>
  <c r="AD52" i="59" s="1"/>
  <c r="AF52" i="59" s="1"/>
  <c r="AE58" i="59"/>
  <c r="AD58" i="59" s="1"/>
  <c r="AF58" i="59" s="1"/>
  <c r="AE64" i="59"/>
  <c r="AD64" i="59" s="1"/>
  <c r="AF64" i="59" s="1"/>
  <c r="AE70" i="59"/>
  <c r="AD70" i="59" s="1"/>
  <c r="AF70" i="59" s="1"/>
  <c r="AE76" i="59"/>
  <c r="AD76" i="59" s="1"/>
  <c r="AF76" i="59" s="1"/>
  <c r="AE14" i="59"/>
  <c r="AD14" i="59" s="1"/>
  <c r="AF14" i="59" s="1"/>
  <c r="AE38" i="59"/>
  <c r="AD38" i="59" s="1"/>
  <c r="AF38" i="59" s="1"/>
  <c r="AE56" i="59"/>
  <c r="AD56" i="59" s="1"/>
  <c r="AF56" i="59" s="1"/>
  <c r="AE68" i="59"/>
  <c r="AD68" i="59" s="1"/>
  <c r="AF68" i="59" s="1"/>
  <c r="AD5" i="59"/>
  <c r="AF5" i="59" s="1"/>
  <c r="AE9" i="59"/>
  <c r="AE15" i="59"/>
  <c r="AE21" i="59"/>
  <c r="AE33" i="59"/>
  <c r="AE39" i="59"/>
  <c r="AE45" i="59"/>
  <c r="AE51" i="59"/>
  <c r="AE63" i="59"/>
  <c r="AE69" i="59"/>
  <c r="AE75" i="59"/>
  <c r="AE11" i="59"/>
  <c r="AE17" i="59"/>
  <c r="AE23" i="59"/>
  <c r="AE29" i="59"/>
  <c r="AE35" i="59"/>
  <c r="AE41" i="59"/>
  <c r="AE47" i="59"/>
  <c r="AE53" i="59"/>
  <c r="AE59" i="59"/>
  <c r="AE65" i="59"/>
  <c r="AE71" i="59"/>
  <c r="AE77" i="59"/>
  <c r="AE7" i="59"/>
  <c r="AE12" i="59"/>
  <c r="AD12" i="59" s="1"/>
  <c r="AF12" i="59" s="1"/>
  <c r="AE18" i="59"/>
  <c r="AD18" i="59" s="1"/>
  <c r="AF18" i="59" s="1"/>
  <c r="AE24" i="59"/>
  <c r="AD24" i="59" s="1"/>
  <c r="AF24" i="59" s="1"/>
  <c r="AE30" i="59"/>
  <c r="AD30" i="59" s="1"/>
  <c r="AF30" i="59" s="1"/>
  <c r="AE36" i="59"/>
  <c r="AD36" i="59" s="1"/>
  <c r="AF36" i="59" s="1"/>
  <c r="AE42" i="59"/>
  <c r="AD42" i="59" s="1"/>
  <c r="AF42" i="59" s="1"/>
  <c r="AE48" i="59"/>
  <c r="AD48" i="59" s="1"/>
  <c r="AF48" i="59" s="1"/>
  <c r="AE54" i="59"/>
  <c r="AD54" i="59" s="1"/>
  <c r="AF54" i="59" s="1"/>
  <c r="AE60" i="59"/>
  <c r="AD60" i="59" s="1"/>
  <c r="AF60" i="59" s="1"/>
  <c r="AE66" i="59"/>
  <c r="AD66" i="59" s="1"/>
  <c r="AF66" i="59" s="1"/>
  <c r="AE72" i="59"/>
  <c r="AD72" i="59" s="1"/>
  <c r="AF72" i="59" s="1"/>
  <c r="AE78" i="59"/>
  <c r="AD78" i="59" s="1"/>
  <c r="AF78" i="59" s="1"/>
  <c r="AE50" i="59"/>
  <c r="AD50" i="59" s="1"/>
  <c r="AF50" i="59" s="1"/>
  <c r="AE27" i="59"/>
  <c r="AE8" i="59"/>
  <c r="AD8" i="59" s="1"/>
  <c r="AF8" i="59" s="1"/>
  <c r="AE13" i="59"/>
  <c r="AE19" i="59"/>
  <c r="AE25" i="59"/>
  <c r="AE31" i="59"/>
  <c r="AE37" i="59"/>
  <c r="AE43" i="59"/>
  <c r="AE49" i="59"/>
  <c r="AE55" i="59"/>
  <c r="AE61" i="59"/>
  <c r="AE67" i="59"/>
  <c r="AE73" i="59"/>
  <c r="AE20" i="59"/>
  <c r="AD20" i="59" s="1"/>
  <c r="AF20" i="59" s="1"/>
  <c r="AE26" i="59"/>
  <c r="AD26" i="59" s="1"/>
  <c r="AF26" i="59" s="1"/>
  <c r="AE32" i="59"/>
  <c r="AD32" i="59" s="1"/>
  <c r="AF32" i="59" s="1"/>
  <c r="AE44" i="59"/>
  <c r="AD44" i="59" s="1"/>
  <c r="AF44" i="59" s="1"/>
  <c r="AE62" i="59"/>
  <c r="AD62" i="59" s="1"/>
  <c r="AF62" i="59" s="1"/>
  <c r="AE74" i="59"/>
  <c r="AD74" i="59" s="1"/>
  <c r="AF74" i="59" s="1"/>
  <c r="AE57" i="59"/>
  <c r="G5" i="57"/>
  <c r="S7" i="57"/>
  <c r="S11" i="57"/>
  <c r="S9" i="57"/>
  <c r="S8" i="57"/>
  <c r="S12" i="57"/>
  <c r="S5" i="57"/>
  <c r="S6" i="57"/>
  <c r="S10" i="57"/>
  <c r="AI6" i="59"/>
  <c r="AK6" i="59" s="1"/>
  <c r="AI10" i="59"/>
  <c r="AK10" i="59" s="1"/>
  <c r="AI14" i="59"/>
  <c r="AK14" i="59" s="1"/>
  <c r="AI18" i="59"/>
  <c r="AK18" i="59" s="1"/>
  <c r="AI22" i="59"/>
  <c r="AK22" i="59" s="1"/>
  <c r="AI26" i="59"/>
  <c r="AK26" i="59" s="1"/>
  <c r="AI30" i="59"/>
  <c r="AK30" i="59" s="1"/>
  <c r="AI34" i="59"/>
  <c r="AK34" i="59" s="1"/>
  <c r="AI38" i="59"/>
  <c r="AK38" i="59" s="1"/>
  <c r="AI42" i="59"/>
  <c r="AK42" i="59" s="1"/>
  <c r="AI46" i="59"/>
  <c r="AK46" i="59" s="1"/>
  <c r="AI50" i="59"/>
  <c r="AK50" i="59" s="1"/>
  <c r="AI54" i="59"/>
  <c r="AK54" i="59" s="1"/>
  <c r="AI58" i="59"/>
  <c r="AK58" i="59" s="1"/>
  <c r="AI62" i="59"/>
  <c r="AK62" i="59" s="1"/>
  <c r="AI66" i="59"/>
  <c r="AK66" i="59" s="1"/>
  <c r="AI70" i="59"/>
  <c r="AK70" i="59" s="1"/>
  <c r="AI74" i="59"/>
  <c r="AK74" i="59" s="1"/>
  <c r="AI78" i="59"/>
  <c r="AK78" i="59" s="1"/>
  <c r="AI12" i="59"/>
  <c r="AK12" i="59" s="1"/>
  <c r="AI20" i="59"/>
  <c r="AK20" i="59" s="1"/>
  <c r="AI28" i="59"/>
  <c r="AK28" i="59" s="1"/>
  <c r="AI40" i="59"/>
  <c r="AK40" i="59" s="1"/>
  <c r="AI52" i="59"/>
  <c r="AK52" i="59" s="1"/>
  <c r="AI64" i="59"/>
  <c r="AK64" i="59" s="1"/>
  <c r="AI76" i="59"/>
  <c r="AK76" i="59" s="1"/>
  <c r="AI7" i="59"/>
  <c r="AK7" i="59" s="1"/>
  <c r="AI11" i="59"/>
  <c r="AK11" i="59" s="1"/>
  <c r="AI15" i="59"/>
  <c r="AK15" i="59" s="1"/>
  <c r="AI19" i="59"/>
  <c r="AK19" i="59" s="1"/>
  <c r="AI23" i="59"/>
  <c r="AK23" i="59" s="1"/>
  <c r="AI27" i="59"/>
  <c r="AK27" i="59" s="1"/>
  <c r="AI31" i="59"/>
  <c r="AK31" i="59" s="1"/>
  <c r="AI35" i="59"/>
  <c r="AK35" i="59" s="1"/>
  <c r="AI39" i="59"/>
  <c r="AK39" i="59" s="1"/>
  <c r="AI43" i="59"/>
  <c r="AK43" i="59" s="1"/>
  <c r="AI47" i="59"/>
  <c r="AK47" i="59" s="1"/>
  <c r="AI51" i="59"/>
  <c r="AK51" i="59" s="1"/>
  <c r="AI55" i="59"/>
  <c r="AK55" i="59" s="1"/>
  <c r="AI59" i="59"/>
  <c r="AK59" i="59" s="1"/>
  <c r="AI63" i="59"/>
  <c r="AK63" i="59" s="1"/>
  <c r="AI67" i="59"/>
  <c r="AK67" i="59" s="1"/>
  <c r="AI71" i="59"/>
  <c r="AK71" i="59" s="1"/>
  <c r="AI75" i="59"/>
  <c r="AK75" i="59" s="1"/>
  <c r="AI5" i="59"/>
  <c r="AK5" i="59" s="1"/>
  <c r="AI8" i="59"/>
  <c r="AK8" i="59" s="1"/>
  <c r="AI24" i="59"/>
  <c r="AK24" i="59" s="1"/>
  <c r="AI36" i="59"/>
  <c r="AK36" i="59" s="1"/>
  <c r="AI48" i="59"/>
  <c r="AK48" i="59" s="1"/>
  <c r="AI60" i="59"/>
  <c r="AK60" i="59" s="1"/>
  <c r="AI72" i="59"/>
  <c r="AK72" i="59" s="1"/>
  <c r="AI9" i="59"/>
  <c r="AK9" i="59" s="1"/>
  <c r="AI13" i="59"/>
  <c r="AK13" i="59" s="1"/>
  <c r="AI17" i="59"/>
  <c r="AK17" i="59" s="1"/>
  <c r="AI21" i="59"/>
  <c r="AK21" i="59" s="1"/>
  <c r="AI25" i="59"/>
  <c r="AK25" i="59" s="1"/>
  <c r="AI29" i="59"/>
  <c r="AK29" i="59" s="1"/>
  <c r="AI33" i="59"/>
  <c r="AK33" i="59" s="1"/>
  <c r="AI37" i="59"/>
  <c r="AK37" i="59" s="1"/>
  <c r="AI41" i="59"/>
  <c r="AK41" i="59" s="1"/>
  <c r="AI45" i="59"/>
  <c r="AK45" i="59" s="1"/>
  <c r="AI49" i="59"/>
  <c r="AK49" i="59" s="1"/>
  <c r="AI53" i="59"/>
  <c r="AK53" i="59" s="1"/>
  <c r="AI57" i="59"/>
  <c r="AK57" i="59" s="1"/>
  <c r="AI61" i="59"/>
  <c r="AK61" i="59" s="1"/>
  <c r="AI65" i="59"/>
  <c r="AK65" i="59" s="1"/>
  <c r="AI69" i="59"/>
  <c r="AK69" i="59" s="1"/>
  <c r="AI73" i="59"/>
  <c r="AK73" i="59" s="1"/>
  <c r="AI77" i="59"/>
  <c r="AK77" i="59" s="1"/>
  <c r="AI16" i="59"/>
  <c r="AK16" i="59" s="1"/>
  <c r="AI32" i="59"/>
  <c r="AK32" i="59" s="1"/>
  <c r="AI44" i="59"/>
  <c r="AK44" i="59" s="1"/>
  <c r="AI56" i="59"/>
  <c r="AK56" i="59" s="1"/>
  <c r="AI68" i="59"/>
  <c r="AK68" i="59" s="1"/>
  <c r="AC7" i="19"/>
  <c r="AE7" i="19" s="1"/>
  <c r="F80" i="19"/>
  <c r="G14" i="42"/>
  <c r="F14" i="42"/>
  <c r="Z6" i="19" l="1"/>
  <c r="AB6" i="19" s="1"/>
  <c r="Q6" i="57"/>
  <c r="Q5" i="57"/>
  <c r="AD77" i="59"/>
  <c r="AF77" i="59" s="1"/>
  <c r="AD75" i="59"/>
  <c r="AF75" i="59" s="1"/>
  <c r="AD73" i="59"/>
  <c r="AF73" i="59" s="1"/>
  <c r="AD71" i="59"/>
  <c r="AF71" i="59" s="1"/>
  <c r="E5" i="57"/>
  <c r="E6" i="43"/>
  <c r="AD53" i="59"/>
  <c r="AF53" i="59" s="1"/>
  <c r="AD29" i="59"/>
  <c r="AF29" i="59" s="1"/>
  <c r="AD15" i="59"/>
  <c r="AF15" i="59" s="1"/>
  <c r="AD49" i="59"/>
  <c r="AF49" i="59" s="1"/>
  <c r="AD25" i="59"/>
  <c r="AF25" i="59" s="1"/>
  <c r="AD27" i="59"/>
  <c r="AF27" i="59" s="1"/>
  <c r="AD47" i="59"/>
  <c r="AF47" i="59" s="1"/>
  <c r="AD69" i="59"/>
  <c r="AF69" i="59" s="1"/>
  <c r="AD43" i="59"/>
  <c r="AF43" i="59" s="1"/>
  <c r="AD65" i="59"/>
  <c r="AF65" i="59" s="1"/>
  <c r="AD41" i="59"/>
  <c r="AF41" i="59" s="1"/>
  <c r="AD17" i="59"/>
  <c r="AF17" i="59" s="1"/>
  <c r="AD63" i="59"/>
  <c r="AF63" i="59" s="1"/>
  <c r="AD33" i="59"/>
  <c r="AF33" i="59" s="1"/>
  <c r="AD55" i="59"/>
  <c r="AF55" i="59" s="1"/>
  <c r="AD31" i="59"/>
  <c r="AF31" i="59" s="1"/>
  <c r="AD45" i="59"/>
  <c r="AF45" i="59" s="1"/>
  <c r="AD23" i="59"/>
  <c r="AF23" i="59" s="1"/>
  <c r="AD39" i="59"/>
  <c r="AF39" i="59" s="1"/>
  <c r="AD9" i="59"/>
  <c r="AF9" i="59" s="1"/>
  <c r="AD57" i="59"/>
  <c r="AF57" i="59" s="1"/>
  <c r="AD67" i="59"/>
  <c r="AF67" i="59" s="1"/>
  <c r="AD19" i="59"/>
  <c r="AF19" i="59" s="1"/>
  <c r="AD61" i="59"/>
  <c r="AF61" i="59" s="1"/>
  <c r="AD37" i="59"/>
  <c r="AF37" i="59" s="1"/>
  <c r="AD13" i="59"/>
  <c r="AF13" i="59" s="1"/>
  <c r="AD7" i="59"/>
  <c r="AF7" i="59" s="1"/>
  <c r="AD59" i="59"/>
  <c r="AF59" i="59" s="1"/>
  <c r="AD35" i="59"/>
  <c r="AF35" i="59" s="1"/>
  <c r="AD11" i="59"/>
  <c r="AF11" i="59" s="1"/>
  <c r="AD51" i="59"/>
  <c r="AF51" i="59" s="1"/>
  <c r="AD21" i="59"/>
  <c r="AF21" i="59" s="1"/>
  <c r="AD6" i="59"/>
  <c r="AF6" i="59" s="1"/>
  <c r="N11" i="42"/>
  <c r="O11" i="42"/>
  <c r="Z9" i="19"/>
  <c r="AB9" i="19" s="1"/>
  <c r="AC6" i="19"/>
  <c r="AE6" i="19" s="1"/>
  <c r="AC50" i="19"/>
  <c r="AE50" i="19" s="1"/>
  <c r="AC24" i="19"/>
  <c r="AE24" i="19" s="1"/>
  <c r="AC72" i="19"/>
  <c r="AE72" i="19" s="1"/>
  <c r="AC44" i="19"/>
  <c r="AE44" i="19" s="1"/>
  <c r="AC18" i="19"/>
  <c r="AE18" i="19" s="1"/>
  <c r="AC66" i="19"/>
  <c r="AE66" i="19" s="1"/>
  <c r="AC40" i="19"/>
  <c r="AE40" i="19" s="1"/>
  <c r="AC8" i="19"/>
  <c r="AE8" i="19" s="1"/>
  <c r="AC60" i="19"/>
  <c r="AE60" i="19" s="1"/>
  <c r="AC28" i="19"/>
  <c r="AE28" i="19" s="1"/>
  <c r="O9" i="42"/>
  <c r="AC76" i="19"/>
  <c r="AE76" i="19" s="1"/>
  <c r="AC56" i="19"/>
  <c r="AE56" i="19" s="1"/>
  <c r="AC34" i="19"/>
  <c r="AE34" i="19" s="1"/>
  <c r="AC12" i="19"/>
  <c r="AE12" i="19" s="1"/>
  <c r="O10" i="42"/>
  <c r="AC74" i="19"/>
  <c r="AE74" i="19" s="1"/>
  <c r="AC64" i="19"/>
  <c r="AE64" i="19" s="1"/>
  <c r="AC54" i="19"/>
  <c r="AE54" i="19" s="1"/>
  <c r="AC42" i="19"/>
  <c r="AE42" i="19" s="1"/>
  <c r="AC32" i="19"/>
  <c r="AE32" i="19" s="1"/>
  <c r="AC22" i="19"/>
  <c r="AE22" i="19" s="1"/>
  <c r="AC10" i="19"/>
  <c r="AE10" i="19" s="1"/>
  <c r="AC70" i="19"/>
  <c r="AE70" i="19" s="1"/>
  <c r="AC58" i="19"/>
  <c r="AE58" i="19" s="1"/>
  <c r="AC48" i="19"/>
  <c r="AE48" i="19" s="1"/>
  <c r="AC38" i="19"/>
  <c r="AE38" i="19" s="1"/>
  <c r="AC26" i="19"/>
  <c r="AE26" i="19" s="1"/>
  <c r="AC16" i="19"/>
  <c r="AE16" i="19" s="1"/>
  <c r="Z60" i="19"/>
  <c r="AB60" i="19" s="1"/>
  <c r="Z51" i="19"/>
  <c r="AB51" i="19" s="1"/>
  <c r="Z33" i="19"/>
  <c r="AB33" i="19" s="1"/>
  <c r="N10" i="42"/>
  <c r="Z12" i="19"/>
  <c r="AB12" i="19" s="1"/>
  <c r="Z77" i="19"/>
  <c r="AB77" i="19" s="1"/>
  <c r="Z44" i="19"/>
  <c r="AB44" i="19" s="1"/>
  <c r="Z40" i="19"/>
  <c r="AB40" i="19" s="1"/>
  <c r="Z17" i="19"/>
  <c r="AB17" i="19" s="1"/>
  <c r="Z70" i="19"/>
  <c r="AB70" i="19" s="1"/>
  <c r="Z62" i="19"/>
  <c r="AB62" i="19" s="1"/>
  <c r="Z43" i="19"/>
  <c r="AB43" i="19" s="1"/>
  <c r="Z24" i="19"/>
  <c r="AB24" i="19" s="1"/>
  <c r="Z67" i="19"/>
  <c r="AB67" i="19" s="1"/>
  <c r="Z46" i="19"/>
  <c r="AB46" i="19" s="1"/>
  <c r="Z28" i="19"/>
  <c r="AB28" i="19" s="1"/>
  <c r="Z8" i="19"/>
  <c r="AB8" i="19" s="1"/>
  <c r="N9" i="42"/>
  <c r="N7" i="42"/>
  <c r="Z76" i="19"/>
  <c r="AB76" i="19" s="1"/>
  <c r="Z72" i="19"/>
  <c r="AB72" i="19" s="1"/>
  <c r="Z61" i="19"/>
  <c r="AB61" i="19" s="1"/>
  <c r="Z45" i="19"/>
  <c r="AB45" i="19" s="1"/>
  <c r="Z35" i="19"/>
  <c r="AB35" i="19" s="1"/>
  <c r="Z30" i="19"/>
  <c r="AB30" i="19" s="1"/>
  <c r="Z19" i="19"/>
  <c r="AB19" i="19" s="1"/>
  <c r="Z14" i="19"/>
  <c r="AB14" i="19" s="1"/>
  <c r="N6" i="42"/>
  <c r="Z78" i="19"/>
  <c r="AB78" i="19" s="1"/>
  <c r="Z75" i="19"/>
  <c r="AB75" i="19" s="1"/>
  <c r="Z65" i="19"/>
  <c r="AB65" i="19" s="1"/>
  <c r="Z56" i="19"/>
  <c r="AB56" i="19" s="1"/>
  <c r="Z49" i="19"/>
  <c r="AB49" i="19" s="1"/>
  <c r="Z29" i="19"/>
  <c r="AB29" i="19" s="1"/>
  <c r="Z13" i="19"/>
  <c r="AB13" i="19" s="1"/>
  <c r="N8" i="42"/>
  <c r="O8" i="42"/>
  <c r="Z71" i="19"/>
  <c r="AB71" i="19" s="1"/>
  <c r="Z66" i="19"/>
  <c r="AB66" i="19" s="1"/>
  <c r="Z55" i="19"/>
  <c r="AB55" i="19" s="1"/>
  <c r="Z50" i="19"/>
  <c r="AB50" i="19" s="1"/>
  <c r="Z39" i="19"/>
  <c r="AB39" i="19" s="1"/>
  <c r="Z34" i="19"/>
  <c r="AB34" i="19" s="1"/>
  <c r="Z23" i="19"/>
  <c r="AB23" i="19" s="1"/>
  <c r="Z18" i="19"/>
  <c r="AB18" i="19" s="1"/>
  <c r="Z7" i="19"/>
  <c r="AB7" i="19" s="1"/>
  <c r="Z59" i="19"/>
  <c r="AB59" i="19" s="1"/>
  <c r="Z54" i="19"/>
  <c r="AB54" i="19" s="1"/>
  <c r="Z38" i="19"/>
  <c r="AB38" i="19" s="1"/>
  <c r="Z27" i="19"/>
  <c r="AB27" i="19" s="1"/>
  <c r="Z22" i="19"/>
  <c r="AB22" i="19" s="1"/>
  <c r="Z11" i="19"/>
  <c r="AB11" i="19" s="1"/>
  <c r="Z48" i="19"/>
  <c r="AB48" i="19" s="1"/>
  <c r="Z32" i="19"/>
  <c r="AB32" i="19" s="1"/>
  <c r="Z21" i="19"/>
  <c r="AB21" i="19" s="1"/>
  <c r="O7" i="42"/>
  <c r="O6" i="42"/>
  <c r="N13" i="42"/>
  <c r="Z69" i="19"/>
  <c r="AB69" i="19" s="1"/>
  <c r="Z37" i="19"/>
  <c r="AB37" i="19" s="1"/>
  <c r="N12" i="42"/>
  <c r="O12" i="42"/>
  <c r="Z79" i="19"/>
  <c r="AB79" i="19" s="1"/>
  <c r="Z74" i="19"/>
  <c r="AB74" i="19" s="1"/>
  <c r="AC68" i="19"/>
  <c r="AE68" i="19" s="1"/>
  <c r="Z63" i="19"/>
  <c r="AB63" i="19" s="1"/>
  <c r="Z58" i="19"/>
  <c r="AB58" i="19" s="1"/>
  <c r="AC52" i="19"/>
  <c r="AE52" i="19" s="1"/>
  <c r="Z47" i="19"/>
  <c r="AB47" i="19" s="1"/>
  <c r="Z42" i="19"/>
  <c r="AB42" i="19" s="1"/>
  <c r="AC36" i="19"/>
  <c r="AE36" i="19" s="1"/>
  <c r="Z31" i="19"/>
  <c r="AB31" i="19" s="1"/>
  <c r="Z26" i="19"/>
  <c r="AB26" i="19" s="1"/>
  <c r="AC20" i="19"/>
  <c r="AE20" i="19" s="1"/>
  <c r="Z15" i="19"/>
  <c r="AB15" i="19" s="1"/>
  <c r="Z10" i="19"/>
  <c r="AB10" i="19" s="1"/>
  <c r="O13" i="42"/>
  <c r="Z64" i="19"/>
  <c r="AB64" i="19" s="1"/>
  <c r="Z53" i="19"/>
  <c r="AB53" i="19" s="1"/>
  <c r="Z16" i="19"/>
  <c r="AB16" i="19" s="1"/>
  <c r="AC78" i="19"/>
  <c r="AE78" i="19" s="1"/>
  <c r="Z73" i="19"/>
  <c r="AB73" i="19" s="1"/>
  <c r="Z68" i="19"/>
  <c r="AB68" i="19" s="1"/>
  <c r="AC62" i="19"/>
  <c r="AE62" i="19" s="1"/>
  <c r="Z57" i="19"/>
  <c r="AB57" i="19" s="1"/>
  <c r="Z52" i="19"/>
  <c r="AB52" i="19" s="1"/>
  <c r="AC46" i="19"/>
  <c r="AE46" i="19" s="1"/>
  <c r="Z41" i="19"/>
  <c r="AB41" i="19" s="1"/>
  <c r="Z36" i="19"/>
  <c r="AB36" i="19" s="1"/>
  <c r="AC30" i="19"/>
  <c r="AE30" i="19" s="1"/>
  <c r="Z25" i="19"/>
  <c r="AB25" i="19" s="1"/>
  <c r="Z20" i="19"/>
  <c r="AB20" i="19" s="1"/>
  <c r="AC14" i="19"/>
  <c r="AE14" i="19" s="1"/>
  <c r="AC79" i="19"/>
  <c r="AE79" i="19" s="1"/>
  <c r="AC77" i="19"/>
  <c r="AE77" i="19" s="1"/>
  <c r="AC75" i="19"/>
  <c r="AE75" i="19" s="1"/>
  <c r="AC73" i="19"/>
  <c r="AE73" i="19" s="1"/>
  <c r="AC71" i="19"/>
  <c r="AE71" i="19" s="1"/>
  <c r="AC69" i="19"/>
  <c r="AE69" i="19" s="1"/>
  <c r="AC67" i="19"/>
  <c r="AE67" i="19" s="1"/>
  <c r="AC65" i="19"/>
  <c r="AE65" i="19" s="1"/>
  <c r="AC63" i="19"/>
  <c r="AE63" i="19" s="1"/>
  <c r="AC61" i="19"/>
  <c r="AE61" i="19" s="1"/>
  <c r="AC59" i="19"/>
  <c r="AE59" i="19" s="1"/>
  <c r="AC57" i="19"/>
  <c r="AE57" i="19" s="1"/>
  <c r="AC55" i="19"/>
  <c r="AE55" i="19" s="1"/>
  <c r="AC53" i="19"/>
  <c r="AE53" i="19" s="1"/>
  <c r="AC51" i="19"/>
  <c r="AE51" i="19" s="1"/>
  <c r="AC49" i="19"/>
  <c r="AE49" i="19" s="1"/>
  <c r="AC47" i="19"/>
  <c r="AE47" i="19" s="1"/>
  <c r="AC45" i="19"/>
  <c r="AE45" i="19" s="1"/>
  <c r="AC43" i="19"/>
  <c r="AE43" i="19" s="1"/>
  <c r="AC41" i="19"/>
  <c r="AE41" i="19" s="1"/>
  <c r="AC39" i="19"/>
  <c r="AE39" i="19" s="1"/>
  <c r="AC37" i="19"/>
  <c r="AE37" i="19" s="1"/>
  <c r="AC35" i="19"/>
  <c r="AE35" i="19" s="1"/>
  <c r="AC33" i="19"/>
  <c r="AE33" i="19" s="1"/>
  <c r="AC31" i="19"/>
  <c r="AE31" i="19" s="1"/>
  <c r="AC29" i="19"/>
  <c r="AE29" i="19" s="1"/>
  <c r="AC27" i="19"/>
  <c r="AE27" i="19" s="1"/>
  <c r="AC25" i="19"/>
  <c r="AE25" i="19" s="1"/>
  <c r="AC23" i="19"/>
  <c r="AE23" i="19" s="1"/>
  <c r="AC21" i="19"/>
  <c r="AE21" i="19" s="1"/>
  <c r="AC19" i="19"/>
  <c r="AE19" i="19" s="1"/>
  <c r="AC17" i="19"/>
  <c r="AE17" i="19" s="1"/>
  <c r="AC15" i="19"/>
  <c r="AE15" i="19" s="1"/>
  <c r="AC13" i="19"/>
  <c r="AE13" i="19" s="1"/>
  <c r="AC11" i="19"/>
  <c r="AE11" i="19" s="1"/>
  <c r="AC9" i="19"/>
  <c r="AE9" i="19" s="1"/>
  <c r="J79" i="59"/>
  <c r="I79" i="59"/>
  <c r="K79" i="59"/>
  <c r="H79" i="59"/>
  <c r="G79" i="59"/>
  <c r="F79" i="59"/>
  <c r="E79" i="59"/>
  <c r="D79" i="59"/>
  <c r="L79" i="58"/>
  <c r="J79" i="58"/>
  <c r="I79" i="58"/>
  <c r="K79" i="58"/>
  <c r="H79" i="58"/>
  <c r="G79" i="58"/>
  <c r="F79" i="58"/>
  <c r="E79" i="58"/>
  <c r="D79" i="58"/>
  <c r="L13" i="43"/>
  <c r="J13" i="43"/>
  <c r="I13" i="43"/>
  <c r="K13" i="43"/>
  <c r="J13" i="57"/>
  <c r="I13" i="57"/>
  <c r="K13" i="57"/>
  <c r="H13" i="57"/>
  <c r="G13" i="57"/>
  <c r="F13" i="57"/>
  <c r="D13" i="57"/>
  <c r="Q11" i="57" l="1"/>
  <c r="P11" i="57" s="1"/>
  <c r="Q10" i="57"/>
  <c r="P10" i="57" s="1"/>
  <c r="P5" i="57"/>
  <c r="Q7" i="57"/>
  <c r="P7" i="57" s="1"/>
  <c r="Q12" i="57"/>
  <c r="P12" i="57" s="1"/>
  <c r="P6" i="57"/>
  <c r="Q9" i="57"/>
  <c r="P9" i="57" s="1"/>
  <c r="Q8" i="57"/>
  <c r="P8" i="57" s="1"/>
</calcChain>
</file>

<file path=xl/sharedStrings.xml><?xml version="1.0" encoding="utf-8"?>
<sst xmlns="http://schemas.openxmlformats.org/spreadsheetml/2006/main" count="1678" uniqueCount="331">
  <si>
    <t>広域連合全体</t>
  </si>
  <si>
    <t>豊能医療圏</t>
    <rPh sb="0" eb="2">
      <t>トヨノ</t>
    </rPh>
    <rPh sb="2" eb="4">
      <t>イリョウ</t>
    </rPh>
    <rPh sb="4" eb="5">
      <t>ケン</t>
    </rPh>
    <phoneticPr fontId="31"/>
  </si>
  <si>
    <t>豊中市</t>
  </si>
  <si>
    <t>池田市</t>
  </si>
  <si>
    <t>吹田市</t>
  </si>
  <si>
    <t>箕面市</t>
  </si>
  <si>
    <t>豊能町</t>
  </si>
  <si>
    <t>能勢町</t>
  </si>
  <si>
    <t>三島医療圏</t>
    <rPh sb="0" eb="1">
      <t>ミシマ</t>
    </rPh>
    <rPh sb="1" eb="3">
      <t>イリョウ</t>
    </rPh>
    <rPh sb="3" eb="4">
      <t>ケン</t>
    </rPh>
    <phoneticPr fontId="31"/>
  </si>
  <si>
    <t>高槻市</t>
  </si>
  <si>
    <t>茨木市</t>
  </si>
  <si>
    <t>摂津市</t>
  </si>
  <si>
    <t>島本町</t>
  </si>
  <si>
    <t>北河内医療圏</t>
    <rPh sb="0" eb="2">
      <t>キタカワチ</t>
    </rPh>
    <rPh sb="2" eb="4">
      <t>イリョウ</t>
    </rPh>
    <rPh sb="4" eb="5">
      <t>ケン</t>
    </rPh>
    <phoneticPr fontId="31"/>
  </si>
  <si>
    <t>守口市</t>
  </si>
  <si>
    <t>枚方市</t>
  </si>
  <si>
    <t>寝屋川市</t>
  </si>
  <si>
    <t>大東市</t>
  </si>
  <si>
    <t>門真市</t>
  </si>
  <si>
    <t>四條畷市</t>
  </si>
  <si>
    <t>交野市</t>
  </si>
  <si>
    <t>中河内医療圏</t>
    <rPh sb="0" eb="2">
      <t>ナカガウチ</t>
    </rPh>
    <rPh sb="2" eb="4">
      <t>イリョウ</t>
    </rPh>
    <rPh sb="4" eb="5">
      <t>ケン</t>
    </rPh>
    <phoneticPr fontId="31"/>
  </si>
  <si>
    <t>八尾市</t>
  </si>
  <si>
    <t>柏原市</t>
  </si>
  <si>
    <t>東大阪市</t>
  </si>
  <si>
    <t>南河内医療圏</t>
    <rPh sb="0" eb="2">
      <t>カワチ</t>
    </rPh>
    <rPh sb="2" eb="4">
      <t>イリョウ</t>
    </rPh>
    <rPh sb="4" eb="5">
      <t>ケン</t>
    </rPh>
    <phoneticPr fontId="31"/>
  </si>
  <si>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</si>
  <si>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</si>
  <si>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</si>
  <si>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</si>
  <si>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</si>
  <si>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</si>
  <si>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</si>
  <si>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</si>
  <si>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</si>
  <si>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1"/>
  </si>
  <si>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</si>
  <si>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</si>
  <si>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</si>
  <si>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</si>
  <si>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</si>
  <si>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</si>
  <si>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</si>
  <si>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</si>
  <si>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1"/>
  </si>
  <si>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</si>
  <si>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</si>
  <si>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</si>
  <si>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</si>
  <si>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</si>
  <si>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</si>
  <si>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</si>
  <si>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</si>
  <si>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</si>
  <si>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</si>
  <si>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</si>
  <si>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</si>
  <si>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1"/>
  </si>
  <si>
    <t>大阪市</t>
  </si>
  <si>
    <t>天王寺区</t>
  </si>
  <si>
    <t>西淀川区</t>
  </si>
  <si>
    <t>東淀川区</t>
  </si>
  <si>
    <t>阿倍野区</t>
  </si>
  <si>
    <t>東住吉区</t>
  </si>
  <si>
    <t>住之江区</t>
  </si>
  <si>
    <t>薬剤費合計</t>
  </si>
  <si>
    <t>A</t>
  </si>
  <si>
    <t>B</t>
  </si>
  <si>
    <t>C</t>
  </si>
  <si>
    <t>ジェネリック医薬品薬剤費</t>
  </si>
  <si>
    <t>D</t>
  </si>
  <si>
    <t>先発品薬剤費</t>
  </si>
  <si>
    <t>E</t>
  </si>
  <si>
    <t>先発品薬剤費のうちジェネリック医薬品が存在する金額範囲</t>
  </si>
  <si>
    <t>E1</t>
  </si>
  <si>
    <t>E2</t>
  </si>
  <si>
    <t>Eのうち通知対象外のジェネリック医薬品範囲</t>
  </si>
  <si>
    <t>F</t>
  </si>
  <si>
    <t>先発品薬剤費のうちジェネリック医薬品が存在しない金額範囲</t>
  </si>
  <si>
    <t>G</t>
  </si>
  <si>
    <t>C/(C+E)</t>
  </si>
  <si>
    <t>※先発品のうち削減可能額…通知対象のジェネリック医薬品範囲のうち、後発品へ切り替える事により削減可能な金額。</t>
  </si>
  <si>
    <t>薬剤数量合計</t>
  </si>
  <si>
    <t>ジェネリック医薬品薬剤数量</t>
  </si>
  <si>
    <t>先発品薬剤数量</t>
  </si>
  <si>
    <t>先発品薬剤数量のうちジェネリック医薬品が存在する数量</t>
  </si>
  <si>
    <t>Eのうち通知対象外のジェネリック医薬品切替可能数量</t>
  </si>
  <si>
    <t>先発品薬剤数量のうちジェネリック医薬品が存在しない数量</t>
  </si>
  <si>
    <t>単位：千円</t>
  </si>
  <si>
    <t>地区</t>
    <rPh sb="0" eb="2">
      <t>チク</t>
    </rPh>
    <phoneticPr fontId="3"/>
  </si>
  <si>
    <t>単位：数</t>
  </si>
  <si>
    <t>C ジェネリック医薬品薬剤数量</t>
  </si>
  <si>
    <t>C　ジェネリック医薬品薬剤数量</t>
  </si>
  <si>
    <t>E　ジェネリック医薬品が存在する数量</t>
  </si>
  <si>
    <t>D 先発品薬剤数量</t>
  </si>
  <si>
    <t>E2　通知対象外の
ジェネリック医薬品切替可能数量</t>
  </si>
  <si>
    <t>F　ジェネリック医薬品が存在しない数量</t>
  </si>
  <si>
    <t>ジェネリック医薬品普及率</t>
  </si>
  <si>
    <t>市区町村</t>
    <rPh sb="0" eb="1">
      <t>シ</t>
    </rPh>
    <rPh sb="1" eb="2">
      <t>ク</t>
    </rPh>
    <rPh sb="2" eb="4">
      <t>チョウソン</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</si>
  <si>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</si>
  <si>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</si>
  <si>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</si>
  <si>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</si>
  <si>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</si>
  <si>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</si>
  <si>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</si>
  <si>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</si>
  <si>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</si>
  <si>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</si>
  <si>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</si>
  <si>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</si>
  <si>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</si>
  <si>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</si>
  <si>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</si>
  <si>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</si>
  <si>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</si>
  <si>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</si>
  <si>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市区町村</t>
    <rPh sb="0" eb="2">
      <t>シク</t>
    </rPh>
    <rPh sb="2" eb="4">
      <t>チョウソン</t>
    </rPh>
    <phoneticPr fontId="3"/>
  </si>
  <si>
    <t>市区町村</t>
    <rPh sb="0" eb="1">
      <t>シ</t>
    </rPh>
    <rPh sb="1" eb="2">
      <t>ク</t>
    </rPh>
    <rPh sb="2" eb="4">
      <t>マチムラ</t>
    </rPh>
    <phoneticPr fontId="3"/>
  </si>
  <si>
    <t>資格確認日…1日でも資格があれば分析対象としている。</t>
    <rPh sb="0" eb="2">
      <t>シカク</t>
    </rPh>
    <rPh sb="2" eb="4">
      <t>カクニン</t>
    </rPh>
    <rPh sb="4" eb="5">
      <t>ビ</t>
    </rPh>
    <phoneticPr fontId="3"/>
  </si>
  <si>
    <t>薬剤費(円)</t>
    <phoneticPr fontId="3"/>
  </si>
  <si>
    <t>65歳～69歳</t>
  </si>
  <si>
    <t>70歳～74歳</t>
  </si>
  <si>
    <t>75歳～79歳</t>
  </si>
  <si>
    <t>80歳～84歳</t>
  </si>
  <si>
    <t>85歳～89歳</t>
  </si>
  <si>
    <t>90歳～94歳</t>
  </si>
  <si>
    <t>95歳～</t>
  </si>
  <si>
    <t>C ジェネリック医薬品薬剤費</t>
  </si>
  <si>
    <t>D 先発品薬剤費</t>
  </si>
  <si>
    <t>F　ジェネリック医薬品が存在しない金額範囲</t>
  </si>
  <si>
    <t>資格確認日…1日でも資格があれば分析対象としている。</t>
    <rPh sb="0" eb="2">
      <t>シカク</t>
    </rPh>
    <rPh sb="2" eb="4">
      <t>カクニン</t>
    </rPh>
    <rPh sb="4" eb="5">
      <t>ビ</t>
    </rPh>
    <phoneticPr fontId="3"/>
  </si>
  <si>
    <t>G
削減可能額(千円)</t>
    <rPh sb="2" eb="4">
      <t>サクゲン</t>
    </rPh>
    <rPh sb="4" eb="7">
      <t>カノウガク</t>
    </rPh>
    <phoneticPr fontId="3"/>
  </si>
  <si>
    <t>E2
通知対象外のジェネリック医薬品切替可能数量(数)</t>
    <phoneticPr fontId="3"/>
  </si>
  <si>
    <t>E1
通知対象のジェネリック医薬品切替可能数量(数)</t>
    <rPh sb="17" eb="19">
      <t>キリカエ</t>
    </rPh>
    <rPh sb="19" eb="21">
      <t>カノウ</t>
    </rPh>
    <rPh sb="21" eb="23">
      <t>スウリョウ</t>
    </rPh>
    <phoneticPr fontId="3"/>
  </si>
  <si>
    <t>現在の
普及率(%)</t>
    <rPh sb="0" eb="2">
      <t>ゲンザイ</t>
    </rPh>
    <rPh sb="4" eb="6">
      <t>フキュウ</t>
    </rPh>
    <rPh sb="6" eb="7">
      <t>リツ</t>
    </rPh>
    <phoneticPr fontId="3"/>
  </si>
  <si>
    <t>※現在のジェネリック医薬品普及率…C ジェネリック医薬品薬剤数量</t>
    <phoneticPr fontId="3"/>
  </si>
  <si>
    <t>薬剤費総額(☆★を含む)</t>
  </si>
  <si>
    <t>薬剤費総額(☆★を除く)</t>
  </si>
  <si>
    <t>ジェネリック医薬品普及率(金額)</t>
  </si>
  <si>
    <t>厚生労働省指定薬剤のうち、☆(後発医薬品がある先発医薬品で後発医薬品と同額又は薬価が低いもの)★(後発医薬品で先発医薬品と同額又は薬価が高いもの)に該当する医薬品を除外。</t>
  </si>
  <si>
    <t>薬剤数量(数)</t>
  </si>
  <si>
    <t>薬剤総量(☆★を含む)</t>
  </si>
  <si>
    <t>薬剤総量(☆★を除く)</t>
  </si>
  <si>
    <t>ジェネリック医薬品普及率(数量)</t>
  </si>
  <si>
    <t>A 薬剤費総額(☆★を含む)</t>
  </si>
  <si>
    <t>A 薬剤総量(☆★を含む)</t>
  </si>
  <si>
    <t>B 薬剤総量(☆★を除く)</t>
  </si>
  <si>
    <t>※ジェネリック医薬品普及率…ジェネリック医薬品薬剤費/(ジェネリック医薬品薬剤費+先発品薬剤費のうちジェネリック医薬品が存在する金額範囲)</t>
  </si>
  <si>
    <t>A
薬剤費総額(☆★を
含む)
(千円)</t>
    <rPh sb="17" eb="19">
      <t>センエン</t>
    </rPh>
    <phoneticPr fontId="3"/>
  </si>
  <si>
    <t>B
薬剤費総額(☆★を
除く)
(千円)</t>
    <phoneticPr fontId="3"/>
  </si>
  <si>
    <t>C
ジェネリック医薬品
薬剤費
(千円)</t>
    <phoneticPr fontId="3"/>
  </si>
  <si>
    <t>E1
通知対象のジェネリック医薬品範囲
(千円)　</t>
    <phoneticPr fontId="3"/>
  </si>
  <si>
    <t>E2
通知対象外のジェネリック医薬品範囲
(千円)</t>
    <phoneticPr fontId="3"/>
  </si>
  <si>
    <t>F
ジェネリック医薬品が
存在しない
金額範囲
(千円)</t>
    <phoneticPr fontId="3"/>
  </si>
  <si>
    <t>D
先発品
薬剤費
(千円)</t>
    <phoneticPr fontId="3"/>
  </si>
  <si>
    <t>E
ジェネリック
医薬品が
存在する
金額範囲
(千円)</t>
    <phoneticPr fontId="3"/>
  </si>
  <si>
    <t>※E1　通知対象のジェネリック医薬品切替数量…株式会社データホライゾン通知対象薬剤基準による(ジェネリック医薬品が存在しても、入院、処置に使用した</t>
    <rPh sb="4" eb="6">
      <t>ツウチ</t>
    </rPh>
    <rPh sb="6" eb="8">
      <t>タイショウ</t>
    </rPh>
    <rPh sb="15" eb="18">
      <t>イヤクヒン</t>
    </rPh>
    <rPh sb="18" eb="20">
      <t>キリカエ</t>
    </rPh>
    <rPh sb="20" eb="22">
      <t>スウリョウ</t>
    </rPh>
    <phoneticPr fontId="3"/>
  </si>
  <si>
    <t>に該当する医薬品を除外。</t>
    <phoneticPr fontId="3"/>
  </si>
  <si>
    <t>厚生労働省指定薬剤のうち、☆(後発医薬品がある先発医薬品で後発医薬品と同額又は薬価が低いもの)★(後発医薬品で先発医薬品と同額又は薬価が高いもの)</t>
    <phoneticPr fontId="3"/>
  </si>
  <si>
    <t>C
ジェネリック医薬品
薬剤数量
(数)</t>
    <rPh sb="14" eb="16">
      <t>スウリョウ</t>
    </rPh>
    <phoneticPr fontId="3"/>
  </si>
  <si>
    <t>D
先発品
薬剤数量
(数)</t>
    <rPh sb="8" eb="10">
      <t>スウリョウ</t>
    </rPh>
    <phoneticPr fontId="3"/>
  </si>
  <si>
    <t>E
ジェネリック医薬品が
存在する
数量(数)</t>
    <rPh sb="18" eb="20">
      <t>スウリョウ</t>
    </rPh>
    <phoneticPr fontId="3"/>
  </si>
  <si>
    <t>切替可能
数量割合
通知対象分
(%)</t>
    <rPh sb="0" eb="2">
      <t>キリカエ</t>
    </rPh>
    <rPh sb="2" eb="4">
      <t>カノウ</t>
    </rPh>
    <rPh sb="5" eb="7">
      <t>スウリョウ</t>
    </rPh>
    <rPh sb="7" eb="9">
      <t>ワリアイ</t>
    </rPh>
    <rPh sb="10" eb="12">
      <t>ツウチ</t>
    </rPh>
    <rPh sb="12" eb="14">
      <t>タイショウ</t>
    </rPh>
    <rPh sb="14" eb="15">
      <t>ブン</t>
    </rPh>
    <phoneticPr fontId="3"/>
  </si>
  <si>
    <t>切替後
普及率(%)</t>
    <rPh sb="0" eb="2">
      <t>キリカエ</t>
    </rPh>
    <rPh sb="2" eb="3">
      <t>ゴ</t>
    </rPh>
    <rPh sb="4" eb="6">
      <t>フキュウ</t>
    </rPh>
    <rPh sb="6" eb="7">
      <t>リツ</t>
    </rPh>
    <phoneticPr fontId="3"/>
  </si>
  <si>
    <t>F
ジェネリック医薬品が
存在しない
数量(数)</t>
    <rPh sb="19" eb="21">
      <t>スウリョウ</t>
    </rPh>
    <phoneticPr fontId="3"/>
  </si>
  <si>
    <t>に該当する医薬品を除外。</t>
    <phoneticPr fontId="3"/>
  </si>
  <si>
    <t>厚生労働省指定薬剤のうち、☆(後発医薬品がある先発医薬品で後発医薬品と同額又は薬価が低いもの)★(後発医薬品で先発医薬品と同額又は薬価が高いもの)</t>
    <phoneticPr fontId="3"/>
  </si>
  <si>
    <t>※G　削減可能額…通知対象のジェネリック医薬品範囲のうち、後発品へ切り替える事により削減可能な金額。</t>
    <rPh sb="3" eb="5">
      <t>サクゲン</t>
    </rPh>
    <rPh sb="5" eb="7">
      <t>カノウ</t>
    </rPh>
    <rPh sb="7" eb="8">
      <t>ガク</t>
    </rPh>
    <phoneticPr fontId="3"/>
  </si>
  <si>
    <t>切替ポテンシャル
(数量ベース)</t>
    <rPh sb="0" eb="2">
      <t>キリカエ</t>
    </rPh>
    <rPh sb="10" eb="12">
      <t>スウリョウ</t>
    </rPh>
    <phoneticPr fontId="3"/>
  </si>
  <si>
    <t>【グラフ用】</t>
  </si>
  <si>
    <t>切替ポテンシャル(数量ベース)</t>
    <rPh sb="0" eb="2">
      <t>キリカエ</t>
    </rPh>
    <rPh sb="9" eb="11">
      <t>スウリョウ</t>
    </rPh>
    <phoneticPr fontId="3"/>
  </si>
  <si>
    <t>構成比(%)</t>
  </si>
  <si>
    <t>普及率(%)
金額ベース</t>
    <rPh sb="0" eb="2">
      <t>フキュウ</t>
    </rPh>
    <rPh sb="2" eb="3">
      <t>リツ</t>
    </rPh>
    <rPh sb="7" eb="9">
      <t>キンガク</t>
    </rPh>
    <phoneticPr fontId="3"/>
  </si>
  <si>
    <t>普及率(%)
数量ベース</t>
    <rPh sb="7" eb="9">
      <t>スウリョウ</t>
    </rPh>
    <phoneticPr fontId="3"/>
  </si>
  <si>
    <t>※E1　通知対象のジェネリック医薬品範囲…株式会社データホライゾン通知対象薬剤基準による(ジェネリック医薬品が存在しても、入院、処置に使用した医薬品</t>
    <rPh sb="4" eb="6">
      <t>ツウチ</t>
    </rPh>
    <rPh sb="6" eb="8">
      <t>タイショウ</t>
    </rPh>
    <rPh sb="15" eb="18">
      <t>イヤクヒン</t>
    </rPh>
    <rPh sb="18" eb="20">
      <t>ハンイ</t>
    </rPh>
    <rPh sb="73" eb="74">
      <t>ヒン</t>
    </rPh>
    <phoneticPr fontId="3"/>
  </si>
  <si>
    <t>B 薬剤費総額(☆★を除く)</t>
    <phoneticPr fontId="3"/>
  </si>
  <si>
    <t>以上</t>
    <rPh sb="0" eb="2">
      <t>イジョウ</t>
    </rPh>
    <phoneticPr fontId="5"/>
  </si>
  <si>
    <t>以下</t>
    <rPh sb="0" eb="2">
      <t>イカ</t>
    </rPh>
    <phoneticPr fontId="5"/>
  </si>
  <si>
    <t>未満</t>
    <rPh sb="0" eb="2">
      <t>ミマン</t>
    </rPh>
    <phoneticPr fontId="5"/>
  </si>
  <si>
    <t>年齢階層</t>
  </si>
  <si>
    <t>自己負担割合1割</t>
    <rPh sb="0" eb="6">
      <t>ジコフタンワリアイ</t>
    </rPh>
    <rPh sb="7" eb="8">
      <t>ワリ</t>
    </rPh>
    <phoneticPr fontId="3"/>
  </si>
  <si>
    <t>自己負担割合3割</t>
    <rPh sb="0" eb="6">
      <t>ジコフタンワリアイ</t>
    </rPh>
    <rPh sb="7" eb="8">
      <t>ワリ</t>
    </rPh>
    <phoneticPr fontId="3"/>
  </si>
  <si>
    <t>全体</t>
    <rPh sb="0" eb="2">
      <t>ゼンタイ</t>
    </rPh>
    <phoneticPr fontId="3"/>
  </si>
  <si>
    <t>【グラフ用】</t>
    <rPh sb="4" eb="5">
      <t>ヨウ</t>
    </rPh>
    <phoneticPr fontId="3"/>
  </si>
  <si>
    <t>令和3年3月時点(直近1カ月)</t>
    <rPh sb="0" eb="2">
      <t>レイワ</t>
    </rPh>
    <rPh sb="3" eb="4">
      <t>ネン</t>
    </rPh>
    <rPh sb="4" eb="5">
      <t>ヘイネン</t>
    </rPh>
    <rPh sb="5" eb="6">
      <t>ツキ</t>
    </rPh>
    <rPh sb="6" eb="8">
      <t>ジテン</t>
    </rPh>
    <rPh sb="9" eb="11">
      <t>チョッキン</t>
    </rPh>
    <rPh sb="13" eb="14">
      <t>ゲツ</t>
    </rPh>
    <phoneticPr fontId="3"/>
  </si>
  <si>
    <t>令和2年度</t>
    <rPh sb="0" eb="2">
      <t>レイワ</t>
    </rPh>
    <rPh sb="3" eb="5">
      <t>ネンド</t>
    </rPh>
    <phoneticPr fontId="3"/>
  </si>
  <si>
    <t>【グラフラベル用】</t>
    <rPh sb="7" eb="8">
      <t>ヨウ</t>
    </rPh>
    <phoneticPr fontId="3"/>
  </si>
  <si>
    <t>自己負担割合1割</t>
  </si>
  <si>
    <t>【自己負担割合3割】</t>
    <phoneticPr fontId="3"/>
  </si>
  <si>
    <t>広域連合全体</t>
    <rPh sb="0" eb="4">
      <t>コウイキレンゴウ</t>
    </rPh>
    <rPh sb="4" eb="6">
      <t>ゼンタイ</t>
    </rPh>
    <phoneticPr fontId="3"/>
  </si>
  <si>
    <t>普及率(%)金額ベース</t>
    <rPh sb="0" eb="3">
      <t>フキュウリツ</t>
    </rPh>
    <phoneticPr fontId="3"/>
  </si>
  <si>
    <t>普及率(%)数量ベース</t>
    <rPh sb="0" eb="3">
      <t>フキュウリツ</t>
    </rPh>
    <phoneticPr fontId="3"/>
  </si>
  <si>
    <t>不明</t>
    <rPh sb="0" eb="2">
      <t>フメイ</t>
    </rPh>
    <phoneticPr fontId="3"/>
  </si>
  <si>
    <t>自己負担割合
1割</t>
    <rPh sb="0" eb="6">
      <t>ジコフタンワリアイ</t>
    </rPh>
    <rPh sb="8" eb="9">
      <t>ワリ</t>
    </rPh>
    <phoneticPr fontId="3"/>
  </si>
  <si>
    <t>自己負担割合
3割</t>
    <rPh sb="0" eb="6">
      <t>ジコフタンワリアイ</t>
    </rPh>
    <rPh sb="8" eb="9">
      <t>ワリ</t>
    </rPh>
    <phoneticPr fontId="3"/>
  </si>
  <si>
    <t>低所得Ⅰ</t>
    <rPh sb="0" eb="3">
      <t>テイショトク</t>
    </rPh>
    <phoneticPr fontId="3"/>
  </si>
  <si>
    <t>低所得Ⅱ</t>
    <rPh sb="0" eb="3">
      <t>テイショトク</t>
    </rPh>
    <phoneticPr fontId="3"/>
  </si>
  <si>
    <t>一般</t>
    <rPh sb="0" eb="2">
      <t>イッパン</t>
    </rPh>
    <phoneticPr fontId="3"/>
  </si>
  <si>
    <t>現役並</t>
    <rPh sb="0" eb="3">
      <t>ゲンエキナミ</t>
    </rPh>
    <phoneticPr fontId="3"/>
  </si>
  <si>
    <t>　　【低所得Ⅱ】</t>
    <phoneticPr fontId="3"/>
  </si>
  <si>
    <t>　　【一般】</t>
    <phoneticPr fontId="3"/>
  </si>
  <si>
    <t>　　【現役並】</t>
    <phoneticPr fontId="3"/>
  </si>
  <si>
    <t>　　【一般】</t>
    <rPh sb="3" eb="5">
      <t>イッパン</t>
    </rPh>
    <phoneticPr fontId="3"/>
  </si>
  <si>
    <t>　　【現役並】</t>
    <rPh sb="3" eb="6">
      <t>ゲンエキナミ</t>
    </rPh>
    <phoneticPr fontId="3"/>
  </si>
  <si>
    <t>【グラフ用】</t>
    <rPh sb="4" eb="5">
      <t>ヨウ</t>
    </rPh>
    <phoneticPr fontId="3"/>
  </si>
  <si>
    <t>市区町村</t>
    <rPh sb="0" eb="4">
      <t>シクチョウソン</t>
    </rPh>
    <phoneticPr fontId="3"/>
  </si>
  <si>
    <t>A
薬剤総量(☆★を
含む)
(数)</t>
    <rPh sb="5" eb="6">
      <t>リョウ</t>
    </rPh>
    <phoneticPr fontId="3"/>
  </si>
  <si>
    <t>B
薬剤総量(☆★を
除く)
(数)</t>
    <rPh sb="4" eb="6">
      <t>ソウリョウ</t>
    </rPh>
    <phoneticPr fontId="3"/>
  </si>
  <si>
    <t>※ジェネリック医薬品普及率…ジェネリック医薬品薬剤数量/(ジェネリック医薬品薬剤数量+先発品薬剤数量のうちジェネリック医薬品が存在する数量)</t>
    <phoneticPr fontId="3"/>
  </si>
  <si>
    <t>広域連合全体</t>
    <rPh sb="0" eb="2">
      <t>コウイキ</t>
    </rPh>
    <rPh sb="2" eb="4">
      <t>レンゴウ</t>
    </rPh>
    <rPh sb="4" eb="6">
      <t>ゼンタイ</t>
    </rPh>
    <phoneticPr fontId="3"/>
  </si>
  <si>
    <t>普及率 金額ベース</t>
    <rPh sb="0" eb="2">
      <t>フキュウ</t>
    </rPh>
    <rPh sb="2" eb="3">
      <t>リツ</t>
    </rPh>
    <phoneticPr fontId="3"/>
  </si>
  <si>
    <t>普及率 数量ベース</t>
    <rPh sb="0" eb="3">
      <t>フキュウリツ</t>
    </rPh>
    <phoneticPr fontId="3"/>
  </si>
  <si>
    <t>普及率 金額ベース</t>
    <rPh sb="0" eb="3">
      <t>フキュウリツ</t>
    </rPh>
    <phoneticPr fontId="3"/>
  </si>
  <si>
    <t>厚生労働省指定薬剤のうち、☆(後発医薬品がある先発医薬品で後発医薬品と同額又は薬価が低いもの)★(後発医薬品で先発医薬品と同額又は薬価が高いもの)に該当する医薬品を除外。</t>
    <phoneticPr fontId="3"/>
  </si>
  <si>
    <t>E2　通知対象外の
ジェネリック医薬品範囲</t>
    <phoneticPr fontId="3"/>
  </si>
  <si>
    <t>E　ジェネリック医薬品が存在する金額範囲</t>
    <phoneticPr fontId="3"/>
  </si>
  <si>
    <t>全年齢(円)</t>
    <rPh sb="0" eb="3">
      <t>ゼンネンレイ</t>
    </rPh>
    <phoneticPr fontId="3"/>
  </si>
  <si>
    <t>全年齢(数)</t>
    <rPh sb="0" eb="3">
      <t>ゼンネンレイ</t>
    </rPh>
    <phoneticPr fontId="3"/>
  </si>
  <si>
    <t>全年齢</t>
    <rPh sb="0" eb="3">
      <t>ゼンネンレイ</t>
    </rPh>
    <phoneticPr fontId="3"/>
  </si>
  <si>
    <t>R2年度市区町村別数値</t>
  </si>
  <si>
    <t>R3年度</t>
    <rPh sb="2" eb="4">
      <t>ネンド</t>
    </rPh>
    <phoneticPr fontId="3"/>
  </si>
  <si>
    <t>R2年度</t>
    <rPh sb="2" eb="4">
      <t>ネンド</t>
    </rPh>
    <phoneticPr fontId="3"/>
  </si>
  <si>
    <t>前年度との差分</t>
    <rPh sb="0" eb="3">
      <t>ゼンネンド</t>
    </rPh>
    <rPh sb="5" eb="7">
      <t>サブン</t>
    </rPh>
    <phoneticPr fontId="3"/>
  </si>
  <si>
    <t>前年度との差分(自己負担割合1割)</t>
    <rPh sb="0" eb="3">
      <t>ゼンネンド</t>
    </rPh>
    <rPh sb="5" eb="7">
      <t>サブン</t>
    </rPh>
    <phoneticPr fontId="3"/>
  </si>
  <si>
    <t>前年度との差分(自己負担割合3割)</t>
    <rPh sb="0" eb="3">
      <t>ゼンネンド</t>
    </rPh>
    <rPh sb="5" eb="7">
      <t>サブン</t>
    </rPh>
    <phoneticPr fontId="3"/>
  </si>
  <si>
    <t>R3年度</t>
    <rPh sb="2" eb="4">
      <t>ネンド</t>
    </rPh>
    <phoneticPr fontId="3"/>
  </si>
  <si>
    <t>R2年度</t>
    <rPh sb="2" eb="4">
      <t>ネンド</t>
    </rPh>
    <phoneticPr fontId="3"/>
  </si>
  <si>
    <t>前年度との差分(低所得Ⅰ)</t>
    <rPh sb="0" eb="3">
      <t>ゼンネンド</t>
    </rPh>
    <rPh sb="5" eb="7">
      <t>サブン</t>
    </rPh>
    <phoneticPr fontId="3"/>
  </si>
  <si>
    <t>前年度との差分(低所得Ⅱ)</t>
    <rPh sb="0" eb="3">
      <t>ゼンネンド</t>
    </rPh>
    <rPh sb="5" eb="7">
      <t>サブン</t>
    </rPh>
    <phoneticPr fontId="3"/>
  </si>
  <si>
    <t>前年度との差分(一般)</t>
    <rPh sb="0" eb="3">
      <t>ゼンネンド</t>
    </rPh>
    <rPh sb="5" eb="7">
      <t>サブン</t>
    </rPh>
    <phoneticPr fontId="3"/>
  </si>
  <si>
    <t>前年度との差分(現役並)</t>
    <rPh sb="0" eb="3">
      <t>ゼンネンド</t>
    </rPh>
    <rPh sb="5" eb="7">
      <t>サブン</t>
    </rPh>
    <phoneticPr fontId="3"/>
  </si>
  <si>
    <t>前年度との差分</t>
    <rPh sb="0" eb="3">
      <t>ゼンネンド</t>
    </rPh>
    <rPh sb="5" eb="7">
      <t>サブン</t>
    </rPh>
    <phoneticPr fontId="3"/>
  </si>
  <si>
    <t>前年度との差分(切替ポテンシャル(数量ベース))</t>
    <rPh sb="0" eb="3">
      <t>ゼンネンド</t>
    </rPh>
    <rPh sb="5" eb="7">
      <t>サブン</t>
    </rPh>
    <phoneticPr fontId="3"/>
  </si>
  <si>
    <t>普及率金額ベース</t>
    <rPh sb="0" eb="2">
      <t>フキュウ</t>
    </rPh>
    <rPh sb="2" eb="3">
      <t>リツ</t>
    </rPh>
    <rPh sb="3" eb="5">
      <t>キンガク</t>
    </rPh>
    <phoneticPr fontId="3"/>
  </si>
  <si>
    <t>普及率数量ベース</t>
    <phoneticPr fontId="3"/>
  </si>
  <si>
    <t>広域連合全体 金額ベース</t>
    <rPh sb="0" eb="4">
      <t>コウイキレンゴウ</t>
    </rPh>
    <rPh sb="4" eb="6">
      <t>ゼンタイ</t>
    </rPh>
    <rPh sb="7" eb="9">
      <t>キンガク</t>
    </rPh>
    <phoneticPr fontId="3"/>
  </si>
  <si>
    <t>広域連合全体 数量ベース</t>
    <rPh sb="0" eb="4">
      <t>コウイキレンゴウ</t>
    </rPh>
    <rPh sb="4" eb="6">
      <t>ゼンタイ</t>
    </rPh>
    <rPh sb="7" eb="9">
      <t>スウリョウ</t>
    </rPh>
    <phoneticPr fontId="3"/>
  </si>
  <si>
    <t>データ化範囲(分析対象)…入院(DPCを含む)、入院外、調剤の電子レセプト。対象診療年月は令和3年4月～令和4年3月診療分(12カ月分)。</t>
    <rPh sb="24" eb="26">
      <t>ニュウイン</t>
    </rPh>
    <rPh sb="26" eb="27">
      <t>ガイ</t>
    </rPh>
    <rPh sb="28" eb="30">
      <t>チョウザイ</t>
    </rPh>
    <rPh sb="31" eb="33">
      <t>デンシ</t>
    </rPh>
    <rPh sb="45" eb="47">
      <t>レイワ</t>
    </rPh>
    <rPh sb="52" eb="54">
      <t>レイワ</t>
    </rPh>
    <rPh sb="55" eb="56">
      <t>ネン</t>
    </rPh>
    <phoneticPr fontId="3"/>
  </si>
  <si>
    <t>年齢基準日…令和4年3月31日時点。</t>
    <rPh sb="6" eb="8">
      <t>レイワ</t>
    </rPh>
    <rPh sb="9" eb="10">
      <t>ネン</t>
    </rPh>
    <phoneticPr fontId="3"/>
  </si>
  <si>
    <t>令和4年3月時点(直近1カ月)</t>
    <rPh sb="0" eb="2">
      <t>レイワ</t>
    </rPh>
    <rPh sb="3" eb="4">
      <t>ネン</t>
    </rPh>
    <rPh sb="4" eb="5">
      <t>ヘイネン</t>
    </rPh>
    <rPh sb="5" eb="6">
      <t>ツキ</t>
    </rPh>
    <rPh sb="6" eb="8">
      <t>ジテン</t>
    </rPh>
    <rPh sb="9" eb="11">
      <t>チョッキン</t>
    </rPh>
    <rPh sb="13" eb="14">
      <t>ゲツ</t>
    </rPh>
    <phoneticPr fontId="3"/>
  </si>
  <si>
    <t>令和3年度</t>
    <rPh sb="0" eb="2">
      <t>レイワ</t>
    </rPh>
    <rPh sb="3" eb="5">
      <t>ネンド</t>
    </rPh>
    <rPh sb="4" eb="5">
      <t>ド</t>
    </rPh>
    <phoneticPr fontId="3"/>
  </si>
  <si>
    <t>令和3年度普及率 金額ベース</t>
    <rPh sb="0" eb="2">
      <t>レイワ</t>
    </rPh>
    <rPh sb="3" eb="5">
      <t>ネンド</t>
    </rPh>
    <rPh sb="4" eb="5">
      <t>ド</t>
    </rPh>
    <rPh sb="5" eb="7">
      <t>フキュウ</t>
    </rPh>
    <rPh sb="7" eb="8">
      <t>リツ</t>
    </rPh>
    <rPh sb="9" eb="11">
      <t>キンガク</t>
    </rPh>
    <phoneticPr fontId="3"/>
  </si>
  <si>
    <t>令和3年度普及率 数量ベース</t>
    <rPh sb="0" eb="2">
      <t>レイワ</t>
    </rPh>
    <rPh sb="3" eb="5">
      <t>ネンド</t>
    </rPh>
    <rPh sb="5" eb="7">
      <t>フキュウ</t>
    </rPh>
    <rPh sb="7" eb="8">
      <t>リツ</t>
    </rPh>
    <rPh sb="9" eb="11">
      <t>スウリョウ</t>
    </rPh>
    <phoneticPr fontId="3"/>
  </si>
  <si>
    <t>令和3年度</t>
    <rPh sb="0" eb="2">
      <t>レイワ</t>
    </rPh>
    <rPh sb="3" eb="5">
      <t>ネンド</t>
    </rPh>
    <phoneticPr fontId="3"/>
  </si>
  <si>
    <t>データ化範囲(分析対象)…入院(DPCを含む)、入院外、調剤の電子レセプト。対象診療年月は令和3年4月～令和4年3月診療分(12カ月分)。</t>
    <rPh sb="24" eb="26">
      <t>ニュウイン</t>
    </rPh>
    <rPh sb="26" eb="27">
      <t>ガイ</t>
    </rPh>
    <rPh sb="28" eb="30">
      <t>チョウザイ</t>
    </rPh>
    <rPh sb="31" eb="33">
      <t>デンシ</t>
    </rPh>
    <rPh sb="45" eb="47">
      <t>レイワ</t>
    </rPh>
    <rPh sb="52" eb="54">
      <t>レイワ</t>
    </rPh>
    <phoneticPr fontId="3"/>
  </si>
  <si>
    <t>令和3年度普及率金額ベース</t>
    <rPh sb="0" eb="2">
      <t>レイワ</t>
    </rPh>
    <rPh sb="3" eb="4">
      <t>ネン</t>
    </rPh>
    <rPh sb="4" eb="5">
      <t>ド</t>
    </rPh>
    <rPh sb="5" eb="7">
      <t>フキュウ</t>
    </rPh>
    <rPh sb="7" eb="8">
      <t>リツ</t>
    </rPh>
    <rPh sb="8" eb="10">
      <t>キンガク</t>
    </rPh>
    <phoneticPr fontId="3"/>
  </si>
  <si>
    <t>令和3年度普及率数量ベース</t>
    <rPh sb="0" eb="2">
      <t>レイワ</t>
    </rPh>
    <rPh sb="3" eb="5">
      <t>ネンド</t>
    </rPh>
    <phoneticPr fontId="3"/>
  </si>
  <si>
    <t>男性</t>
    <rPh sb="0" eb="2">
      <t>ダ</t>
    </rPh>
    <phoneticPr fontId="3"/>
  </si>
  <si>
    <t>女性</t>
    <rPh sb="0" eb="2">
      <t>ジ</t>
    </rPh>
    <phoneticPr fontId="3"/>
  </si>
  <si>
    <t>Eのうち通知対象のジェネリック医薬品範囲</t>
    <phoneticPr fontId="3"/>
  </si>
  <si>
    <t>先発品のうち削減可能額</t>
    <phoneticPr fontId="3"/>
  </si>
  <si>
    <t>Eのうち通知対象のジェネリック医薬品切替可能数量</t>
    <phoneticPr fontId="3"/>
  </si>
  <si>
    <t>男女計(円)</t>
    <rPh sb="0" eb="3">
      <t>ダ</t>
    </rPh>
    <phoneticPr fontId="3"/>
  </si>
  <si>
    <t>薬剤費合計</t>
    <rPh sb="0" eb="3">
      <t>ヤクザイヒ</t>
    </rPh>
    <rPh sb="3" eb="5">
      <t>ゴウケイ</t>
    </rPh>
    <phoneticPr fontId="3"/>
  </si>
  <si>
    <t>薬剤費(円)</t>
    <rPh sb="0" eb="3">
      <t>ヤクザイヒ</t>
    </rPh>
    <rPh sb="4" eb="5">
      <t>エン</t>
    </rPh>
    <phoneticPr fontId="3"/>
  </si>
  <si>
    <t>薬剤数量(数)</t>
    <rPh sb="0" eb="2">
      <t>ヤクザイ</t>
    </rPh>
    <rPh sb="2" eb="4">
      <t>スウリョウ</t>
    </rPh>
    <rPh sb="5" eb="6">
      <t>スウ</t>
    </rPh>
    <phoneticPr fontId="3"/>
  </si>
  <si>
    <t>薬剤数量合計</t>
    <rPh sb="0" eb="2">
      <t>ヤクザイ</t>
    </rPh>
    <rPh sb="2" eb="4">
      <t>スウリョウ</t>
    </rPh>
    <rPh sb="4" eb="6">
      <t>ゴウケイ</t>
    </rPh>
    <phoneticPr fontId="3"/>
  </si>
  <si>
    <t>男女計(数)</t>
    <rPh sb="0" eb="3">
      <t>ダ</t>
    </rPh>
    <phoneticPr fontId="3"/>
  </si>
  <si>
    <t>医科･調剤 ジェネリック医薬品普及率(金額ベース)</t>
    <rPh sb="0" eb="2">
      <t>イカ</t>
    </rPh>
    <rPh sb="3" eb="5">
      <t>チョウザイ</t>
    </rPh>
    <rPh sb="15" eb="17">
      <t>フキュウ</t>
    </rPh>
    <rPh sb="17" eb="18">
      <t>リツ</t>
    </rPh>
    <phoneticPr fontId="3"/>
  </si>
  <si>
    <t>広域連合全体(年齢階層別)</t>
    <rPh sb="0" eb="2">
      <t>コウイキ</t>
    </rPh>
    <rPh sb="2" eb="4">
      <t>レンゴウ</t>
    </rPh>
    <rPh sb="4" eb="6">
      <t>ゼンタイ</t>
    </rPh>
    <rPh sb="6" eb="13">
      <t>ネ</t>
    </rPh>
    <phoneticPr fontId="3"/>
  </si>
  <si>
    <t>医科･調剤 ジェネリック医薬品普及率(金額ベース)</t>
    <rPh sb="15" eb="17">
      <t>フキュウ</t>
    </rPh>
    <rPh sb="17" eb="18">
      <t>リツ</t>
    </rPh>
    <phoneticPr fontId="3"/>
  </si>
  <si>
    <t>広域連合全体(男女別)</t>
    <rPh sb="0" eb="2">
      <t>コウイキ</t>
    </rPh>
    <rPh sb="2" eb="4">
      <t>レンゴウ</t>
    </rPh>
    <rPh sb="4" eb="6">
      <t>ゼンタイ</t>
    </rPh>
    <rPh sb="6" eb="11">
      <t>ダ</t>
    </rPh>
    <phoneticPr fontId="3"/>
  </si>
  <si>
    <t>医科･調剤 ジェネリック医薬品普及率(数量ベース)</t>
    <rPh sb="15" eb="17">
      <t>フキュウ</t>
    </rPh>
    <rPh sb="17" eb="18">
      <t>リツ</t>
    </rPh>
    <rPh sb="19" eb="21">
      <t>スウリョウ</t>
    </rPh>
    <phoneticPr fontId="3"/>
  </si>
  <si>
    <t>医科･調剤 ジェネリック医薬品普及率</t>
    <rPh sb="15" eb="17">
      <t>フキュウ</t>
    </rPh>
    <rPh sb="17" eb="18">
      <t>リツ</t>
    </rPh>
    <phoneticPr fontId="3"/>
  </si>
  <si>
    <t>地区別</t>
    <rPh sb="0" eb="2">
      <t>チク</t>
    </rPh>
    <phoneticPr fontId="3"/>
  </si>
  <si>
    <t>医科･調剤 令和3年度ジェネリック医薬品普及率(金額ベース)</t>
    <rPh sb="6" eb="8">
      <t>レイワ</t>
    </rPh>
    <rPh sb="9" eb="11">
      <t>ネンド</t>
    </rPh>
    <rPh sb="10" eb="11">
      <t>ド</t>
    </rPh>
    <rPh sb="20" eb="22">
      <t>フキュウ</t>
    </rPh>
    <rPh sb="22" eb="23">
      <t>リツ</t>
    </rPh>
    <phoneticPr fontId="3"/>
  </si>
  <si>
    <t>医科･調剤 令和3年度ジェネリック医薬品普及率(金額ベース)</t>
    <rPh sb="6" eb="8">
      <t>レイワ</t>
    </rPh>
    <rPh sb="9" eb="11">
      <t>ネンド</t>
    </rPh>
    <rPh sb="10" eb="11">
      <t>ド</t>
    </rPh>
    <phoneticPr fontId="3"/>
  </si>
  <si>
    <t>地区別</t>
    <phoneticPr fontId="3"/>
  </si>
  <si>
    <t>医科･調剤 令和3年度ジェネリック医薬品普及率(数量ベース)</t>
    <rPh sb="6" eb="8">
      <t>レイワ</t>
    </rPh>
    <rPh sb="9" eb="11">
      <t>ネンド</t>
    </rPh>
    <rPh sb="10" eb="11">
      <t>ド</t>
    </rPh>
    <rPh sb="20" eb="22">
      <t>フキュウ</t>
    </rPh>
    <rPh sb="22" eb="23">
      <t>リツ</t>
    </rPh>
    <rPh sb="24" eb="26">
      <t>スウリョウ</t>
    </rPh>
    <phoneticPr fontId="3"/>
  </si>
  <si>
    <t>医科･調剤 令和3年度ジェネリック医薬品普及率(数量ベース)</t>
    <rPh sb="6" eb="8">
      <t>レイワ</t>
    </rPh>
    <rPh sb="9" eb="11">
      <t>ネンド</t>
    </rPh>
    <phoneticPr fontId="3"/>
  </si>
  <si>
    <t>市区町村別</t>
    <phoneticPr fontId="3"/>
  </si>
  <si>
    <t>市区町村</t>
    <rPh sb="0" eb="4">
      <t>シクチョウソン</t>
    </rPh>
    <phoneticPr fontId="3"/>
  </si>
  <si>
    <t>医科･調剤 令和3年度ジェネリック医薬品普及率(金額ベース)</t>
    <rPh sb="9" eb="11">
      <t>ネンド</t>
    </rPh>
    <rPh sb="10" eb="11">
      <t>ド</t>
    </rPh>
    <rPh sb="20" eb="22">
      <t>フキュウ</t>
    </rPh>
    <rPh sb="22" eb="23">
      <t>リツ</t>
    </rPh>
    <rPh sb="24" eb="26">
      <t>キンガク</t>
    </rPh>
    <phoneticPr fontId="3"/>
  </si>
  <si>
    <t>市区町村別</t>
    <rPh sb="0" eb="2">
      <t>シク</t>
    </rPh>
    <rPh sb="2" eb="4">
      <t>チョウソン</t>
    </rPh>
    <phoneticPr fontId="3"/>
  </si>
  <si>
    <t>市区町村別</t>
    <phoneticPr fontId="3"/>
  </si>
  <si>
    <t>医科･調剤 令和3年度ジェネリック医薬品普及率(数量ベース)</t>
    <rPh sb="9" eb="11">
      <t>ネンド</t>
    </rPh>
    <rPh sb="10" eb="11">
      <t>ド</t>
    </rPh>
    <rPh sb="20" eb="22">
      <t>フキュウ</t>
    </rPh>
    <rPh sb="22" eb="23">
      <t>リツ</t>
    </rPh>
    <rPh sb="24" eb="26">
      <t>スウリョウ</t>
    </rPh>
    <phoneticPr fontId="3"/>
  </si>
  <si>
    <t>市区町村別</t>
    <rPh sb="0" eb="4">
      <t>シクチョウソン</t>
    </rPh>
    <phoneticPr fontId="3"/>
  </si>
  <si>
    <t>医科･調剤 令和3年度ジェネリック医薬品普及率(数量ベース)</t>
    <rPh sb="6" eb="8">
      <t>レイワ</t>
    </rPh>
    <rPh sb="9" eb="11">
      <t>ネンド</t>
    </rPh>
    <rPh sb="10" eb="11">
      <t>ド</t>
    </rPh>
    <phoneticPr fontId="3"/>
  </si>
  <si>
    <t>医科･調剤 自己負担割合別のジェネリック医薬品普及率</t>
    <rPh sb="6" eb="10">
      <t>ジコフタン</t>
    </rPh>
    <rPh sb="10" eb="13">
      <t>ワリアイベツ</t>
    </rPh>
    <rPh sb="20" eb="23">
      <t>イヤクヒン</t>
    </rPh>
    <rPh sb="23" eb="25">
      <t>フキュウ</t>
    </rPh>
    <rPh sb="25" eb="26">
      <t>リツ</t>
    </rPh>
    <phoneticPr fontId="3"/>
  </si>
  <si>
    <t>広域連合全体(年齢階層別)</t>
    <rPh sb="0" eb="2">
      <t>コウイキ</t>
    </rPh>
    <rPh sb="2" eb="4">
      <t>レンゴウ</t>
    </rPh>
    <rPh sb="4" eb="6">
      <t>ゼンタイ</t>
    </rPh>
    <rPh sb="7" eb="12">
      <t>ネンレイカイソウベツ</t>
    </rPh>
    <phoneticPr fontId="3"/>
  </si>
  <si>
    <t>医科･調剤 自己負担割合別のジェネリック医薬品普及率</t>
    <rPh sb="23" eb="25">
      <t>フキュウ</t>
    </rPh>
    <rPh sb="25" eb="26">
      <t>リツ</t>
    </rPh>
    <phoneticPr fontId="3"/>
  </si>
  <si>
    <t>地区</t>
    <rPh sb="0" eb="2">
      <t>チク</t>
    </rPh>
    <phoneticPr fontId="3"/>
  </si>
  <si>
    <t>医科･調剤 自己負担割合別のジェネリック医薬品普及率(金額ベース)</t>
    <rPh sb="23" eb="25">
      <t>フキュウ</t>
    </rPh>
    <rPh sb="25" eb="26">
      <t>リツ</t>
    </rPh>
    <phoneticPr fontId="3"/>
  </si>
  <si>
    <t>医科･調剤 自己負担割合別のジェネリック医薬品普及率(数量ベース)</t>
    <rPh sb="23" eb="25">
      <t>フキュウ</t>
    </rPh>
    <rPh sb="25" eb="26">
      <t>リツ</t>
    </rPh>
    <rPh sb="27" eb="29">
      <t>スウリョウ</t>
    </rPh>
    <phoneticPr fontId="3"/>
  </si>
  <si>
    <t>市区町村別</t>
    <rPh sb="0" eb="4">
      <t>シクチョウソン</t>
    </rPh>
    <rPh sb="4" eb="5">
      <t>ベツ</t>
    </rPh>
    <phoneticPr fontId="3"/>
  </si>
  <si>
    <t>市区町村別</t>
    <rPh sb="0" eb="2">
      <t>シク</t>
    </rPh>
    <rPh sb="2" eb="4">
      <t>チョウソン</t>
    </rPh>
    <rPh sb="4" eb="5">
      <t>ベツ</t>
    </rPh>
    <phoneticPr fontId="3"/>
  </si>
  <si>
    <t>【自己負担割合1割】</t>
    <rPh sb="1" eb="5">
      <t>ジコフタン</t>
    </rPh>
    <rPh sb="5" eb="7">
      <t>ワリアイ</t>
    </rPh>
    <rPh sb="8" eb="9">
      <t>ワリ</t>
    </rPh>
    <phoneticPr fontId="3"/>
  </si>
  <si>
    <t>医科･調剤 自己負担割合別のジェネリック医薬品普及率(数量ベース)</t>
    <rPh sb="12" eb="13">
      <t>ベツ</t>
    </rPh>
    <rPh sb="23" eb="25">
      <t>フキュウ</t>
    </rPh>
    <rPh sb="25" eb="26">
      <t>リツ</t>
    </rPh>
    <rPh sb="27" eb="29">
      <t>スウリョウ</t>
    </rPh>
    <phoneticPr fontId="3"/>
  </si>
  <si>
    <t>市区町村別</t>
    <rPh sb="0" eb="5">
      <t>シクチョウソンベツ</t>
    </rPh>
    <phoneticPr fontId="3"/>
  </si>
  <si>
    <t>前年度との差分</t>
    <phoneticPr fontId="3"/>
  </si>
  <si>
    <t>医科･調剤 所得区分別のジェネリック医薬品普及率</t>
    <rPh sb="6" eb="10">
      <t>ショトククブン</t>
    </rPh>
    <rPh sb="10" eb="11">
      <t>ベツ</t>
    </rPh>
    <rPh sb="18" eb="21">
      <t>イヤクヒン</t>
    </rPh>
    <rPh sb="21" eb="23">
      <t>フキュウ</t>
    </rPh>
    <rPh sb="23" eb="24">
      <t>リツ</t>
    </rPh>
    <phoneticPr fontId="3"/>
  </si>
  <si>
    <t>医科･調剤 所得区分別のジェネリック医薬品普及率</t>
    <rPh sb="6" eb="8">
      <t>ショトク</t>
    </rPh>
    <rPh sb="8" eb="10">
      <t>クブン</t>
    </rPh>
    <rPh sb="21" eb="23">
      <t>フキュウ</t>
    </rPh>
    <rPh sb="23" eb="24">
      <t>リツ</t>
    </rPh>
    <phoneticPr fontId="3"/>
  </si>
  <si>
    <t>医科･調剤 所得区分別のジェネリック医薬品普及率(金額ベース)</t>
    <rPh sb="6" eb="8">
      <t>ショトク</t>
    </rPh>
    <rPh sb="8" eb="10">
      <t>クブン</t>
    </rPh>
    <rPh sb="10" eb="11">
      <t>ベツ</t>
    </rPh>
    <rPh sb="21" eb="23">
      <t>フキュウ</t>
    </rPh>
    <rPh sb="23" eb="24">
      <t>リツ</t>
    </rPh>
    <phoneticPr fontId="3"/>
  </si>
  <si>
    <t>医科･調剤 所得区分別のジェネリック医薬品普及率(数量ベース)</t>
    <rPh sb="6" eb="10">
      <t>ショトククブン</t>
    </rPh>
    <rPh sb="21" eb="23">
      <t>フキュウ</t>
    </rPh>
    <rPh sb="23" eb="24">
      <t>リツ</t>
    </rPh>
    <rPh sb="25" eb="27">
      <t>スウリョウ</t>
    </rPh>
    <phoneticPr fontId="3"/>
  </si>
  <si>
    <t>地区別　</t>
    <rPh sb="0" eb="2">
      <t>チク</t>
    </rPh>
    <phoneticPr fontId="3"/>
  </si>
  <si>
    <t>医科･調剤 所得区分別のジェネリック医薬品普及率</t>
    <rPh sb="21" eb="23">
      <t>フキュウ</t>
    </rPh>
    <rPh sb="23" eb="24">
      <t>リツ</t>
    </rPh>
    <phoneticPr fontId="3"/>
  </si>
  <si>
    <t>市区町村</t>
    <rPh sb="0" eb="4">
      <t>シクチョウソン</t>
    </rPh>
    <phoneticPr fontId="3"/>
  </si>
  <si>
    <t>医科･調剤 所得区分別のジェネリック医薬品普及率(数量ベース)</t>
    <rPh sb="10" eb="11">
      <t>ベツ</t>
    </rPh>
    <rPh sb="21" eb="23">
      <t>フキュウ</t>
    </rPh>
    <rPh sb="23" eb="24">
      <t>リツ</t>
    </rPh>
    <rPh sb="25" eb="27">
      <t>スウリョウ</t>
    </rPh>
    <phoneticPr fontId="3"/>
  </si>
  <si>
    <t>【低所得Ⅰ】</t>
    <rPh sb="1" eb="4">
      <t>テイショトク</t>
    </rPh>
    <phoneticPr fontId="3"/>
  </si>
  <si>
    <t>市区町村別</t>
    <phoneticPr fontId="3"/>
  </si>
  <si>
    <t>医科･調剤 ジェネリック医薬品への切替ポテンシャル(金額ベース)</t>
    <phoneticPr fontId="3"/>
  </si>
  <si>
    <t>医科･調剤 ジェネリック医薬品への切替ポテンシャル(数量ベース)</t>
    <rPh sb="26" eb="28">
      <t>スウリョウ</t>
    </rPh>
    <phoneticPr fontId="3"/>
  </si>
  <si>
    <t>医科･調剤 ジェネリック医薬品への切替ポテンシャル(数量ベース)(切替可能数量割合)</t>
    <rPh sb="26" eb="28">
      <t>スウリョウ</t>
    </rPh>
    <rPh sb="33" eb="34">
      <t>キ</t>
    </rPh>
    <rPh sb="34" eb="35">
      <t>カ</t>
    </rPh>
    <rPh sb="35" eb="37">
      <t>カノウ</t>
    </rPh>
    <rPh sb="37" eb="39">
      <t>スウリョウ</t>
    </rPh>
    <rPh sb="39" eb="41">
      <t>ワリアイ</t>
    </rPh>
    <phoneticPr fontId="3"/>
  </si>
  <si>
    <t>市区町村別</t>
    <rPh sb="0" eb="1">
      <t>シ</t>
    </rPh>
    <rPh sb="1" eb="2">
      <t>ク</t>
    </rPh>
    <rPh sb="2" eb="4">
      <t>マチムラ</t>
    </rPh>
    <rPh sb="4" eb="5">
      <t>ベツ</t>
    </rPh>
    <phoneticPr fontId="3"/>
  </si>
  <si>
    <t>医科･調剤 所得区分別のジェネリック医薬品普及率(金額ベース)</t>
    <rPh sb="21" eb="23">
      <t>フキュウ</t>
    </rPh>
    <rPh sb="23" eb="24">
      <t>リツ</t>
    </rPh>
    <phoneticPr fontId="3"/>
  </si>
  <si>
    <t>※Eのうち通知対象のジェネリック医薬品範囲…株式会社データホライゾン通知対象薬剤基準による(ジェネリック医薬品が存在しても、入院、処置に使用した医薬品及び、がん･精神疾患･短期処方等、通知対象として不適切な場合は含まない)。</t>
  </si>
  <si>
    <t>※Eのうち通知対象のジェネリック医薬品切替可能数量…株式会社データホライゾン通知対象薬剤基準による(ジェネリック医薬品が存在しても、入院、処置に使用した医薬品及び、がん･精神疾患･短期処方等、通知対象として不適切な場合は含まない)。</t>
  </si>
  <si>
    <t>　　　　　　　　　　　　　　　　　　　　及び、がん･精神疾患･短期処方等、通知対象として不適切な場合は含まない)。</t>
  </si>
  <si>
    <t>　 　　　　　　　　　　　　　　　　　　　　 医薬品及び、がん･精神疾患･短期処方等、通知対象として不適切な場合は含まない)。</t>
  </si>
  <si>
    <t>市区町村別</t>
    <phoneticPr fontId="3"/>
  </si>
  <si>
    <t>医科･調剤 自己負担割合別のジェネリック医薬品普及率(金額ベース)</t>
    <rPh sb="0" eb="2">
      <t>イカ</t>
    </rPh>
    <rPh sb="23" eb="25">
      <t>フキュウ</t>
    </rPh>
    <rPh sb="25" eb="26">
      <t>リツ</t>
    </rPh>
    <phoneticPr fontId="3"/>
  </si>
  <si>
    <t>先発品のうち削減可能額※</t>
    <phoneticPr fontId="3"/>
  </si>
  <si>
    <t>Eのうち通知対象のジェネリック医薬品範囲※</t>
    <phoneticPr fontId="3"/>
  </si>
  <si>
    <t>G　削減可能額※</t>
    <phoneticPr fontId="3"/>
  </si>
  <si>
    <t>E1　通知対象の
ジェネリック医薬品範囲※　　</t>
    <phoneticPr fontId="3"/>
  </si>
  <si>
    <t>E1　通知対象の
ジェネリック医薬品切替可能数量※</t>
    <phoneticPr fontId="3"/>
  </si>
  <si>
    <t>現在※</t>
    <phoneticPr fontId="3"/>
  </si>
  <si>
    <t>切替後※</t>
    <phoneticPr fontId="3"/>
  </si>
  <si>
    <t>E1　通知対象の
ジェネリック医薬品切替可能数量※</t>
    <phoneticPr fontId="3"/>
  </si>
  <si>
    <t>前年度との差分(医科･調剤 ジェネリック医薬品への切替ポテンシャル(数量ベース)(切替可能数量割合))</t>
    <rPh sb="8" eb="10">
      <t>イカ</t>
    </rPh>
    <rPh sb="11" eb="13">
      <t>チョウザイ</t>
    </rPh>
    <rPh sb="20" eb="23">
      <t>イヤクヒン</t>
    </rPh>
    <rPh sb="25" eb="27">
      <t>キリカエ</t>
    </rPh>
    <rPh sb="34" eb="36">
      <t>スウリョウ</t>
    </rPh>
    <rPh sb="41" eb="43">
      <t>キリカエ</t>
    </rPh>
    <rPh sb="43" eb="45">
      <t>カノウ</t>
    </rPh>
    <rPh sb="45" eb="47">
      <t>スウリョウ</t>
    </rPh>
    <rPh sb="47" eb="49">
      <t>ワリアイ</t>
    </rPh>
    <phoneticPr fontId="3"/>
  </si>
  <si>
    <t>令和3年度普及率 金額ベース</t>
    <rPh sb="5" eb="7">
      <t>フキュウ</t>
    </rPh>
    <rPh sb="7" eb="8">
      <t>リツ</t>
    </rPh>
    <rPh sb="9" eb="11">
      <t>キンガク</t>
    </rPh>
    <phoneticPr fontId="3"/>
  </si>
  <si>
    <t>令和3年度普及率 数量ベース</t>
    <rPh sb="5" eb="7">
      <t>フキュウ</t>
    </rPh>
    <rPh sb="7" eb="8">
      <t>リツ</t>
    </rPh>
    <rPh sb="9" eb="11">
      <t>スウリョウ</t>
    </rPh>
    <phoneticPr fontId="3"/>
  </si>
  <si>
    <t>Eのうち通知対象のジェネリック医薬品切替可能数量※</t>
    <phoneticPr fontId="3"/>
  </si>
  <si>
    <t>前年度との差分(令和3年度普及率 金額ベース)</t>
    <rPh sb="0" eb="3">
      <t>ゼンネンド</t>
    </rPh>
    <rPh sb="5" eb="7">
      <t>サブン</t>
    </rPh>
    <phoneticPr fontId="3"/>
  </si>
  <si>
    <t>前年度との差分(令和3年度普及率 数量ベース)</t>
    <rPh sb="0" eb="3">
      <t>ゼンネンド</t>
    </rPh>
    <rPh sb="5" eb="7">
      <t>サブン</t>
    </rPh>
    <phoneticPr fontId="3"/>
  </si>
  <si>
    <t>前年度との差分(医科･調剤 令和3年度ジェネリック医薬品普及率(金額ベース))</t>
    <rPh sb="8" eb="10">
      <t>イカ</t>
    </rPh>
    <rPh sb="11" eb="13">
      <t>チョウザイ</t>
    </rPh>
    <rPh sb="14" eb="16">
      <t>レイワ</t>
    </rPh>
    <rPh sb="17" eb="19">
      <t>ネンド</t>
    </rPh>
    <rPh sb="25" eb="28">
      <t>イヤクヒン</t>
    </rPh>
    <rPh sb="28" eb="30">
      <t>フキュウ</t>
    </rPh>
    <rPh sb="30" eb="31">
      <t>リツ</t>
    </rPh>
    <rPh sb="32" eb="34">
      <t>キンガク</t>
    </rPh>
    <phoneticPr fontId="3"/>
  </si>
  <si>
    <t>前年度との差分(医科･調剤 令和3年度ジェネリック医薬品普及率(数量ベース))</t>
    <rPh sb="8" eb="10">
      <t>イカ</t>
    </rPh>
    <rPh sb="11" eb="13">
      <t>チョウザイ</t>
    </rPh>
    <rPh sb="14" eb="16">
      <t>レイワ</t>
    </rPh>
    <rPh sb="17" eb="19">
      <t>ネンド</t>
    </rPh>
    <rPh sb="25" eb="28">
      <t>イヤクヒン</t>
    </rPh>
    <rPh sb="28" eb="30">
      <t>フキュウ</t>
    </rPh>
    <rPh sb="30" eb="31">
      <t>リツ</t>
    </rPh>
    <rPh sb="32" eb="34">
      <t>スウリョウ</t>
    </rPh>
    <phoneticPr fontId="3"/>
  </si>
  <si>
    <t>　　　　　　　　　　　　　　　　　／(C ジェネリック医薬品薬剤数量+E 先発品薬剤数量のうちジェネリック医薬品が存在する数量)</t>
    <phoneticPr fontId="3"/>
  </si>
  <si>
    <t>※切替後のジェネリック医薬品普及率…(C ジェネリック医薬品薬剤数量+E1 通知対象のジェネリック医薬品切替可能数量)</t>
    <phoneticPr fontId="3"/>
  </si>
  <si>
    <t>　　　　　　　　　　　　　　　　　　／(C ジェネリック医薬品薬剤数量+E 先発品薬剤数量のうちジェネリック医薬品が存在する数量)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</si>
</sst>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0_ "/>
    <numFmt numFmtId="178" formatCode="#,##0_ ;[Red]\-#,##0\ "/>
    <numFmt numFmtId="179" formatCode="0.0%"/>
    <numFmt numFmtId="180" formatCode="0_ "/>
    <numFmt numFmtId="181" formatCode="0.000%"/>
    <numFmt numFmtId="182" formatCode="#,##0,_ "/>
    <numFmt numFmtId="183" formatCode="0.0_ ;[Red]\-0.0\ "/>
  </numFmts>
  <fonts count="55">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sz val="11"/>
      <color theme="1"/>
      <name val="ＭＳ ゴシック"/>
      <family val="2"/>
      <charset val="128"/>
    </font>
    <font>
      <sz val="11"/>
      <color rgb="FF9C6500"/>
      <name val="ＭＳ Ｐゴシック"/>
      <family val="3"/>
      <charset val="128"/>
      <scheme val="minor"/>
    </font>
    <font>
      <sz val="11"/>
      <color theme="1"/>
      <name val="ＦＡ 明朝"/>
      <family val="3"/>
      <charset val="128"/>
    </font>
    <font>
      <sz val="9"/>
      <name val="ＭＳ Ｐ明朝"/>
      <family val="1"/>
      <charset val="128"/>
    </font>
    <font>
      <sz val="9"/>
      <color theme="1"/>
      <name val="ＭＳ Ｐ明朝"/>
      <family val="1"/>
      <charset val="128"/>
    </font>
    <font>
      <sz val="10"/>
      <color theme="1"/>
      <name val="ＭＳ 明朝"/>
      <family val="1"/>
      <charset val="128"/>
    </font>
    <font>
      <sz val="10"/>
      <name val="ＭＳ 明朝"/>
      <family val="1"/>
      <charset val="128"/>
    </font>
    <font>
      <sz val="11"/>
      <color theme="1"/>
      <name val="ＭＳ 明朝"/>
      <family val="1"/>
      <charset val="128"/>
    </font>
    <font>
      <sz val="9"/>
      <name val="ＭＳ 明朝"/>
      <family val="1"/>
      <charset val="128"/>
    </font>
    <font>
      <b/>
      <sz val="8"/>
      <name val="ＭＳ 明朝"/>
      <family val="1"/>
      <charset val="128"/>
    </font>
    <font>
      <sz val="9"/>
      <color theme="1"/>
      <name val="ＭＳ 明朝"/>
      <family val="1"/>
      <charset val="128"/>
    </font>
    <font>
      <sz val="8"/>
      <name val="ＭＳ 明朝"/>
      <family val="1"/>
      <charset val="128"/>
    </font>
    <font>
      <sz val="8"/>
      <color theme="1"/>
      <name val="ＭＳ 明朝"/>
      <family val="1"/>
      <charset val="128"/>
    </font>
    <font>
      <sz val="8"/>
      <color rgb="FF000000"/>
      <name val="ＭＳ 明朝"/>
      <family val="1"/>
      <charset val="128"/>
    </font>
    <font>
      <sz val="11"/>
      <name val="ＭＳ 明朝"/>
      <family val="1"/>
      <charset val="128"/>
    </font>
    <font>
      <b/>
      <sz val="10"/>
      <name val="ＭＳ 明朝"/>
      <family val="1"/>
      <charset val="128"/>
    </font>
    <font>
      <b/>
      <sz val="9"/>
      <name val="ＭＳ 明朝"/>
      <family val="1"/>
      <charset val="128"/>
    </font>
    <font>
      <b/>
      <sz val="9"/>
      <color theme="1"/>
      <name val="ＭＳ 明朝"/>
      <family val="1"/>
      <charset val="128"/>
    </font>
    <font>
      <sz val="14"/>
      <name val="ＭＳ 明朝"/>
      <family val="1"/>
      <charset val="128"/>
    </font>
    <font>
      <sz val="7"/>
      <name val="ＭＳ 明朝"/>
      <family val="1"/>
      <charset val="128"/>
    </font>
    <font>
      <sz val="11"/>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B9C"/>
      </patternFill>
    </fill>
    <fill>
      <patternFill patternType="solid">
        <fgColor theme="0" tint="-4.9989318521683403E-2"/>
        <bgColor indexed="64"/>
      </patternFill>
    </fill>
    <fill>
      <patternFill patternType="solid">
        <fgColor rgb="FFBFBFBF"/>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103">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diagonalUp="1">
      <left style="hair">
        <color indexed="64"/>
      </left>
      <right style="medium">
        <color indexed="64"/>
      </right>
      <top/>
      <bottom style="thin">
        <color indexed="64"/>
      </bottom>
      <diagonal style="thin">
        <color indexed="64"/>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diagonalUp="1">
      <left style="hair">
        <color indexed="64"/>
      </left>
      <right style="medium">
        <color indexed="64"/>
      </right>
      <top style="thin">
        <color indexed="64"/>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style="hair">
        <color indexed="64"/>
      </top>
      <bottom/>
      <diagonal/>
    </border>
    <border>
      <left/>
      <right/>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thin">
        <color indexed="64"/>
      </right>
      <top style="thin">
        <color indexed="64"/>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s>
  <cellStyleXfs count="1596">
    <xf numFmtId="0" fontId="0" fillId="0" borderId="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9" fontId="1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9" fontId="13"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8" fillId="0" borderId="0">
      <alignment vertical="center"/>
    </xf>
    <xf numFmtId="0" fontId="4"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4" fillId="0" borderId="0">
      <alignment vertical="center"/>
    </xf>
    <xf numFmtId="0" fontId="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 borderId="0" applyNumberFormat="0" applyBorder="0" applyAlignment="0" applyProtection="0">
      <alignment vertical="center"/>
    </xf>
    <xf numFmtId="0" fontId="2" fillId="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3"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3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9" fontId="13" fillId="0" borderId="0" applyFont="0" applyFill="0" applyBorder="0" applyAlignment="0" applyProtection="0">
      <alignment vertical="center"/>
    </xf>
    <xf numFmtId="0" fontId="13" fillId="0" borderId="0"/>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34"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35" fillId="27" borderId="0" applyNumberFormat="0" applyBorder="0" applyAlignment="0" applyProtection="0">
      <alignment vertical="center"/>
    </xf>
    <xf numFmtId="9" fontId="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4" borderId="2" applyNumberFormat="0" applyFont="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lignment vertical="center"/>
    </xf>
    <xf numFmtId="0" fontId="13" fillId="0" borderId="0"/>
    <xf numFmtId="0" fontId="12" fillId="0" borderId="0">
      <alignment vertical="center"/>
    </xf>
    <xf numFmtId="0" fontId="33" fillId="0" borderId="0">
      <alignment vertical="center"/>
    </xf>
    <xf numFmtId="0" fontId="1" fillId="0" borderId="0">
      <alignment vertical="center"/>
    </xf>
    <xf numFmtId="0" fontId="1" fillId="0" borderId="0">
      <alignment vertical="center"/>
    </xf>
    <xf numFmtId="0" fontId="33" fillId="0" borderId="0">
      <alignment vertical="center"/>
    </xf>
    <xf numFmtId="0" fontId="4" fillId="0" borderId="0">
      <alignment vertical="center"/>
    </xf>
    <xf numFmtId="0" fontId="30" fillId="2" borderId="0" applyNumberFormat="0" applyBorder="0" applyAlignment="0" applyProtection="0">
      <alignment vertical="center"/>
    </xf>
    <xf numFmtId="0" fontId="13" fillId="0" borderId="0"/>
    <xf numFmtId="0" fontId="1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54" fillId="0" borderId="0">
      <alignment vertical="center"/>
    </xf>
  </cellStyleXfs>
  <cellXfs count="533">
    <xf numFmtId="0" fontId="0" fillId="0" borderId="0" xfId="0">
      <alignment vertical="center"/>
    </xf>
    <xf numFmtId="0" fontId="38" fillId="0" borderId="67" xfId="1337" applyFont="1" applyBorder="1">
      <alignment vertical="center"/>
    </xf>
    <xf numFmtId="0" fontId="38" fillId="0" borderId="25" xfId="1337" applyFont="1" applyBorder="1">
      <alignment vertical="center"/>
    </xf>
    <xf numFmtId="0" fontId="39" fillId="0" borderId="0" xfId="0" applyFont="1">
      <alignment vertical="center"/>
    </xf>
    <xf numFmtId="0" fontId="41" fillId="0" borderId="0" xfId="1337" applyFont="1" applyBorder="1">
      <alignment vertical="center"/>
    </xf>
    <xf numFmtId="0" fontId="41" fillId="0" borderId="0" xfId="1337" applyFont="1" applyAlignment="1">
      <alignment vertical="center"/>
    </xf>
    <xf numFmtId="0" fontId="41" fillId="0" borderId="0" xfId="1337" applyFont="1">
      <alignment vertical="center"/>
    </xf>
    <xf numFmtId="0" fontId="43" fillId="0" borderId="0" xfId="1" applyNumberFormat="1" applyFont="1" applyFill="1" applyBorder="1" applyAlignment="1">
      <alignment vertical="center"/>
    </xf>
    <xf numFmtId="0" fontId="42" fillId="0" borderId="0" xfId="1337" applyFont="1" applyBorder="1" applyAlignment="1"/>
    <xf numFmtId="0" fontId="44" fillId="0" borderId="0" xfId="1337" applyFont="1">
      <alignment vertical="center"/>
    </xf>
    <xf numFmtId="0" fontId="46" fillId="0" borderId="0" xfId="1337" applyFont="1" applyFill="1" applyAlignment="1"/>
    <xf numFmtId="0" fontId="46" fillId="0" borderId="0" xfId="1337" applyFont="1">
      <alignment vertical="center"/>
    </xf>
    <xf numFmtId="0" fontId="44" fillId="0" borderId="0" xfId="1337" applyFont="1" applyBorder="1">
      <alignment vertical="center"/>
    </xf>
    <xf numFmtId="0" fontId="46" fillId="0" borderId="0" xfId="1337" applyFont="1" applyBorder="1">
      <alignment vertical="center"/>
    </xf>
    <xf numFmtId="0" fontId="47" fillId="0" borderId="0" xfId="1337" applyFont="1" applyBorder="1" applyAlignment="1">
      <alignment horizontal="left" vertical="center"/>
    </xf>
    <xf numFmtId="0" fontId="42" fillId="0" borderId="0" xfId="1337" applyFont="1" applyBorder="1" applyAlignment="1">
      <alignment horizontal="center" vertical="center"/>
    </xf>
    <xf numFmtId="0" fontId="42" fillId="0" borderId="0" xfId="1337" applyFont="1" applyBorder="1" applyAlignment="1">
      <alignment vertical="center"/>
    </xf>
    <xf numFmtId="0" fontId="42" fillId="0" borderId="0" xfId="1337" applyFont="1" applyBorder="1" applyAlignment="1">
      <alignment horizontal="center"/>
    </xf>
    <xf numFmtId="0" fontId="41" fillId="0" borderId="0" xfId="0" applyNumberFormat="1" applyFont="1" applyAlignment="1">
      <alignment vertical="center"/>
    </xf>
    <xf numFmtId="0" fontId="41" fillId="0" borderId="0" xfId="0" applyFont="1" applyAlignment="1">
      <alignment vertical="center"/>
    </xf>
    <xf numFmtId="0" fontId="41" fillId="0" borderId="0" xfId="0" applyFont="1">
      <alignment vertical="center"/>
    </xf>
    <xf numFmtId="0" fontId="39" fillId="28" borderId="17" xfId="0" applyFont="1" applyFill="1" applyBorder="1" applyAlignment="1">
      <alignment vertical="center" wrapText="1"/>
    </xf>
    <xf numFmtId="0" fontId="39" fillId="28" borderId="18" xfId="0" applyFont="1" applyFill="1" applyBorder="1" applyAlignment="1">
      <alignment vertical="center" wrapText="1"/>
    </xf>
    <xf numFmtId="0" fontId="39" fillId="0" borderId="3" xfId="1386" applyFont="1" applyFill="1" applyBorder="1">
      <alignment vertical="center"/>
    </xf>
    <xf numFmtId="179" fontId="39" fillId="0" borderId="29" xfId="0" applyNumberFormat="1" applyFont="1" applyFill="1" applyBorder="1" applyAlignment="1">
      <alignment horizontal="right" vertical="center" shrinkToFit="1"/>
    </xf>
    <xf numFmtId="179" fontId="39" fillId="0" borderId="4" xfId="0" applyNumberFormat="1" applyFont="1" applyFill="1" applyBorder="1" applyAlignment="1">
      <alignment horizontal="right" vertical="center" shrinkToFit="1"/>
    </xf>
    <xf numFmtId="180" fontId="41" fillId="0" borderId="0" xfId="0" applyNumberFormat="1" applyFont="1">
      <alignment vertical="center"/>
    </xf>
    <xf numFmtId="179" fontId="39" fillId="0" borderId="24" xfId="0" applyNumberFormat="1" applyFont="1" applyFill="1" applyBorder="1" applyAlignment="1">
      <alignment horizontal="right" vertical="center" shrinkToFit="1"/>
    </xf>
    <xf numFmtId="179" fontId="39" fillId="0" borderId="3" xfId="0" applyNumberFormat="1" applyFont="1" applyFill="1" applyBorder="1" applyAlignment="1">
      <alignment horizontal="right" vertical="center" shrinkToFit="1"/>
    </xf>
    <xf numFmtId="179" fontId="39" fillId="0" borderId="18" xfId="0" applyNumberFormat="1" applyFont="1" applyFill="1" applyBorder="1" applyAlignment="1">
      <alignment horizontal="right" vertical="center" shrinkToFit="1"/>
    </xf>
    <xf numFmtId="179" fontId="39" fillId="0" borderId="5" xfId="0" applyNumberFormat="1" applyFont="1" applyFill="1" applyBorder="1" applyAlignment="1">
      <alignment horizontal="right" vertical="center" shrinkToFit="1"/>
    </xf>
    <xf numFmtId="179" fontId="39" fillId="0" borderId="7" xfId="0" applyNumberFormat="1" applyFont="1" applyFill="1" applyBorder="1" applyAlignment="1">
      <alignment horizontal="right" vertical="center" shrinkToFit="1"/>
    </xf>
    <xf numFmtId="178" fontId="41" fillId="0" borderId="0" xfId="0" applyNumberFormat="1" applyFont="1">
      <alignment vertical="center"/>
    </xf>
    <xf numFmtId="179" fontId="42" fillId="0" borderId="0" xfId="1337" applyNumberFormat="1" applyFont="1" applyBorder="1" applyAlignment="1"/>
    <xf numFmtId="0" fontId="45" fillId="0" borderId="0" xfId="1337" applyFont="1" applyBorder="1" applyAlignment="1">
      <alignment horizontal="center" vertical="center"/>
    </xf>
    <xf numFmtId="0" fontId="39" fillId="0" borderId="3" xfId="0" applyFont="1" applyBorder="1" applyAlignment="1">
      <alignment horizontal="center" vertical="center" shrinkToFit="1"/>
    </xf>
    <xf numFmtId="179" fontId="39" fillId="0" borderId="36" xfId="0" applyNumberFormat="1" applyFont="1" applyFill="1" applyBorder="1" applyAlignment="1">
      <alignment horizontal="right" vertical="center" shrinkToFit="1"/>
    </xf>
    <xf numFmtId="179" fontId="39" fillId="0" borderId="31" xfId="0" applyNumberFormat="1" applyFont="1" applyFill="1" applyBorder="1" applyAlignment="1">
      <alignment horizontal="right" vertical="center" shrinkToFit="1"/>
    </xf>
    <xf numFmtId="179" fontId="39" fillId="0" borderId="19" xfId="0" applyNumberFormat="1" applyFont="1" applyFill="1" applyBorder="1" applyAlignment="1">
      <alignment horizontal="right" vertical="center" shrinkToFit="1"/>
    </xf>
    <xf numFmtId="0" fontId="48" fillId="0" borderId="0" xfId="1338" applyFont="1" applyBorder="1">
      <alignment vertical="center"/>
    </xf>
    <xf numFmtId="0" fontId="41" fillId="0" borderId="0" xfId="1338" applyFont="1">
      <alignment vertical="center"/>
    </xf>
    <xf numFmtId="0" fontId="45" fillId="0" borderId="0" xfId="1338" applyFont="1" applyBorder="1">
      <alignment vertical="center"/>
    </xf>
    <xf numFmtId="0" fontId="45" fillId="0" borderId="0" xfId="1338" applyFont="1">
      <alignment vertical="center"/>
    </xf>
    <xf numFmtId="0" fontId="45" fillId="0" borderId="0" xfId="1338" applyFont="1" applyBorder="1" applyAlignment="1">
      <alignment horizontal="center" vertical="center"/>
    </xf>
    <xf numFmtId="0" fontId="42" fillId="0" borderId="0" xfId="1338" applyFont="1">
      <alignment vertical="center"/>
    </xf>
    <xf numFmtId="0" fontId="44" fillId="0" borderId="0" xfId="1338" applyFont="1">
      <alignment vertical="center"/>
    </xf>
    <xf numFmtId="0" fontId="41" fillId="0" borderId="0" xfId="1338" applyFont="1" applyBorder="1">
      <alignment vertical="center"/>
    </xf>
    <xf numFmtId="0" fontId="41" fillId="0" borderId="0" xfId="1338" applyFont="1" applyAlignment="1">
      <alignment vertical="center"/>
    </xf>
    <xf numFmtId="0" fontId="48" fillId="0" borderId="0" xfId="1338" applyFont="1">
      <alignment vertical="center"/>
    </xf>
    <xf numFmtId="0" fontId="48" fillId="0" borderId="0" xfId="1338" applyFont="1" applyAlignment="1">
      <alignment vertical="center"/>
    </xf>
    <xf numFmtId="0" fontId="44" fillId="0" borderId="0" xfId="1338" applyFont="1" applyBorder="1">
      <alignment vertical="center"/>
    </xf>
    <xf numFmtId="0" fontId="46" fillId="0" borderId="0" xfId="1338" applyFont="1" applyBorder="1">
      <alignment vertical="center"/>
    </xf>
    <xf numFmtId="0" fontId="45" fillId="0" borderId="0" xfId="1328" applyFont="1" applyBorder="1" applyAlignment="1">
      <alignment horizontal="center" vertical="center"/>
    </xf>
    <xf numFmtId="0" fontId="45" fillId="0" borderId="0" xfId="1328" applyFont="1" applyBorder="1" applyAlignment="1">
      <alignment vertical="center"/>
    </xf>
    <xf numFmtId="0" fontId="46" fillId="0" borderId="0" xfId="1328" applyFont="1">
      <alignment vertical="center"/>
    </xf>
    <xf numFmtId="0" fontId="44" fillId="0" borderId="0" xfId="1328" applyFont="1">
      <alignment vertical="center"/>
    </xf>
    <xf numFmtId="0" fontId="45" fillId="0" borderId="0" xfId="1328" applyFont="1" applyBorder="1" applyAlignment="1">
      <alignment horizontal="left" vertical="center"/>
    </xf>
    <xf numFmtId="178" fontId="46" fillId="0" borderId="0" xfId="1337" applyNumberFormat="1" applyFont="1" applyBorder="1">
      <alignment vertical="center"/>
    </xf>
    <xf numFmtId="0" fontId="49" fillId="0" borderId="0" xfId="1" applyNumberFormat="1" applyFont="1" applyFill="1" applyBorder="1" applyAlignment="1">
      <alignment horizontal="left" vertical="center"/>
    </xf>
    <xf numFmtId="0" fontId="50" fillId="0" borderId="0" xfId="1" applyNumberFormat="1" applyFont="1" applyFill="1" applyBorder="1" applyAlignment="1">
      <alignment vertical="center"/>
    </xf>
    <xf numFmtId="0" fontId="41" fillId="0" borderId="0" xfId="0" applyFont="1" applyBorder="1">
      <alignment vertical="center"/>
    </xf>
    <xf numFmtId="179" fontId="39" fillId="0" borderId="22" xfId="0" applyNumberFormat="1" applyFont="1" applyFill="1" applyBorder="1" applyAlignment="1">
      <alignment horizontal="right" vertical="center" shrinkToFit="1"/>
    </xf>
    <xf numFmtId="179" fontId="39" fillId="0" borderId="6" xfId="0" applyNumberFormat="1" applyFont="1" applyFill="1" applyBorder="1" applyAlignment="1">
      <alignment horizontal="right" vertical="center" shrinkToFit="1"/>
    </xf>
    <xf numFmtId="0" fontId="51" fillId="0" borderId="0" xfId="1552" applyFont="1">
      <alignment vertical="center"/>
    </xf>
    <xf numFmtId="0" fontId="51" fillId="0" borderId="0" xfId="1337" applyFont="1" applyAlignment="1">
      <alignment vertical="center"/>
    </xf>
    <xf numFmtId="0" fontId="42" fillId="0" borderId="0" xfId="1337" applyNumberFormat="1" applyFont="1" applyFill="1" applyBorder="1" applyAlignment="1">
      <alignment vertical="center"/>
    </xf>
    <xf numFmtId="0" fontId="51" fillId="0" borderId="0" xfId="1338" applyFont="1" applyAlignment="1">
      <alignment vertical="center"/>
    </xf>
    <xf numFmtId="0" fontId="50" fillId="0" borderId="0" xfId="1338" applyFont="1" applyAlignment="1">
      <alignment vertical="center"/>
    </xf>
    <xf numFmtId="0" fontId="42" fillId="0" borderId="0" xfId="1338" applyNumberFormat="1" applyFont="1" applyFill="1" applyBorder="1" applyAlignment="1">
      <alignment vertical="center"/>
    </xf>
    <xf numFmtId="0" fontId="40" fillId="28" borderId="42" xfId="1" applyNumberFormat="1" applyFont="1" applyFill="1" applyBorder="1" applyAlignment="1">
      <alignment horizontal="center" vertical="center" shrinkToFit="1"/>
    </xf>
    <xf numFmtId="0" fontId="40" fillId="0" borderId="19" xfId="1337" applyFont="1" applyFill="1" applyBorder="1" applyAlignment="1">
      <alignment horizontal="center" vertical="center" shrinkToFit="1"/>
    </xf>
    <xf numFmtId="179" fontId="40" fillId="0" borderId="46" xfId="706" applyNumberFormat="1" applyFont="1" applyFill="1" applyBorder="1" applyAlignment="1">
      <alignment horizontal="right" vertical="center" shrinkToFit="1"/>
    </xf>
    <xf numFmtId="0" fontId="40" fillId="0" borderId="19" xfId="1337" applyFont="1" applyBorder="1" applyAlignment="1">
      <alignment horizontal="center" vertical="center" shrinkToFit="1"/>
    </xf>
    <xf numFmtId="0" fontId="40" fillId="0" borderId="3" xfId="1337" applyFont="1" applyBorder="1" applyAlignment="1">
      <alignment horizontal="center" vertical="center" shrinkToFit="1"/>
    </xf>
    <xf numFmtId="0" fontId="40" fillId="0" borderId="4" xfId="1337" applyFont="1" applyBorder="1" applyAlignment="1">
      <alignment horizontal="center" vertical="center" shrinkToFit="1"/>
    </xf>
    <xf numFmtId="0" fontId="40" fillId="0" borderId="49" xfId="1337" applyFont="1" applyBorder="1" applyAlignment="1">
      <alignment horizontal="center" vertical="center" shrinkToFit="1"/>
    </xf>
    <xf numFmtId="0" fontId="40" fillId="0" borderId="55" xfId="1337" applyFont="1" applyBorder="1" applyAlignment="1">
      <alignment horizontal="center" vertical="center" shrinkToFit="1"/>
    </xf>
    <xf numFmtId="178" fontId="40" fillId="0" borderId="42" xfId="851" applyNumberFormat="1" applyFont="1" applyFill="1" applyBorder="1" applyAlignment="1">
      <alignment horizontal="right" vertical="center" shrinkToFit="1"/>
    </xf>
    <xf numFmtId="38" fontId="40" fillId="0" borderId="62" xfId="853" applyFont="1" applyFill="1" applyBorder="1" applyAlignment="1">
      <alignment horizontal="right" vertical="center" shrinkToFit="1"/>
    </xf>
    <xf numFmtId="0" fontId="40" fillId="0" borderId="19" xfId="1338" applyFont="1" applyFill="1" applyBorder="1" applyAlignment="1">
      <alignment horizontal="center" vertical="center" shrinkToFit="1"/>
    </xf>
    <xf numFmtId="0" fontId="40" fillId="0" borderId="19" xfId="1338" applyFont="1" applyBorder="1" applyAlignment="1">
      <alignment horizontal="center" vertical="center" shrinkToFit="1"/>
    </xf>
    <xf numFmtId="0" fontId="40" fillId="0" borderId="44" xfId="1338" applyFont="1" applyBorder="1" applyAlignment="1">
      <alignment horizontal="center" vertical="center" shrinkToFit="1"/>
    </xf>
    <xf numFmtId="0" fontId="40" fillId="0" borderId="4" xfId="1338" applyFont="1" applyBorder="1" applyAlignment="1">
      <alignment horizontal="center" vertical="center" shrinkToFit="1"/>
    </xf>
    <xf numFmtId="0" fontId="40" fillId="0" borderId="3" xfId="1338" applyFont="1" applyBorder="1" applyAlignment="1">
      <alignment horizontal="center" vertical="center" shrinkToFit="1"/>
    </xf>
    <xf numFmtId="0" fontId="40" fillId="0" borderId="49" xfId="1338" applyFont="1" applyBorder="1" applyAlignment="1">
      <alignment horizontal="center" vertical="center" shrinkToFit="1"/>
    </xf>
    <xf numFmtId="0" fontId="40" fillId="0" borderId="55" xfId="1338" applyFont="1" applyBorder="1" applyAlignment="1">
      <alignment horizontal="center" vertical="center" shrinkToFit="1"/>
    </xf>
    <xf numFmtId="0" fontId="39" fillId="0" borderId="28" xfId="0" applyFont="1" applyFill="1" applyBorder="1" applyAlignment="1">
      <alignment vertical="center" wrapText="1"/>
    </xf>
    <xf numFmtId="0" fontId="39" fillId="0" borderId="20" xfId="0" applyFont="1" applyFill="1" applyBorder="1">
      <alignment vertical="center"/>
    </xf>
    <xf numFmtId="0" fontId="39" fillId="0" borderId="28" xfId="0" applyFont="1" applyFill="1" applyBorder="1" applyAlignment="1">
      <alignment vertical="center"/>
    </xf>
    <xf numFmtId="0" fontId="41" fillId="0" borderId="3" xfId="0" applyFont="1" applyBorder="1">
      <alignment vertical="center"/>
    </xf>
    <xf numFmtId="179" fontId="39" fillId="0" borderId="0" xfId="0" applyNumberFormat="1" applyFont="1" applyFill="1" applyBorder="1">
      <alignment vertical="center"/>
    </xf>
    <xf numFmtId="0" fontId="39" fillId="0" borderId="3" xfId="0" applyFont="1" applyFill="1" applyBorder="1">
      <alignment vertical="center"/>
    </xf>
    <xf numFmtId="0" fontId="50" fillId="0" borderId="0" xfId="1554" applyFont="1" applyAlignment="1">
      <alignment vertical="center"/>
    </xf>
    <xf numFmtId="0" fontId="38" fillId="0" borderId="24" xfId="1553" applyFont="1" applyBorder="1">
      <alignment vertical="center"/>
    </xf>
    <xf numFmtId="0" fontId="38" fillId="0" borderId="67" xfId="1553" applyFont="1" applyBorder="1">
      <alignment vertical="center"/>
    </xf>
    <xf numFmtId="0" fontId="5" fillId="0" borderId="31" xfId="1553" applyFont="1" applyBorder="1">
      <alignment vertical="center"/>
    </xf>
    <xf numFmtId="0" fontId="5" fillId="0" borderId="28" xfId="1553" applyFont="1" applyBorder="1">
      <alignment vertical="center"/>
    </xf>
    <xf numFmtId="0" fontId="5" fillId="0" borderId="28" xfId="1553" applyFont="1" applyBorder="1" applyAlignment="1">
      <alignment horizontal="center" vertical="center"/>
    </xf>
    <xf numFmtId="0" fontId="37" fillId="0" borderId="28" xfId="1553" applyFont="1" applyBorder="1">
      <alignment vertical="center"/>
    </xf>
    <xf numFmtId="0" fontId="38" fillId="0" borderId="25" xfId="1553" applyFont="1" applyBorder="1">
      <alignment vertical="center"/>
    </xf>
    <xf numFmtId="0" fontId="42" fillId="0" borderId="0" xfId="1328" applyNumberFormat="1" applyFont="1" applyBorder="1" applyAlignment="1">
      <alignment vertical="center"/>
    </xf>
    <xf numFmtId="0" fontId="42" fillId="0" borderId="0" xfId="1328" applyFont="1" applyBorder="1" applyAlignment="1">
      <alignment horizontal="center" vertical="center"/>
    </xf>
    <xf numFmtId="0" fontId="39" fillId="0" borderId="3" xfId="1386" applyFont="1" applyFill="1" applyBorder="1" applyAlignment="1">
      <alignment vertical="center"/>
    </xf>
    <xf numFmtId="0" fontId="39" fillId="0" borderId="3" xfId="1386" applyFont="1" applyBorder="1" applyAlignment="1">
      <alignment vertical="center"/>
    </xf>
    <xf numFmtId="0" fontId="39" fillId="0" borderId="0" xfId="0" applyFont="1" applyFill="1" applyBorder="1" applyAlignment="1">
      <alignment vertical="center"/>
    </xf>
    <xf numFmtId="0" fontId="41" fillId="0" borderId="0" xfId="0" applyFont="1" applyFill="1">
      <alignment vertical="center"/>
    </xf>
    <xf numFmtId="0" fontId="39" fillId="0" borderId="0" xfId="0" applyFont="1" applyFill="1">
      <alignment vertical="center"/>
    </xf>
    <xf numFmtId="0" fontId="41" fillId="0" borderId="84" xfId="0" applyFont="1" applyBorder="1">
      <alignment vertical="center"/>
    </xf>
    <xf numFmtId="0" fontId="41" fillId="0" borderId="85" xfId="0" applyFont="1" applyBorder="1">
      <alignment vertical="center"/>
    </xf>
    <xf numFmtId="0" fontId="41" fillId="0" borderId="86" xfId="0" applyFont="1" applyBorder="1">
      <alignment vertical="center"/>
    </xf>
    <xf numFmtId="0" fontId="41" fillId="0" borderId="87" xfId="0" applyFont="1" applyBorder="1">
      <alignment vertical="center"/>
    </xf>
    <xf numFmtId="0" fontId="41" fillId="30" borderId="3" xfId="0" applyFont="1" applyFill="1" applyBorder="1">
      <alignment vertical="center"/>
    </xf>
    <xf numFmtId="179" fontId="41" fillId="0" borderId="0" xfId="1594" applyNumberFormat="1" applyFont="1" applyBorder="1">
      <alignment vertical="center"/>
    </xf>
    <xf numFmtId="0" fontId="41" fillId="0" borderId="0" xfId="0" applyFont="1" applyBorder="1" applyAlignment="1">
      <alignment vertical="center"/>
    </xf>
    <xf numFmtId="179" fontId="41" fillId="0" borderId="0" xfId="1594" applyNumberFormat="1" applyFont="1" applyBorder="1" applyAlignment="1">
      <alignment vertical="center"/>
    </xf>
    <xf numFmtId="0" fontId="41" fillId="0" borderId="88" xfId="0" applyFont="1" applyBorder="1" applyAlignment="1">
      <alignment vertical="center"/>
    </xf>
    <xf numFmtId="0" fontId="41" fillId="31" borderId="3" xfId="0" applyFont="1" applyFill="1" applyBorder="1">
      <alignment vertical="center"/>
    </xf>
    <xf numFmtId="0" fontId="41" fillId="32" borderId="3" xfId="0" applyFont="1" applyFill="1" applyBorder="1">
      <alignment vertical="center"/>
    </xf>
    <xf numFmtId="0" fontId="41" fillId="33" borderId="3" xfId="0" applyFont="1" applyFill="1" applyBorder="1">
      <alignment vertical="center"/>
    </xf>
    <xf numFmtId="0" fontId="41" fillId="34" borderId="3" xfId="0" applyFont="1" applyFill="1" applyBorder="1">
      <alignment vertical="center"/>
    </xf>
    <xf numFmtId="0" fontId="41" fillId="0" borderId="89" xfId="0" applyFont="1" applyBorder="1">
      <alignment vertical="center"/>
    </xf>
    <xf numFmtId="0" fontId="41" fillId="0" borderId="90" xfId="0" applyFont="1" applyBorder="1">
      <alignment vertical="center"/>
    </xf>
    <xf numFmtId="0" fontId="41" fillId="0" borderId="91" xfId="0" applyFont="1" applyBorder="1" applyAlignment="1">
      <alignment vertical="center"/>
    </xf>
    <xf numFmtId="0" fontId="41" fillId="0" borderId="88" xfId="0" applyFont="1" applyBorder="1">
      <alignment vertical="center"/>
    </xf>
    <xf numFmtId="0" fontId="41" fillId="0" borderId="91" xfId="0" applyFont="1" applyBorder="1">
      <alignment vertical="center"/>
    </xf>
    <xf numFmtId="178" fontId="39" fillId="0" borderId="7" xfId="0" applyNumberFormat="1" applyFont="1" applyFill="1" applyBorder="1" applyAlignment="1">
      <alignment horizontal="right" vertical="center" shrinkToFit="1"/>
    </xf>
    <xf numFmtId="10" fontId="45" fillId="0" borderId="30" xfId="1337" applyNumberFormat="1" applyFont="1" applyFill="1" applyBorder="1" applyAlignment="1">
      <alignment vertical="center"/>
    </xf>
    <xf numFmtId="0" fontId="42" fillId="0" borderId="30" xfId="1337" applyFont="1" applyBorder="1" applyAlignment="1">
      <alignment vertical="center"/>
    </xf>
    <xf numFmtId="0" fontId="44" fillId="0" borderId="30" xfId="1337" applyFont="1" applyBorder="1">
      <alignment vertical="center"/>
    </xf>
    <xf numFmtId="0" fontId="42" fillId="0" borderId="66" xfId="1337" applyFont="1" applyBorder="1" applyAlignment="1">
      <alignment horizontal="center" vertical="center"/>
    </xf>
    <xf numFmtId="10" fontId="45" fillId="0" borderId="30" xfId="1337" applyNumberFormat="1" applyFont="1" applyFill="1" applyBorder="1" applyAlignment="1">
      <alignment horizontal="left" vertical="center"/>
    </xf>
    <xf numFmtId="0" fontId="45" fillId="0" borderId="30" xfId="1337" applyFont="1" applyBorder="1">
      <alignment vertical="center"/>
    </xf>
    <xf numFmtId="0" fontId="45" fillId="0" borderId="30" xfId="1337" applyFont="1" applyFill="1" applyBorder="1" applyAlignment="1">
      <alignment horizontal="right" vertical="center"/>
    </xf>
    <xf numFmtId="0" fontId="45" fillId="0" borderId="24" xfId="1337" applyFont="1" applyBorder="1" applyAlignment="1">
      <alignment horizontal="right" vertical="center"/>
    </xf>
    <xf numFmtId="0" fontId="45" fillId="0" borderId="66" xfId="1337" applyFont="1" applyBorder="1">
      <alignment vertical="center"/>
    </xf>
    <xf numFmtId="0" fontId="45" fillId="0" borderId="0" xfId="1337" applyFont="1" applyBorder="1">
      <alignment vertical="center"/>
    </xf>
    <xf numFmtId="10" fontId="45" fillId="0" borderId="0" xfId="1337" applyNumberFormat="1" applyFont="1" applyFill="1" applyBorder="1" applyAlignment="1">
      <alignment vertical="center"/>
    </xf>
    <xf numFmtId="0" fontId="45" fillId="0" borderId="67" xfId="1337" applyFont="1" applyBorder="1">
      <alignment vertical="center"/>
    </xf>
    <xf numFmtId="179" fontId="43" fillId="0" borderId="0" xfId="1337" applyNumberFormat="1" applyFont="1" applyFill="1" applyBorder="1" applyAlignment="1">
      <alignment horizontal="left" vertical="center"/>
    </xf>
    <xf numFmtId="0" fontId="45" fillId="0" borderId="0" xfId="1337" applyFont="1" applyFill="1" applyBorder="1">
      <alignment vertical="center"/>
    </xf>
    <xf numFmtId="179" fontId="43" fillId="0" borderId="68" xfId="1337" applyNumberFormat="1" applyFont="1" applyFill="1" applyBorder="1" applyAlignment="1">
      <alignment horizontal="left" vertical="center"/>
    </xf>
    <xf numFmtId="10" fontId="45" fillId="0" borderId="69" xfId="1337" applyNumberFormat="1" applyFont="1" applyFill="1" applyBorder="1" applyAlignment="1">
      <alignment vertical="center"/>
    </xf>
    <xf numFmtId="179" fontId="43" fillId="0" borderId="67" xfId="1337" applyNumberFormat="1" applyFont="1" applyFill="1" applyBorder="1" applyAlignment="1">
      <alignment horizontal="left" vertical="center"/>
    </xf>
    <xf numFmtId="0" fontId="45" fillId="0" borderId="0" xfId="1337" applyFont="1" applyFill="1" applyBorder="1" applyAlignment="1">
      <alignment vertical="center" wrapText="1"/>
    </xf>
    <xf numFmtId="10" fontId="45" fillId="0" borderId="66" xfId="1337" applyNumberFormat="1" applyFont="1" applyFill="1" applyBorder="1" applyAlignment="1">
      <alignment vertical="center" wrapText="1"/>
    </xf>
    <xf numFmtId="10" fontId="45" fillId="0" borderId="66" xfId="1337" applyNumberFormat="1" applyFont="1" applyFill="1" applyBorder="1" applyAlignment="1">
      <alignment horizontal="left" vertical="center" wrapText="1"/>
    </xf>
    <xf numFmtId="10" fontId="45" fillId="0" borderId="67" xfId="1337" applyNumberFormat="1" applyFont="1" applyFill="1" applyBorder="1" applyAlignment="1">
      <alignment horizontal="left" vertical="center" wrapText="1"/>
    </xf>
    <xf numFmtId="10" fontId="45" fillId="0" borderId="67" xfId="1337" applyNumberFormat="1" applyFont="1" applyFill="1" applyBorder="1" applyAlignment="1">
      <alignment vertical="center"/>
    </xf>
    <xf numFmtId="10" fontId="45" fillId="0" borderId="0" xfId="1337" applyNumberFormat="1" applyFont="1" applyFill="1" applyBorder="1" applyAlignment="1">
      <alignment vertical="center" wrapText="1"/>
    </xf>
    <xf numFmtId="181" fontId="45" fillId="0" borderId="67" xfId="1337" applyNumberFormat="1" applyFont="1" applyFill="1" applyBorder="1" applyAlignment="1">
      <alignment vertical="center"/>
    </xf>
    <xf numFmtId="181" fontId="45" fillId="0" borderId="0" xfId="1337" applyNumberFormat="1" applyFont="1" applyFill="1" applyBorder="1" applyAlignment="1">
      <alignment vertical="center"/>
    </xf>
    <xf numFmtId="38" fontId="45" fillId="0" borderId="66" xfId="853" applyFont="1" applyFill="1" applyBorder="1" applyAlignment="1">
      <alignment horizontal="right" vertical="center"/>
    </xf>
    <xf numFmtId="38" fontId="45" fillId="0" borderId="67" xfId="853" applyFont="1" applyFill="1" applyBorder="1" applyAlignment="1">
      <alignment horizontal="right" vertical="center"/>
    </xf>
    <xf numFmtId="10" fontId="45" fillId="0" borderId="31" xfId="1337" applyNumberFormat="1" applyFont="1" applyFill="1" applyBorder="1" applyAlignment="1">
      <alignment vertical="center"/>
    </xf>
    <xf numFmtId="10" fontId="45" fillId="0" borderId="25" xfId="1337" applyNumberFormat="1" applyFont="1" applyFill="1" applyBorder="1" applyAlignment="1">
      <alignment vertical="center"/>
    </xf>
    <xf numFmtId="0" fontId="45" fillId="0" borderId="70" xfId="1337" applyFont="1" applyBorder="1">
      <alignment vertical="center"/>
    </xf>
    <xf numFmtId="0" fontId="45" fillId="0" borderId="31" xfId="1337" applyFont="1" applyBorder="1">
      <alignment vertical="center"/>
    </xf>
    <xf numFmtId="0" fontId="45" fillId="0" borderId="28" xfId="1337" applyFont="1" applyBorder="1">
      <alignment vertical="center"/>
    </xf>
    <xf numFmtId="0" fontId="45" fillId="0" borderId="25" xfId="1337" applyFont="1" applyBorder="1">
      <alignment vertical="center"/>
    </xf>
    <xf numFmtId="0" fontId="42" fillId="0" borderId="31" xfId="1337" applyFont="1" applyBorder="1" applyAlignment="1">
      <alignment horizontal="center" vertical="center"/>
    </xf>
    <xf numFmtId="0" fontId="42" fillId="0" borderId="28" xfId="1337" applyFont="1" applyBorder="1" applyAlignment="1">
      <alignment horizontal="center" vertical="center"/>
    </xf>
    <xf numFmtId="0" fontId="42" fillId="0" borderId="28" xfId="1337" applyFont="1" applyBorder="1" applyAlignment="1">
      <alignment vertical="center"/>
    </xf>
    <xf numFmtId="0" fontId="44" fillId="0" borderId="28" xfId="1337" applyFont="1" applyBorder="1">
      <alignment vertical="center"/>
    </xf>
    <xf numFmtId="10" fontId="45" fillId="0" borderId="30" xfId="1553" applyNumberFormat="1" applyFont="1" applyFill="1" applyBorder="1" applyAlignment="1">
      <alignment vertical="center"/>
    </xf>
    <xf numFmtId="178" fontId="45" fillId="0" borderId="17" xfId="853" applyNumberFormat="1" applyFont="1" applyFill="1" applyBorder="1" applyAlignment="1">
      <alignment vertical="center"/>
    </xf>
    <xf numFmtId="0" fontId="45" fillId="0" borderId="30" xfId="1553" applyFont="1" applyBorder="1">
      <alignment vertical="center"/>
    </xf>
    <xf numFmtId="0" fontId="45" fillId="0" borderId="30" xfId="1553" applyFont="1" applyBorder="1" applyAlignment="1">
      <alignment horizontal="center" vertical="center"/>
    </xf>
    <xf numFmtId="0" fontId="42" fillId="0" borderId="30" xfId="1553" applyFont="1" applyBorder="1">
      <alignment vertical="center"/>
    </xf>
    <xf numFmtId="0" fontId="45" fillId="0" borderId="66" xfId="1553" applyFont="1" applyBorder="1">
      <alignment vertical="center"/>
    </xf>
    <xf numFmtId="10" fontId="45" fillId="0" borderId="30" xfId="1553" applyNumberFormat="1" applyFont="1" applyFill="1" applyBorder="1" applyAlignment="1">
      <alignment horizontal="left" vertical="center"/>
    </xf>
    <xf numFmtId="0" fontId="45" fillId="0" borderId="30" xfId="1553" applyFont="1" applyFill="1" applyBorder="1" applyAlignment="1">
      <alignment horizontal="right" vertical="center"/>
    </xf>
    <xf numFmtId="0" fontId="45" fillId="0" borderId="24" xfId="1553" applyFont="1" applyBorder="1" applyAlignment="1">
      <alignment horizontal="right" vertical="center"/>
    </xf>
    <xf numFmtId="0" fontId="45" fillId="0" borderId="0" xfId="1553" applyFont="1" applyBorder="1">
      <alignment vertical="center"/>
    </xf>
    <xf numFmtId="10" fontId="45" fillId="0" borderId="0" xfId="1553" applyNumberFormat="1" applyFont="1" applyFill="1" applyBorder="1" applyAlignment="1">
      <alignment vertical="center"/>
    </xf>
    <xf numFmtId="0" fontId="45" fillId="0" borderId="67" xfId="1553" applyFont="1" applyBorder="1">
      <alignment vertical="center"/>
    </xf>
    <xf numFmtId="179" fontId="43" fillId="0" borderId="0" xfId="1553" applyNumberFormat="1" applyFont="1" applyFill="1" applyBorder="1" applyAlignment="1">
      <alignment horizontal="left" vertical="center"/>
    </xf>
    <xf numFmtId="0" fontId="45" fillId="0" borderId="0" xfId="1553" applyFont="1" applyFill="1" applyBorder="1">
      <alignment vertical="center"/>
    </xf>
    <xf numFmtId="0" fontId="45" fillId="0" borderId="71" xfId="1553" applyNumberFormat="1" applyFont="1" applyBorder="1">
      <alignment vertical="center"/>
    </xf>
    <xf numFmtId="0" fontId="45" fillId="0" borderId="72" xfId="1553" applyFont="1" applyBorder="1">
      <alignment vertical="center"/>
    </xf>
    <xf numFmtId="0" fontId="45" fillId="0" borderId="73" xfId="1553" applyFont="1" applyBorder="1">
      <alignment vertical="center"/>
    </xf>
    <xf numFmtId="10" fontId="45" fillId="0" borderId="66" xfId="1553" applyNumberFormat="1" applyFont="1" applyFill="1" applyBorder="1" applyAlignment="1">
      <alignment horizontal="center" vertical="center" shrinkToFit="1"/>
    </xf>
    <xf numFmtId="10" fontId="45" fillId="0" borderId="0" xfId="1553" applyNumberFormat="1" applyFont="1" applyFill="1" applyBorder="1" applyAlignment="1">
      <alignment horizontal="center" vertical="center" shrinkToFit="1"/>
    </xf>
    <xf numFmtId="179" fontId="43" fillId="0" borderId="67" xfId="1553" applyNumberFormat="1" applyFont="1" applyFill="1" applyBorder="1" applyAlignment="1">
      <alignment horizontal="left" vertical="center"/>
    </xf>
    <xf numFmtId="0" fontId="45" fillId="0" borderId="74" xfId="1553" applyFont="1" applyBorder="1">
      <alignment vertical="center"/>
    </xf>
    <xf numFmtId="0" fontId="45" fillId="0" borderId="75" xfId="1553" applyFont="1" applyBorder="1">
      <alignment vertical="center"/>
    </xf>
    <xf numFmtId="10" fontId="45" fillId="0" borderId="69" xfId="1553" applyNumberFormat="1" applyFont="1" applyFill="1" applyBorder="1" applyAlignment="1">
      <alignment vertical="center"/>
    </xf>
    <xf numFmtId="0" fontId="45" fillId="0" borderId="0" xfId="1553" applyFont="1" applyFill="1" applyBorder="1" applyAlignment="1">
      <alignment vertical="center"/>
    </xf>
    <xf numFmtId="177" fontId="45" fillId="0" borderId="0" xfId="1553" applyNumberFormat="1" applyFont="1" applyFill="1" applyBorder="1" applyAlignment="1">
      <alignment vertical="center" wrapText="1"/>
    </xf>
    <xf numFmtId="10" fontId="45" fillId="0" borderId="66" xfId="1553" applyNumberFormat="1" applyFont="1" applyFill="1" applyBorder="1" applyAlignment="1">
      <alignment vertical="center" wrapText="1"/>
    </xf>
    <xf numFmtId="10" fontId="45" fillId="0" borderId="66" xfId="1553" applyNumberFormat="1" applyFont="1" applyFill="1" applyBorder="1" applyAlignment="1">
      <alignment horizontal="left" vertical="center" wrapText="1"/>
    </xf>
    <xf numFmtId="10" fontId="45" fillId="0" borderId="67" xfId="1553" applyNumberFormat="1" applyFont="1" applyFill="1" applyBorder="1" applyAlignment="1">
      <alignment horizontal="left" vertical="center" wrapText="1"/>
    </xf>
    <xf numFmtId="10" fontId="45" fillId="0" borderId="67" xfId="1553" applyNumberFormat="1" applyFont="1" applyFill="1" applyBorder="1" applyAlignment="1">
      <alignment vertical="center"/>
    </xf>
    <xf numFmtId="10" fontId="45" fillId="0" borderId="0" xfId="1553" applyNumberFormat="1" applyFont="1" applyFill="1" applyBorder="1" applyAlignment="1">
      <alignment vertical="center" wrapText="1"/>
    </xf>
    <xf numFmtId="181" fontId="45" fillId="0" borderId="0" xfId="1553" applyNumberFormat="1" applyFont="1" applyFill="1" applyBorder="1" applyAlignment="1">
      <alignment vertical="center"/>
    </xf>
    <xf numFmtId="181" fontId="45" fillId="0" borderId="67" xfId="1553" applyNumberFormat="1" applyFont="1" applyFill="1" applyBorder="1" applyAlignment="1">
      <alignment vertical="center"/>
    </xf>
    <xf numFmtId="10" fontId="40" fillId="0" borderId="0" xfId="1553" applyNumberFormat="1" applyFont="1" applyFill="1" applyBorder="1" applyAlignment="1">
      <alignment vertical="center" wrapText="1"/>
    </xf>
    <xf numFmtId="10" fontId="45" fillId="0" borderId="31" xfId="1553" applyNumberFormat="1" applyFont="1" applyFill="1" applyBorder="1" applyAlignment="1">
      <alignment vertical="center"/>
    </xf>
    <xf numFmtId="10" fontId="45" fillId="0" borderId="28" xfId="1553" applyNumberFormat="1" applyFont="1" applyFill="1" applyBorder="1" applyAlignment="1">
      <alignment vertical="center"/>
    </xf>
    <xf numFmtId="0" fontId="45" fillId="0" borderId="25" xfId="1553" applyFont="1" applyBorder="1">
      <alignment vertical="center"/>
    </xf>
    <xf numFmtId="0" fontId="45" fillId="0" borderId="70" xfId="1553" applyFont="1" applyBorder="1">
      <alignment vertical="center"/>
    </xf>
    <xf numFmtId="10" fontId="45" fillId="0" borderId="25" xfId="1553" applyNumberFormat="1" applyFont="1" applyFill="1" applyBorder="1" applyAlignment="1">
      <alignment vertical="center"/>
    </xf>
    <xf numFmtId="0" fontId="45" fillId="0" borderId="31" xfId="1553" applyFont="1" applyBorder="1">
      <alignment vertical="center"/>
    </xf>
    <xf numFmtId="0" fontId="45" fillId="0" borderId="28" xfId="1553" applyFont="1" applyBorder="1">
      <alignment vertical="center"/>
    </xf>
    <xf numFmtId="179" fontId="39" fillId="0" borderId="83" xfId="0" applyNumberFormat="1" applyFont="1" applyFill="1" applyBorder="1" applyAlignment="1">
      <alignment horizontal="right" vertical="center"/>
    </xf>
    <xf numFmtId="179" fontId="39" fillId="0" borderId="3" xfId="0" applyNumberFormat="1" applyFont="1" applyBorder="1" applyAlignment="1">
      <alignment horizontal="right" vertical="center"/>
    </xf>
    <xf numFmtId="178" fontId="39" fillId="0" borderId="3" xfId="0" applyNumberFormat="1" applyFont="1" applyBorder="1" applyAlignment="1">
      <alignment horizontal="right" vertical="center"/>
    </xf>
    <xf numFmtId="179" fontId="39" fillId="0" borderId="3" xfId="0" applyNumberFormat="1" applyFont="1" applyFill="1" applyBorder="1" applyAlignment="1">
      <alignment horizontal="right" vertical="center"/>
    </xf>
    <xf numFmtId="178" fontId="40" fillId="0" borderId="29" xfId="1386" applyNumberFormat="1" applyFont="1" applyFill="1" applyBorder="1" applyAlignment="1">
      <alignment horizontal="right" vertical="center" shrinkToFit="1"/>
    </xf>
    <xf numFmtId="178" fontId="40" fillId="0" borderId="3" xfId="1386" applyNumberFormat="1" applyFont="1" applyFill="1" applyBorder="1" applyAlignment="1">
      <alignment horizontal="right" vertical="center" shrinkToFit="1"/>
    </xf>
    <xf numFmtId="178" fontId="40" fillId="0" borderId="0" xfId="0" applyNumberFormat="1" applyFont="1" applyFill="1" applyAlignment="1">
      <alignment horizontal="right" vertical="center" shrinkToFit="1"/>
    </xf>
    <xf numFmtId="178" fontId="40" fillId="0" borderId="6" xfId="0" applyNumberFormat="1" applyFont="1" applyFill="1" applyBorder="1" applyAlignment="1">
      <alignment horizontal="right" vertical="center" shrinkToFit="1"/>
    </xf>
    <xf numFmtId="178" fontId="40" fillId="0" borderId="7" xfId="0" applyNumberFormat="1" applyFont="1" applyFill="1" applyBorder="1" applyAlignment="1">
      <alignment horizontal="right" vertical="center" shrinkToFit="1"/>
    </xf>
    <xf numFmtId="0" fontId="45" fillId="0" borderId="29" xfId="1337" applyNumberFormat="1" applyFont="1" applyFill="1" applyBorder="1" applyAlignment="1">
      <alignment vertical="center"/>
    </xf>
    <xf numFmtId="0" fontId="44" fillId="28" borderId="4" xfId="0" applyFont="1" applyFill="1" applyBorder="1" applyAlignment="1">
      <alignment horizontal="center" vertical="center" wrapText="1"/>
    </xf>
    <xf numFmtId="0" fontId="53" fillId="0" borderId="29" xfId="1553" applyNumberFormat="1" applyFont="1" applyFill="1" applyBorder="1" applyAlignment="1">
      <alignment vertical="center"/>
    </xf>
    <xf numFmtId="179" fontId="43" fillId="0" borderId="0" xfId="1553" applyNumberFormat="1" applyFont="1" applyFill="1" applyBorder="1" applyAlignment="1">
      <alignment horizontal="left" vertical="center" shrinkToFit="1"/>
    </xf>
    <xf numFmtId="179" fontId="43" fillId="0" borderId="67" xfId="1553" applyNumberFormat="1" applyFont="1" applyFill="1" applyBorder="1" applyAlignment="1">
      <alignment horizontal="left" vertical="center" shrinkToFit="1"/>
    </xf>
    <xf numFmtId="0" fontId="39" fillId="0" borderId="4" xfId="0" applyFont="1" applyBorder="1" applyAlignment="1">
      <alignment horizontal="center" vertical="center" wrapText="1"/>
    </xf>
    <xf numFmtId="0" fontId="40" fillId="28" borderId="3" xfId="1" applyNumberFormat="1" applyFont="1" applyFill="1" applyBorder="1" applyAlignment="1">
      <alignment horizontal="center" vertical="center"/>
    </xf>
    <xf numFmtId="0" fontId="40" fillId="28" borderId="43" xfId="1" applyNumberFormat="1" applyFont="1" applyFill="1" applyBorder="1" applyAlignment="1">
      <alignment horizontal="center" vertical="center" shrinkToFit="1"/>
    </xf>
    <xf numFmtId="178" fontId="40" fillId="0" borderId="32" xfId="0" applyNumberFormat="1" applyFont="1" applyFill="1" applyBorder="1" applyAlignment="1">
      <alignment horizontal="right" vertical="center" shrinkToFit="1"/>
    </xf>
    <xf numFmtId="0" fontId="39" fillId="0" borderId="3" xfId="0" applyFont="1" applyFill="1" applyBorder="1" applyAlignment="1">
      <alignment horizontal="center" vertical="center" shrinkToFit="1"/>
    </xf>
    <xf numFmtId="0" fontId="40" fillId="0" borderId="3" xfId="1147" applyFont="1" applyFill="1" applyBorder="1" applyAlignment="1" applyProtection="1">
      <alignment vertical="center"/>
      <protection locked="0"/>
    </xf>
    <xf numFmtId="179" fontId="39" fillId="0" borderId="3" xfId="0" applyNumberFormat="1" applyFont="1" applyFill="1" applyBorder="1">
      <alignment vertical="center"/>
    </xf>
    <xf numFmtId="178" fontId="39" fillId="0" borderId="3" xfId="0" applyNumberFormat="1" applyFont="1" applyFill="1" applyBorder="1" applyAlignment="1">
      <alignment horizontal="right" vertical="center"/>
    </xf>
    <xf numFmtId="179" fontId="41" fillId="0" borderId="0" xfId="0" applyNumberFormat="1" applyFont="1" applyFill="1">
      <alignment vertical="center"/>
    </xf>
    <xf numFmtId="180" fontId="41" fillId="0" borderId="0" xfId="0" applyNumberFormat="1" applyFont="1" applyFill="1">
      <alignment vertical="center"/>
    </xf>
    <xf numFmtId="178" fontId="41" fillId="0" borderId="0" xfId="0" applyNumberFormat="1" applyFont="1" applyFill="1">
      <alignment vertical="center"/>
    </xf>
    <xf numFmtId="178" fontId="41" fillId="0" borderId="0" xfId="0" applyNumberFormat="1" applyFont="1" applyFill="1" applyBorder="1">
      <alignment vertical="center"/>
    </xf>
    <xf numFmtId="180" fontId="41" fillId="0" borderId="0" xfId="0" applyNumberFormat="1" applyFont="1" applyFill="1" applyBorder="1">
      <alignment vertical="center"/>
    </xf>
    <xf numFmtId="0" fontId="41" fillId="0" borderId="0" xfId="1595" applyFont="1">
      <alignment vertical="center"/>
    </xf>
    <xf numFmtId="0" fontId="39" fillId="0" borderId="4" xfId="1595" applyFont="1" applyBorder="1" applyAlignment="1">
      <alignment horizontal="center" vertical="center" shrinkToFit="1"/>
    </xf>
    <xf numFmtId="0" fontId="39" fillId="0" borderId="7" xfId="1595" applyFont="1" applyBorder="1" applyAlignment="1">
      <alignment horizontal="center" vertical="center" shrinkToFit="1"/>
    </xf>
    <xf numFmtId="0" fontId="39" fillId="28" borderId="20" xfId="1595" applyFont="1" applyFill="1" applyBorder="1" applyAlignment="1">
      <alignment horizontal="center" vertical="center" wrapText="1"/>
    </xf>
    <xf numFmtId="0" fontId="39" fillId="28" borderId="83" xfId="1595" applyFont="1" applyFill="1" applyBorder="1" applyAlignment="1">
      <alignment horizontal="center" vertical="center"/>
    </xf>
    <xf numFmtId="179" fontId="39" fillId="0" borderId="95" xfId="1595" applyNumberFormat="1" applyFont="1" applyFill="1" applyBorder="1" applyAlignment="1">
      <alignment horizontal="right" vertical="center" shrinkToFit="1"/>
    </xf>
    <xf numFmtId="0" fontId="39" fillId="28" borderId="92" xfId="1595" applyFont="1" applyFill="1" applyBorder="1" applyAlignment="1">
      <alignment horizontal="center" vertical="center" wrapText="1"/>
    </xf>
    <xf numFmtId="0" fontId="39" fillId="28" borderId="83" xfId="1595" applyFont="1" applyFill="1" applyBorder="1" applyAlignment="1">
      <alignment horizontal="center" vertical="center" wrapText="1"/>
    </xf>
    <xf numFmtId="179" fontId="39" fillId="0" borderId="94" xfId="0" applyNumberFormat="1" applyFont="1" applyFill="1" applyBorder="1" applyAlignment="1">
      <alignment horizontal="right" vertical="center" shrinkToFit="1"/>
    </xf>
    <xf numFmtId="179" fontId="39" fillId="0" borderId="95" xfId="0" applyNumberFormat="1" applyFont="1" applyFill="1" applyBorder="1" applyAlignment="1">
      <alignment horizontal="right" vertical="center" shrinkToFit="1"/>
    </xf>
    <xf numFmtId="179" fontId="39" fillId="0" borderId="20" xfId="0" applyNumberFormat="1" applyFont="1" applyBorder="1" applyAlignment="1">
      <alignment horizontal="right" vertical="center"/>
    </xf>
    <xf numFmtId="179" fontId="39" fillId="0" borderId="83" xfId="0" applyNumberFormat="1" applyFont="1" applyBorder="1" applyAlignment="1">
      <alignment horizontal="right" vertical="center"/>
    </xf>
    <xf numFmtId="0" fontId="39" fillId="0" borderId="20" xfId="1595" applyFont="1" applyFill="1" applyBorder="1" applyAlignment="1">
      <alignment horizontal="center" vertical="center" wrapText="1"/>
    </xf>
    <xf numFmtId="0" fontId="39" fillId="0" borderId="83" xfId="1595" applyFont="1" applyFill="1" applyBorder="1" applyAlignment="1">
      <alignment horizontal="center" vertical="center" wrapText="1"/>
    </xf>
    <xf numFmtId="0" fontId="39" fillId="0" borderId="3" xfId="0" applyFont="1" applyBorder="1" applyAlignment="1">
      <alignment vertical="center" shrinkToFit="1"/>
    </xf>
    <xf numFmtId="179" fontId="39" fillId="0" borderId="98" xfId="0" applyNumberFormat="1" applyFont="1" applyBorder="1" applyAlignment="1">
      <alignment horizontal="right" vertical="center"/>
    </xf>
    <xf numFmtId="0" fontId="39" fillId="0" borderId="44" xfId="0" applyFont="1" applyBorder="1" applyAlignment="1">
      <alignment vertical="center" wrapText="1"/>
    </xf>
    <xf numFmtId="0" fontId="39" fillId="0" borderId="44" xfId="0" applyFont="1" applyBorder="1" applyAlignment="1">
      <alignment horizontal="center" vertical="center"/>
    </xf>
    <xf numFmtId="179" fontId="39" fillId="0" borderId="44" xfId="0" applyNumberFormat="1" applyFont="1" applyFill="1" applyBorder="1">
      <alignment vertical="center"/>
    </xf>
    <xf numFmtId="0" fontId="39" fillId="0" borderId="0" xfId="1595" applyFont="1">
      <alignment vertical="center"/>
    </xf>
    <xf numFmtId="179" fontId="40" fillId="0" borderId="46" xfId="706" applyNumberFormat="1" applyFont="1" applyFill="1" applyBorder="1" applyAlignment="1">
      <alignment horizontal="center" vertical="center" shrinkToFit="1"/>
    </xf>
    <xf numFmtId="179" fontId="40" fillId="0" borderId="64" xfId="706" applyNumberFormat="1" applyFont="1" applyFill="1" applyBorder="1" applyAlignment="1">
      <alignment horizontal="center" vertical="center" shrinkToFit="1"/>
    </xf>
    <xf numFmtId="178" fontId="40" fillId="0" borderId="44" xfId="851" applyNumberFormat="1" applyFont="1" applyFill="1" applyBorder="1" applyAlignment="1">
      <alignment horizontal="right" vertical="center" shrinkToFit="1"/>
    </xf>
    <xf numFmtId="178" fontId="40" fillId="0" borderId="45" xfId="851" applyNumberFormat="1" applyFont="1" applyFill="1" applyBorder="1" applyAlignment="1">
      <alignment horizontal="right" vertical="center" shrinkToFit="1"/>
    </xf>
    <xf numFmtId="178" fontId="40" fillId="0" borderId="3" xfId="851" applyNumberFormat="1" applyFont="1" applyFill="1" applyBorder="1" applyAlignment="1">
      <alignment horizontal="right" vertical="center" shrinkToFit="1"/>
    </xf>
    <xf numFmtId="179" fontId="40" fillId="0" borderId="43" xfId="704" applyNumberFormat="1" applyFont="1" applyFill="1" applyBorder="1" applyAlignment="1">
      <alignment horizontal="right" vertical="center" shrinkToFit="1"/>
    </xf>
    <xf numFmtId="178" fontId="40" fillId="0" borderId="4" xfId="851" applyNumberFormat="1" applyFont="1" applyFill="1" applyBorder="1" applyAlignment="1">
      <alignment horizontal="right" vertical="center" shrinkToFit="1"/>
    </xf>
    <xf numFmtId="178" fontId="40" fillId="0" borderId="47" xfId="851" applyNumberFormat="1" applyFont="1" applyFill="1" applyBorder="1" applyAlignment="1">
      <alignment horizontal="right" vertical="center" shrinkToFit="1"/>
    </xf>
    <xf numFmtId="179" fontId="40" fillId="0" borderId="48" xfId="704" applyNumberFormat="1" applyFont="1" applyFill="1" applyBorder="1" applyAlignment="1">
      <alignment horizontal="right" vertical="center" shrinkToFit="1"/>
    </xf>
    <xf numFmtId="178" fontId="40" fillId="0" borderId="49" xfId="851" applyNumberFormat="1" applyFont="1" applyFill="1" applyBorder="1" applyAlignment="1">
      <alignment horizontal="right" vertical="center" shrinkToFit="1"/>
    </xf>
    <xf numFmtId="178" fontId="40" fillId="0" borderId="53" xfId="851" applyNumberFormat="1" applyFont="1" applyFill="1" applyBorder="1" applyAlignment="1">
      <alignment horizontal="right" vertical="center" shrinkToFit="1"/>
    </xf>
    <xf numFmtId="179" fontId="40" fillId="0" borderId="54" xfId="704" applyNumberFormat="1" applyFont="1" applyFill="1" applyBorder="1" applyAlignment="1">
      <alignment horizontal="right" vertical="center" shrinkToFit="1"/>
    </xf>
    <xf numFmtId="178" fontId="40" fillId="0" borderId="55" xfId="851" applyNumberFormat="1" applyFont="1" applyFill="1" applyBorder="1" applyAlignment="1">
      <alignment horizontal="right" vertical="center" shrinkToFit="1"/>
    </xf>
    <xf numFmtId="178" fontId="40" fillId="0" borderId="59" xfId="851" applyNumberFormat="1" applyFont="1" applyFill="1" applyBorder="1" applyAlignment="1">
      <alignment horizontal="right" vertical="center" shrinkToFit="1"/>
    </xf>
    <xf numFmtId="179" fontId="40" fillId="0" borderId="60" xfId="704" applyNumberFormat="1" applyFont="1" applyFill="1" applyBorder="1" applyAlignment="1">
      <alignment horizontal="right" vertical="center" shrinkToFit="1"/>
    </xf>
    <xf numFmtId="178" fontId="40" fillId="0" borderId="19" xfId="851" applyNumberFormat="1" applyFont="1" applyFill="1" applyBorder="1" applyAlignment="1">
      <alignment horizontal="right" vertical="center" shrinkToFit="1"/>
    </xf>
    <xf numFmtId="179" fontId="40" fillId="0" borderId="61" xfId="704" applyNumberFormat="1" applyFont="1" applyFill="1" applyBorder="1" applyAlignment="1">
      <alignment horizontal="right" vertical="center" shrinkToFit="1"/>
    </xf>
    <xf numFmtId="179" fontId="40" fillId="0" borderId="3" xfId="704" applyNumberFormat="1" applyFont="1" applyFill="1" applyBorder="1" applyAlignment="1">
      <alignment horizontal="right" vertical="center" shrinkToFit="1"/>
    </xf>
    <xf numFmtId="179" fontId="40" fillId="0" borderId="63" xfId="704" applyNumberFormat="1" applyFont="1" applyFill="1" applyBorder="1" applyAlignment="1">
      <alignment horizontal="right" vertical="center" shrinkToFit="1"/>
    </xf>
    <xf numFmtId="179" fontId="40" fillId="0" borderId="64" xfId="1337" applyNumberFormat="1" applyFont="1" applyFill="1" applyBorder="1" applyAlignment="1">
      <alignment horizontal="right" vertical="center" shrinkToFit="1"/>
    </xf>
    <xf numFmtId="178" fontId="40" fillId="0" borderId="65" xfId="851" applyNumberFormat="1" applyFont="1" applyFill="1" applyBorder="1" applyAlignment="1">
      <alignment horizontal="right" vertical="center" shrinkToFit="1"/>
    </xf>
    <xf numFmtId="179" fontId="39" fillId="0" borderId="23" xfId="0" applyNumberFormat="1" applyFont="1" applyFill="1" applyBorder="1" applyAlignment="1">
      <alignment horizontal="right" vertical="center" shrinkToFit="1"/>
    </xf>
    <xf numFmtId="179" fontId="39" fillId="0" borderId="92" xfId="0" applyNumberFormat="1" applyFont="1" applyFill="1" applyBorder="1" applyAlignment="1">
      <alignment horizontal="right" vertical="center" shrinkToFit="1"/>
    </xf>
    <xf numFmtId="179" fontId="39" fillId="0" borderId="27" xfId="0" applyNumberFormat="1" applyFont="1" applyFill="1" applyBorder="1" applyAlignment="1">
      <alignment horizontal="right" vertical="center" shrinkToFit="1"/>
    </xf>
    <xf numFmtId="179" fontId="39" fillId="0" borderId="93" xfId="0" applyNumberFormat="1" applyFont="1" applyFill="1" applyBorder="1" applyAlignment="1">
      <alignment horizontal="right" vertical="center" shrinkToFit="1"/>
    </xf>
    <xf numFmtId="179" fontId="39" fillId="0" borderId="83" xfId="0" applyNumberFormat="1" applyFont="1" applyFill="1" applyBorder="1" applyAlignment="1">
      <alignment horizontal="right" vertical="center" shrinkToFit="1"/>
    </xf>
    <xf numFmtId="179" fontId="39" fillId="0" borderId="96" xfId="0" applyNumberFormat="1" applyFont="1" applyFill="1" applyBorder="1" applyAlignment="1">
      <alignment horizontal="right" vertical="center" shrinkToFit="1"/>
    </xf>
    <xf numFmtId="0" fontId="39" fillId="28" borderId="20" xfId="1595" applyFont="1" applyFill="1" applyBorder="1" applyAlignment="1">
      <alignment horizontal="center" vertical="center" wrapText="1"/>
    </xf>
    <xf numFmtId="0" fontId="39" fillId="28" borderId="92" xfId="1595" applyFont="1" applyFill="1" applyBorder="1" applyAlignment="1">
      <alignment horizontal="center" vertical="center" wrapText="1"/>
    </xf>
    <xf numFmtId="0" fontId="39" fillId="28" borderId="99" xfId="1595" applyFont="1" applyFill="1" applyBorder="1" applyAlignment="1">
      <alignment horizontal="center" vertical="center"/>
    </xf>
    <xf numFmtId="0" fontId="39" fillId="28" borderId="99" xfId="1595" applyFont="1" applyFill="1" applyBorder="1" applyAlignment="1">
      <alignment horizontal="center" vertical="center" wrapText="1"/>
    </xf>
    <xf numFmtId="179" fontId="39" fillId="0" borderId="101" xfId="0" applyNumberFormat="1" applyFont="1" applyFill="1" applyBorder="1" applyAlignment="1">
      <alignment horizontal="right" vertical="center" shrinkToFit="1"/>
    </xf>
    <xf numFmtId="0" fontId="39" fillId="28" borderId="20" xfId="1595" applyFont="1" applyFill="1" applyBorder="1" applyAlignment="1">
      <alignment horizontal="center" vertical="center"/>
    </xf>
    <xf numFmtId="0" fontId="39" fillId="28" borderId="92" xfId="1595" applyFont="1" applyFill="1" applyBorder="1" applyAlignment="1">
      <alignment horizontal="center" vertical="center"/>
    </xf>
    <xf numFmtId="0" fontId="39" fillId="0" borderId="20" xfId="1595" applyFont="1" applyFill="1" applyBorder="1" applyAlignment="1">
      <alignment horizontal="center" vertical="center"/>
    </xf>
    <xf numFmtId="0" fontId="39" fillId="0" borderId="92" xfId="1595" applyFont="1" applyFill="1" applyBorder="1" applyAlignment="1">
      <alignment horizontal="center" vertical="center"/>
    </xf>
    <xf numFmtId="0" fontId="39" fillId="0" borderId="99" xfId="1595" applyFont="1" applyFill="1" applyBorder="1" applyAlignment="1">
      <alignment horizontal="center" vertical="center"/>
    </xf>
    <xf numFmtId="0" fontId="39" fillId="0" borderId="83" xfId="1595" applyFont="1" applyFill="1" applyBorder="1" applyAlignment="1">
      <alignment horizontal="center" vertical="center"/>
    </xf>
    <xf numFmtId="179" fontId="39" fillId="0" borderId="92" xfId="0" applyNumberFormat="1" applyFont="1" applyBorder="1" applyAlignment="1">
      <alignment horizontal="right" vertical="center"/>
    </xf>
    <xf numFmtId="0" fontId="41" fillId="0" borderId="44" xfId="0" applyFont="1" applyFill="1" applyBorder="1">
      <alignment vertical="center"/>
    </xf>
    <xf numFmtId="0" fontId="41" fillId="0" borderId="66" xfId="0" applyFont="1" applyFill="1" applyBorder="1">
      <alignment vertical="center"/>
    </xf>
    <xf numFmtId="0" fontId="41" fillId="0" borderId="30" xfId="0" applyFont="1" applyFill="1" applyBorder="1">
      <alignment vertical="center"/>
    </xf>
    <xf numFmtId="0" fontId="41" fillId="0" borderId="66" xfId="1595" applyFont="1" applyBorder="1">
      <alignment vertical="center"/>
    </xf>
    <xf numFmtId="182" fontId="40" fillId="0" borderId="29" xfId="1386" applyNumberFormat="1" applyFont="1" applyFill="1" applyBorder="1" applyAlignment="1">
      <alignment horizontal="right" vertical="center" shrinkToFit="1"/>
    </xf>
    <xf numFmtId="182" fontId="40" fillId="0" borderId="3" xfId="1386" applyNumberFormat="1" applyFont="1" applyFill="1" applyBorder="1" applyAlignment="1">
      <alignment horizontal="right" vertical="center" shrinkToFit="1"/>
    </xf>
    <xf numFmtId="182" fontId="40" fillId="0" borderId="0" xfId="0" applyNumberFormat="1" applyFont="1" applyFill="1" applyAlignment="1">
      <alignment horizontal="right" vertical="center" shrinkToFit="1"/>
    </xf>
    <xf numFmtId="0" fontId="39" fillId="0" borderId="0" xfId="0" applyFont="1" applyFill="1" applyBorder="1" applyAlignment="1">
      <alignment vertical="center" wrapText="1"/>
    </xf>
    <xf numFmtId="0" fontId="39" fillId="0" borderId="3" xfId="0" applyFont="1" applyFill="1" applyBorder="1" applyAlignment="1">
      <alignment horizontal="center" vertical="center" wrapText="1"/>
    </xf>
    <xf numFmtId="183" fontId="39" fillId="0" borderId="3" xfId="0" applyNumberFormat="1" applyFont="1" applyFill="1" applyBorder="1" applyAlignment="1">
      <alignment horizontal="right" vertical="center"/>
    </xf>
    <xf numFmtId="179" fontId="39" fillId="0" borderId="0" xfId="0" applyNumberFormat="1" applyFont="1" applyFill="1" applyBorder="1" applyAlignment="1">
      <alignment horizontal="right" vertical="center" shrinkToFit="1"/>
    </xf>
    <xf numFmtId="0" fontId="39" fillId="0" borderId="0" xfId="1595" applyFont="1" applyFill="1" applyBorder="1" applyAlignment="1">
      <alignment horizontal="center" vertical="center" wrapText="1"/>
    </xf>
    <xf numFmtId="0" fontId="39" fillId="0" borderId="3" xfId="1595" applyFont="1" applyFill="1" applyBorder="1" applyAlignment="1">
      <alignment horizontal="center" vertical="center" wrapText="1"/>
    </xf>
    <xf numFmtId="0" fontId="39" fillId="0" borderId="3" xfId="0" applyFont="1" applyBorder="1" applyAlignment="1">
      <alignment horizontal="center" vertical="center" wrapText="1"/>
    </xf>
    <xf numFmtId="0" fontId="41" fillId="0" borderId="0" xfId="0" applyFont="1" applyFill="1" applyBorder="1">
      <alignment vertical="center"/>
    </xf>
    <xf numFmtId="0" fontId="39" fillId="0" borderId="0" xfId="1595" applyFont="1" applyFill="1" applyBorder="1" applyAlignment="1">
      <alignment horizontal="center" vertical="center"/>
    </xf>
    <xf numFmtId="0" fontId="39" fillId="0" borderId="3" xfId="1595" applyFont="1" applyFill="1" applyBorder="1" applyAlignment="1">
      <alignment horizontal="center" vertical="center"/>
    </xf>
    <xf numFmtId="178" fontId="39" fillId="0" borderId="18" xfId="0" applyNumberFormat="1" applyFont="1" applyFill="1" applyBorder="1" applyAlignment="1">
      <alignment horizontal="right" vertical="center"/>
    </xf>
    <xf numFmtId="0" fontId="39" fillId="0" borderId="3" xfId="1595" applyFont="1" applyFill="1" applyBorder="1" applyAlignment="1">
      <alignment horizontal="center" vertical="center"/>
    </xf>
    <xf numFmtId="0" fontId="39" fillId="0" borderId="3" xfId="0" applyFont="1" applyFill="1" applyBorder="1" applyAlignment="1">
      <alignment vertical="center" wrapText="1"/>
    </xf>
    <xf numFmtId="0" fontId="44" fillId="0" borderId="3" xfId="0" applyFont="1" applyFill="1" applyBorder="1" applyAlignment="1">
      <alignment horizontal="center" vertical="center" wrapText="1"/>
    </xf>
    <xf numFmtId="178" fontId="40" fillId="0" borderId="3" xfId="0" applyNumberFormat="1" applyFont="1" applyFill="1" applyBorder="1" applyAlignment="1">
      <alignment horizontal="right" vertical="center" shrinkToFit="1"/>
    </xf>
    <xf numFmtId="0" fontId="39" fillId="0" borderId="3" xfId="0" applyFont="1" applyFill="1" applyBorder="1" applyAlignment="1">
      <alignment horizontal="center" vertical="center" wrapText="1"/>
    </xf>
    <xf numFmtId="178" fontId="40" fillId="0" borderId="66" xfId="851" applyNumberFormat="1" applyFont="1" applyFill="1" applyBorder="1" applyAlignment="1">
      <alignment horizontal="right" vertical="center" shrinkToFit="1"/>
    </xf>
    <xf numFmtId="178" fontId="40" fillId="0" borderId="36" xfId="851" applyNumberFormat="1" applyFont="1" applyFill="1" applyBorder="1" applyAlignment="1">
      <alignment horizontal="right" vertical="center" shrinkToFit="1"/>
    </xf>
    <xf numFmtId="178" fontId="40" fillId="0" borderId="29" xfId="851" applyNumberFormat="1" applyFont="1" applyFill="1" applyBorder="1" applyAlignment="1">
      <alignment horizontal="right" vertical="center" shrinkToFit="1"/>
    </xf>
    <xf numFmtId="178" fontId="40" fillId="0" borderId="50" xfId="851" applyNumberFormat="1" applyFont="1" applyFill="1" applyBorder="1" applyAlignment="1">
      <alignment horizontal="right" vertical="center" shrinkToFit="1"/>
    </xf>
    <xf numFmtId="178" fontId="40" fillId="0" borderId="56" xfId="851" applyNumberFormat="1" applyFont="1" applyFill="1" applyBorder="1" applyAlignment="1">
      <alignment horizontal="right" vertical="center" shrinkToFit="1"/>
    </xf>
    <xf numFmtId="179" fontId="40" fillId="0" borderId="20" xfId="704" applyNumberFormat="1" applyFont="1" applyFill="1" applyBorder="1" applyAlignment="1">
      <alignment horizontal="right" vertical="center" shrinkToFit="1"/>
    </xf>
    <xf numFmtId="178" fontId="40" fillId="0" borderId="31" xfId="851" applyNumberFormat="1" applyFont="1" applyFill="1" applyBorder="1" applyAlignment="1">
      <alignment horizontal="right" vertical="center" shrinkToFit="1"/>
    </xf>
    <xf numFmtId="0" fontId="41" fillId="0" borderId="28" xfId="1337" applyFont="1" applyBorder="1">
      <alignment vertical="center"/>
    </xf>
    <xf numFmtId="0" fontId="40" fillId="28" borderId="36" xfId="1" applyNumberFormat="1" applyFont="1" applyFill="1" applyBorder="1" applyAlignment="1">
      <alignment horizontal="center" vertical="center" shrinkToFit="1"/>
    </xf>
    <xf numFmtId="0" fontId="40" fillId="28" borderId="3" xfId="1" applyNumberFormat="1" applyFont="1" applyFill="1" applyBorder="1" applyAlignment="1">
      <alignment horizontal="center" vertical="center" shrinkToFit="1"/>
    </xf>
    <xf numFmtId="179" fontId="40" fillId="0" borderId="36" xfId="704" applyNumberFormat="1" applyFont="1" applyFill="1" applyBorder="1" applyAlignment="1">
      <alignment horizontal="right" vertical="center" shrinkToFit="1"/>
    </xf>
    <xf numFmtId="0" fontId="40" fillId="28" borderId="36" xfId="1" applyNumberFormat="1" applyFont="1" applyFill="1" applyBorder="1" applyAlignment="1">
      <alignment horizontal="center" vertical="center" shrinkToFit="1"/>
    </xf>
    <xf numFmtId="0" fontId="42" fillId="0" borderId="0" xfId="1328" applyFont="1" applyBorder="1" applyAlignment="1">
      <alignment vertical="center"/>
    </xf>
    <xf numFmtId="0" fontId="39" fillId="0" borderId="3" xfId="0" applyFont="1" applyFill="1" applyBorder="1" applyAlignment="1">
      <alignment horizontal="center" vertical="center" wrapText="1"/>
    </xf>
    <xf numFmtId="179" fontId="39" fillId="0" borderId="93" xfId="1595" applyNumberFormat="1" applyFont="1" applyFill="1" applyBorder="1" applyAlignment="1">
      <alignment horizontal="right" vertical="center" shrinkToFit="1"/>
    </xf>
    <xf numFmtId="182" fontId="40" fillId="0" borderId="3" xfId="0" applyNumberFormat="1" applyFont="1" applyFill="1" applyBorder="1" applyAlignment="1">
      <alignment horizontal="right" vertical="center" shrinkToFit="1"/>
    </xf>
    <xf numFmtId="182" fontId="40" fillId="0" borderId="4" xfId="1386" applyNumberFormat="1" applyFont="1" applyFill="1" applyBorder="1" applyAlignment="1">
      <alignment horizontal="right" vertical="center" shrinkToFit="1"/>
    </xf>
    <xf numFmtId="179" fontId="39" fillId="0" borderId="21" xfId="0" applyNumberFormat="1" applyFont="1" applyFill="1" applyBorder="1" applyAlignment="1">
      <alignment horizontal="right" vertical="center" shrinkToFit="1"/>
    </xf>
    <xf numFmtId="179" fontId="39" fillId="0" borderId="20" xfId="0" applyNumberFormat="1" applyFont="1" applyFill="1" applyBorder="1" applyAlignment="1">
      <alignment horizontal="right" vertical="center" shrinkToFit="1"/>
    </xf>
    <xf numFmtId="179" fontId="39" fillId="0" borderId="26" xfId="0" applyNumberFormat="1" applyFont="1" applyFill="1" applyBorder="1" applyAlignment="1">
      <alignment horizontal="right" vertical="center" shrinkToFit="1"/>
    </xf>
    <xf numFmtId="179" fontId="39" fillId="0" borderId="25" xfId="0" applyNumberFormat="1" applyFont="1" applyFill="1" applyBorder="1" applyAlignment="1">
      <alignment horizontal="right" vertical="center" shrinkToFit="1"/>
    </xf>
    <xf numFmtId="179" fontId="39" fillId="0" borderId="23" xfId="1595" applyNumberFormat="1" applyFont="1" applyFill="1" applyBorder="1" applyAlignment="1">
      <alignment horizontal="right" vertical="center" shrinkToFit="1"/>
    </xf>
    <xf numFmtId="179" fontId="39" fillId="0" borderId="100" xfId="1595" applyNumberFormat="1" applyFont="1" applyFill="1" applyBorder="1" applyAlignment="1">
      <alignment horizontal="right" vertical="center" shrinkToFit="1"/>
    </xf>
    <xf numFmtId="179" fontId="39" fillId="0" borderId="22" xfId="1595" applyNumberFormat="1" applyFont="1" applyFill="1" applyBorder="1" applyAlignment="1">
      <alignment horizontal="right" vertical="center" shrinkToFit="1"/>
    </xf>
    <xf numFmtId="179" fontId="39" fillId="0" borderId="94" xfId="1595" applyNumberFormat="1" applyFont="1" applyFill="1" applyBorder="1" applyAlignment="1">
      <alignment horizontal="right" vertical="center" shrinkToFit="1"/>
    </xf>
    <xf numFmtId="179" fontId="39" fillId="0" borderId="101" xfId="1595" applyNumberFormat="1" applyFont="1" applyFill="1" applyBorder="1" applyAlignment="1">
      <alignment horizontal="right" vertical="center" shrinkToFit="1"/>
    </xf>
    <xf numFmtId="179" fontId="39" fillId="0" borderId="100" xfId="0" applyNumberFormat="1" applyFont="1" applyFill="1" applyBorder="1" applyAlignment="1">
      <alignment horizontal="right" vertical="center" shrinkToFit="1"/>
    </xf>
    <xf numFmtId="179" fontId="39" fillId="0" borderId="99" xfId="0" applyNumberFormat="1" applyFont="1" applyFill="1" applyBorder="1" applyAlignment="1">
      <alignment horizontal="right" vertical="center" shrinkToFit="1"/>
    </xf>
    <xf numFmtId="179" fontId="39" fillId="0" borderId="102" xfId="0" applyNumberFormat="1" applyFont="1" applyFill="1" applyBorder="1" applyAlignment="1">
      <alignment horizontal="right" vertical="center" shrinkToFit="1"/>
    </xf>
    <xf numFmtId="182" fontId="39" fillId="0" borderId="4" xfId="0" applyNumberFormat="1" applyFont="1" applyFill="1" applyBorder="1" applyAlignment="1">
      <alignment horizontal="right" vertical="center" shrinkToFit="1"/>
    </xf>
    <xf numFmtId="178" fontId="40" fillId="0" borderId="4" xfId="1386" applyNumberFormat="1" applyFont="1" applyFill="1" applyBorder="1" applyAlignment="1">
      <alignment horizontal="right" vertical="center" shrinkToFit="1"/>
    </xf>
    <xf numFmtId="179" fontId="43" fillId="0" borderId="68" xfId="1553" applyNumberFormat="1" applyFont="1" applyFill="1" applyBorder="1" applyAlignment="1">
      <alignment horizontal="left" vertical="center" shrinkToFit="1"/>
    </xf>
    <xf numFmtId="0" fontId="40" fillId="0" borderId="36" xfId="1337" applyFont="1" applyBorder="1" applyAlignment="1">
      <alignment vertical="center" shrinkToFit="1"/>
    </xf>
    <xf numFmtId="0" fontId="40" fillId="0" borderId="17" xfId="1337" applyFont="1" applyBorder="1" applyAlignment="1">
      <alignment vertical="center" shrinkToFit="1"/>
    </xf>
    <xf numFmtId="0" fontId="40" fillId="0" borderId="18" xfId="1337" applyFont="1" applyBorder="1" applyAlignment="1">
      <alignment vertical="center" shrinkToFit="1"/>
    </xf>
    <xf numFmtId="0" fontId="40" fillId="28" borderId="33" xfId="1337" applyFont="1" applyFill="1" applyBorder="1" applyAlignment="1">
      <alignment horizontal="center" vertical="center" shrinkToFit="1"/>
    </xf>
    <xf numFmtId="0" fontId="40" fillId="28" borderId="34" xfId="1337" applyFont="1" applyFill="1" applyBorder="1" applyAlignment="1">
      <alignment horizontal="center" vertical="center" shrinkToFit="1"/>
    </xf>
    <xf numFmtId="0" fontId="40" fillId="28" borderId="35" xfId="1337" applyFont="1" applyFill="1" applyBorder="1" applyAlignment="1">
      <alignment horizontal="center" vertical="center" shrinkToFit="1"/>
    </xf>
    <xf numFmtId="0" fontId="40" fillId="28" borderId="39" xfId="1337" applyFont="1" applyFill="1" applyBorder="1" applyAlignment="1">
      <alignment horizontal="center" vertical="center" shrinkToFit="1"/>
    </xf>
    <xf numFmtId="0" fontId="40" fillId="28" borderId="40" xfId="1337" applyFont="1" applyFill="1" applyBorder="1" applyAlignment="1">
      <alignment horizontal="center" vertical="center" shrinkToFit="1"/>
    </xf>
    <xf numFmtId="0" fontId="40" fillId="28" borderId="41" xfId="1337" applyFont="1" applyFill="1" applyBorder="1" applyAlignment="1">
      <alignment horizontal="center" vertical="center" shrinkToFit="1"/>
    </xf>
    <xf numFmtId="0" fontId="40" fillId="28" borderId="37" xfId="1" applyNumberFormat="1" applyFont="1" applyFill="1" applyBorder="1" applyAlignment="1">
      <alignment horizontal="center" vertical="center" shrinkToFit="1"/>
    </xf>
    <xf numFmtId="0" fontId="40" fillId="28" borderId="38" xfId="1" applyNumberFormat="1" applyFont="1" applyFill="1" applyBorder="1" applyAlignment="1">
      <alignment horizontal="center" vertical="center" shrinkToFit="1"/>
    </xf>
    <xf numFmtId="0" fontId="40" fillId="0" borderId="31" xfId="1337" applyFont="1" applyFill="1" applyBorder="1" applyAlignment="1">
      <alignment vertical="center" shrinkToFit="1"/>
    </xf>
    <xf numFmtId="0" fontId="40" fillId="0" borderId="28" xfId="1337" applyFont="1" applyFill="1" applyBorder="1" applyAlignment="1">
      <alignment vertical="center" shrinkToFit="1"/>
    </xf>
    <xf numFmtId="0" fontId="40" fillId="0" borderId="25" xfId="1337" applyFont="1" applyFill="1" applyBorder="1" applyAlignment="1">
      <alignment vertical="center" shrinkToFit="1"/>
    </xf>
    <xf numFmtId="0" fontId="40" fillId="0" borderId="31" xfId="1337" applyFont="1" applyBorder="1" applyAlignment="1">
      <alignment vertical="center" shrinkToFit="1"/>
    </xf>
    <xf numFmtId="0" fontId="40" fillId="0" borderId="28" xfId="1337" applyFont="1" applyBorder="1" applyAlignment="1">
      <alignment vertical="center" shrinkToFit="1"/>
    </xf>
    <xf numFmtId="0" fontId="40" fillId="0" borderId="25" xfId="1337" applyFont="1" applyBorder="1" applyAlignment="1">
      <alignment vertical="center" shrinkToFit="1"/>
    </xf>
    <xf numFmtId="0" fontId="40" fillId="0" borderId="50" xfId="1337" applyFont="1" applyBorder="1" applyAlignment="1">
      <alignment vertical="center" shrinkToFit="1"/>
    </xf>
    <xf numFmtId="0" fontId="40" fillId="0" borderId="51" xfId="1337" applyFont="1" applyBorder="1" applyAlignment="1">
      <alignment vertical="center" shrinkToFit="1"/>
    </xf>
    <xf numFmtId="0" fontId="40" fillId="0" borderId="52" xfId="1337" applyFont="1" applyBorder="1" applyAlignment="1">
      <alignment vertical="center" shrinkToFit="1"/>
    </xf>
    <xf numFmtId="0" fontId="40" fillId="0" borderId="56" xfId="1337" applyFont="1" applyBorder="1" applyAlignment="1">
      <alignment vertical="center" shrinkToFit="1"/>
    </xf>
    <xf numFmtId="0" fontId="40" fillId="0" borderId="57" xfId="1337" applyFont="1" applyBorder="1" applyAlignment="1">
      <alignment vertical="center" shrinkToFit="1"/>
    </xf>
    <xf numFmtId="0" fontId="40" fillId="0" borderId="58" xfId="1337" applyFont="1" applyBorder="1" applyAlignment="1">
      <alignment vertical="center" shrinkToFit="1"/>
    </xf>
    <xf numFmtId="0" fontId="40" fillId="28" borderId="36" xfId="1" applyNumberFormat="1" applyFont="1" applyFill="1" applyBorder="1" applyAlignment="1">
      <alignment horizontal="center" vertical="center" shrinkToFit="1"/>
    </xf>
    <xf numFmtId="0" fontId="40" fillId="28" borderId="17" xfId="1" applyNumberFormat="1" applyFont="1" applyFill="1" applyBorder="1" applyAlignment="1">
      <alignment horizontal="center" vertical="center" shrinkToFit="1"/>
    </xf>
    <xf numFmtId="0" fontId="40" fillId="28" borderId="97" xfId="1" applyNumberFormat="1" applyFont="1" applyFill="1" applyBorder="1" applyAlignment="1">
      <alignment horizontal="center" vertical="center" shrinkToFit="1"/>
    </xf>
    <xf numFmtId="0" fontId="40" fillId="0" borderId="36" xfId="1553" applyFont="1" applyBorder="1" applyAlignment="1">
      <alignment vertical="center" shrinkToFit="1"/>
    </xf>
    <xf numFmtId="0" fontId="40" fillId="0" borderId="17" xfId="1553" applyFont="1" applyBorder="1" applyAlignment="1">
      <alignment vertical="center" shrinkToFit="1"/>
    </xf>
    <xf numFmtId="0" fontId="40" fillId="0" borderId="18" xfId="1553" applyFont="1" applyBorder="1" applyAlignment="1">
      <alignment vertical="center" shrinkToFit="1"/>
    </xf>
    <xf numFmtId="0" fontId="40" fillId="28" borderId="33" xfId="1338" applyFont="1" applyFill="1" applyBorder="1" applyAlignment="1">
      <alignment horizontal="center" vertical="center" shrinkToFit="1"/>
    </xf>
    <xf numFmtId="0" fontId="40" fillId="28" borderId="34" xfId="1338" applyFont="1" applyFill="1" applyBorder="1" applyAlignment="1">
      <alignment horizontal="center" vertical="center" shrinkToFit="1"/>
    </xf>
    <xf numFmtId="0" fontId="40" fillId="28" borderId="35" xfId="1338" applyFont="1" applyFill="1" applyBorder="1" applyAlignment="1">
      <alignment horizontal="center" vertical="center" shrinkToFit="1"/>
    </xf>
    <xf numFmtId="0" fontId="40" fillId="28" borderId="39" xfId="1338" applyFont="1" applyFill="1" applyBorder="1" applyAlignment="1">
      <alignment horizontal="center" vertical="center" shrinkToFit="1"/>
    </xf>
    <xf numFmtId="0" fontId="40" fillId="28" borderId="40" xfId="1338" applyFont="1" applyFill="1" applyBorder="1" applyAlignment="1">
      <alignment horizontal="center" vertical="center" shrinkToFit="1"/>
    </xf>
    <xf numFmtId="0" fontId="40" fillId="28" borderId="41" xfId="1338" applyFont="1" applyFill="1" applyBorder="1" applyAlignment="1">
      <alignment horizontal="center" vertical="center" shrinkToFit="1"/>
    </xf>
    <xf numFmtId="0" fontId="40" fillId="0" borderId="31" xfId="1553" applyFont="1" applyFill="1" applyBorder="1" applyAlignment="1">
      <alignment vertical="center" shrinkToFit="1"/>
    </xf>
    <xf numFmtId="0" fontId="40" fillId="0" borderId="28" xfId="1553" applyFont="1" applyFill="1" applyBorder="1" applyAlignment="1">
      <alignment vertical="center" shrinkToFit="1"/>
    </xf>
    <xf numFmtId="0" fontId="40" fillId="0" borderId="25" xfId="1553" applyFont="1" applyFill="1" applyBorder="1" applyAlignment="1">
      <alignment vertical="center" shrinkToFit="1"/>
    </xf>
    <xf numFmtId="0" fontId="40" fillId="0" borderId="31" xfId="1553" applyFont="1" applyBorder="1" applyAlignment="1">
      <alignment vertical="center" shrinkToFit="1"/>
    </xf>
    <xf numFmtId="0" fontId="40" fillId="0" borderId="28" xfId="1553" applyFont="1" applyBorder="1" applyAlignment="1">
      <alignment vertical="center" shrinkToFit="1"/>
    </xf>
    <xf numFmtId="0" fontId="40" fillId="0" borderId="25" xfId="1553" applyFont="1" applyBorder="1" applyAlignment="1">
      <alignment vertical="center" shrinkToFit="1"/>
    </xf>
    <xf numFmtId="0" fontId="40" fillId="0" borderId="50" xfId="1553" applyFont="1" applyBorder="1" applyAlignment="1">
      <alignment vertical="center" shrinkToFit="1"/>
    </xf>
    <xf numFmtId="0" fontId="40" fillId="0" borderId="51" xfId="1553" applyFont="1" applyBorder="1" applyAlignment="1">
      <alignment vertical="center" shrinkToFit="1"/>
    </xf>
    <xf numFmtId="0" fontId="40" fillId="0" borderId="52" xfId="1553" applyFont="1" applyBorder="1" applyAlignment="1">
      <alignment vertical="center" shrinkToFit="1"/>
    </xf>
    <xf numFmtId="0" fontId="40" fillId="0" borderId="56" xfId="1553" applyFont="1" applyBorder="1" applyAlignment="1">
      <alignment vertical="center" shrinkToFit="1"/>
    </xf>
    <xf numFmtId="0" fontId="40" fillId="0" borderId="57" xfId="1553" applyFont="1" applyBorder="1" applyAlignment="1">
      <alignment vertical="center" shrinkToFit="1"/>
    </xf>
    <xf numFmtId="0" fontId="40" fillId="0" borderId="58" xfId="1553" applyFont="1" applyBorder="1" applyAlignment="1">
      <alignment vertical="center" shrinkToFit="1"/>
    </xf>
    <xf numFmtId="0" fontId="39" fillId="0" borderId="36"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40" fillId="28" borderId="3" xfId="0" applyFont="1" applyFill="1" applyBorder="1" applyAlignment="1">
      <alignment horizontal="center" vertical="center" shrinkToFit="1"/>
    </xf>
    <xf numFmtId="0" fontId="40" fillId="28" borderId="3" xfId="0" applyFont="1" applyFill="1" applyBorder="1" applyAlignment="1">
      <alignment horizontal="center" vertical="center"/>
    </xf>
    <xf numFmtId="0" fontId="41" fillId="28" borderId="3" xfId="0" applyNumberFormat="1" applyFont="1" applyFill="1" applyBorder="1" applyAlignment="1">
      <alignment horizontal="center" vertical="center"/>
    </xf>
    <xf numFmtId="0" fontId="39" fillId="28" borderId="3" xfId="0" applyFont="1" applyFill="1" applyBorder="1" applyAlignment="1">
      <alignment horizontal="center" vertical="center"/>
    </xf>
    <xf numFmtId="0" fontId="39" fillId="0" borderId="5" xfId="0" applyFont="1" applyBorder="1" applyAlignment="1">
      <alignment horizontal="center" vertical="center" shrinkToFit="1"/>
    </xf>
    <xf numFmtId="0" fontId="39" fillId="0" borderId="6" xfId="0" applyFont="1" applyBorder="1" applyAlignment="1">
      <alignment horizontal="center" vertical="center" shrinkToFit="1"/>
    </xf>
    <xf numFmtId="0" fontId="39" fillId="28" borderId="21" xfId="0" applyFont="1" applyFill="1" applyBorder="1" applyAlignment="1">
      <alignment horizontal="center" vertical="center" wrapText="1"/>
    </xf>
    <xf numFmtId="0" fontId="39" fillId="28" borderId="26" xfId="0" applyFont="1" applyFill="1" applyBorder="1" applyAlignment="1">
      <alignment horizontal="center" vertical="center" wrapText="1"/>
    </xf>
    <xf numFmtId="0" fontId="39" fillId="28" borderId="24" xfId="0" applyFont="1" applyFill="1" applyBorder="1" applyAlignment="1">
      <alignment horizontal="center" vertical="center" wrapText="1"/>
    </xf>
    <xf numFmtId="0" fontId="39" fillId="28" borderId="25" xfId="0" applyFont="1" applyFill="1" applyBorder="1" applyAlignment="1">
      <alignment horizontal="center" vertical="center" wrapText="1"/>
    </xf>
    <xf numFmtId="0" fontId="40" fillId="0" borderId="3" xfId="0" applyFont="1" applyFill="1" applyBorder="1" applyAlignment="1">
      <alignment horizontal="center" vertical="center" shrinkToFit="1"/>
    </xf>
    <xf numFmtId="0" fontId="40" fillId="0" borderId="3" xfId="0" applyFont="1" applyFill="1" applyBorder="1" applyAlignment="1">
      <alignment horizontal="center" vertical="center"/>
    </xf>
    <xf numFmtId="0" fontId="39" fillId="0" borderId="3" xfId="0" applyFont="1" applyFill="1" applyBorder="1" applyAlignment="1">
      <alignment horizontal="center" vertical="center" wrapText="1"/>
    </xf>
    <xf numFmtId="0" fontId="39" fillId="0" borderId="3"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41" fillId="0" borderId="3" xfId="0" applyNumberFormat="1" applyFont="1" applyFill="1" applyBorder="1" applyAlignment="1">
      <alignment horizontal="center" vertical="center"/>
    </xf>
    <xf numFmtId="0" fontId="39" fillId="0" borderId="3" xfId="0" applyFont="1" applyFill="1" applyBorder="1" applyAlignment="1">
      <alignment horizontal="center" vertical="center"/>
    </xf>
    <xf numFmtId="0" fontId="41" fillId="0" borderId="4" xfId="0" applyFont="1" applyBorder="1" applyAlignment="1">
      <alignment vertical="center"/>
    </xf>
    <xf numFmtId="0" fontId="41" fillId="0" borderId="19" xfId="0" applyFont="1" applyBorder="1" applyAlignment="1">
      <alignment vertical="center"/>
    </xf>
    <xf numFmtId="0" fontId="39" fillId="0" borderId="17" xfId="0" applyFont="1" applyFill="1" applyBorder="1" applyAlignment="1">
      <alignment horizontal="center" vertical="center" wrapText="1"/>
    </xf>
    <xf numFmtId="0" fontId="39" fillId="0" borderId="3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28" borderId="3" xfId="1595" applyFont="1" applyFill="1" applyBorder="1" applyAlignment="1">
      <alignment horizontal="center" vertical="center"/>
    </xf>
    <xf numFmtId="0" fontId="39" fillId="28" borderId="20" xfId="1595" applyFont="1" applyFill="1" applyBorder="1" applyAlignment="1">
      <alignment horizontal="center" vertical="center" wrapText="1"/>
    </xf>
    <xf numFmtId="0" fontId="39" fillId="28" borderId="92" xfId="1595" applyFont="1" applyFill="1" applyBorder="1" applyAlignment="1">
      <alignment horizontal="center" vertical="center" wrapText="1"/>
    </xf>
    <xf numFmtId="0" fontId="39" fillId="28" borderId="99" xfId="1595" applyFont="1" applyFill="1" applyBorder="1" applyAlignment="1">
      <alignment horizontal="center" vertical="center" wrapText="1"/>
    </xf>
    <xf numFmtId="0" fontId="39" fillId="28" borderId="83" xfId="1595" applyFont="1" applyFill="1" applyBorder="1" applyAlignment="1">
      <alignment horizontal="center" vertical="center" wrapText="1"/>
    </xf>
    <xf numFmtId="0" fontId="39" fillId="28" borderId="3" xfId="1595" applyFont="1" applyFill="1" applyBorder="1" applyAlignment="1">
      <alignment horizontal="center" vertical="center" wrapText="1"/>
    </xf>
    <xf numFmtId="0" fontId="39" fillId="0" borderId="36" xfId="0" applyFont="1" applyBorder="1" applyAlignment="1">
      <alignment horizontal="center" vertical="center"/>
    </xf>
    <xf numFmtId="0" fontId="39" fillId="0" borderId="18" xfId="0" applyFont="1" applyBorder="1" applyAlignment="1">
      <alignment horizontal="center" vertical="center"/>
    </xf>
    <xf numFmtId="0" fontId="39" fillId="0" borderId="3" xfId="0" applyFont="1" applyBorder="1" applyAlignment="1">
      <alignment horizontal="center" vertical="center"/>
    </xf>
    <xf numFmtId="0" fontId="39" fillId="28" borderId="36" xfId="1595" applyFont="1" applyFill="1" applyBorder="1" applyAlignment="1">
      <alignment horizontal="center" vertical="center" wrapText="1"/>
    </xf>
    <xf numFmtId="0" fontId="39" fillId="28" borderId="17" xfId="1595" applyFont="1" applyFill="1" applyBorder="1" applyAlignment="1">
      <alignment horizontal="center" vertical="center" wrapText="1"/>
    </xf>
    <xf numFmtId="0" fontId="39" fillId="28" borderId="18" xfId="1595" applyFont="1" applyFill="1" applyBorder="1" applyAlignment="1">
      <alignment horizontal="center" vertical="center" wrapText="1"/>
    </xf>
    <xf numFmtId="0" fontId="39" fillId="0" borderId="3" xfId="0" applyFont="1" applyBorder="1" applyAlignment="1">
      <alignment horizontal="center" vertical="center" shrinkToFit="1"/>
    </xf>
    <xf numFmtId="0" fontId="39" fillId="0" borderId="3" xfId="0" applyFont="1" applyBorder="1" applyAlignment="1">
      <alignment horizontal="center" vertical="center" wrapText="1"/>
    </xf>
    <xf numFmtId="0" fontId="39" fillId="0" borderId="3" xfId="1595" applyFont="1" applyFill="1" applyBorder="1" applyAlignment="1">
      <alignment horizontal="center" vertical="center" wrapText="1"/>
    </xf>
    <xf numFmtId="0" fontId="39" fillId="0" borderId="4" xfId="0" applyFont="1" applyBorder="1" applyAlignment="1">
      <alignment horizontal="center" vertical="center"/>
    </xf>
    <xf numFmtId="0" fontId="39" fillId="0" borderId="44" xfId="0" applyFont="1" applyBorder="1" applyAlignment="1">
      <alignment horizontal="center" vertical="center"/>
    </xf>
    <xf numFmtId="0" fontId="39" fillId="0" borderId="19" xfId="0" applyFont="1" applyBorder="1" applyAlignment="1">
      <alignment horizontal="center" vertical="center"/>
    </xf>
    <xf numFmtId="0" fontId="41" fillId="0" borderId="44" xfId="0" applyFont="1" applyBorder="1" applyAlignment="1">
      <alignment vertical="center"/>
    </xf>
    <xf numFmtId="0" fontId="39" fillId="0" borderId="36" xfId="1595" applyFont="1" applyFill="1" applyBorder="1" applyAlignment="1">
      <alignment horizontal="center" vertical="center" wrapText="1"/>
    </xf>
    <xf numFmtId="0" fontId="39" fillId="0" borderId="17" xfId="1595" applyFont="1" applyFill="1" applyBorder="1" applyAlignment="1">
      <alignment horizontal="center" vertical="center" wrapText="1"/>
    </xf>
    <xf numFmtId="0" fontId="39" fillId="0" borderId="18" xfId="1595" applyFont="1" applyFill="1" applyBorder="1" applyAlignment="1">
      <alignment horizontal="center" vertical="center" wrapText="1"/>
    </xf>
    <xf numFmtId="0" fontId="39" fillId="0" borderId="17" xfId="0" applyFont="1" applyBorder="1" applyAlignment="1">
      <alignment horizontal="center" vertical="center"/>
    </xf>
    <xf numFmtId="0" fontId="41" fillId="0" borderId="3" xfId="0" applyFont="1" applyBorder="1" applyAlignment="1">
      <alignment horizontal="center" vertical="center"/>
    </xf>
    <xf numFmtId="0" fontId="39" fillId="0" borderId="36" xfId="1595" applyFont="1" applyFill="1" applyBorder="1" applyAlignment="1">
      <alignment horizontal="center" vertical="center"/>
    </xf>
    <xf numFmtId="0" fontId="39" fillId="0" borderId="17" xfId="1595" applyFont="1" applyFill="1" applyBorder="1" applyAlignment="1">
      <alignment horizontal="center" vertical="center"/>
    </xf>
    <xf numFmtId="0" fontId="39" fillId="0" borderId="18" xfId="1595" applyFont="1" applyFill="1" applyBorder="1" applyAlignment="1">
      <alignment horizontal="center" vertical="center"/>
    </xf>
    <xf numFmtId="0" fontId="39" fillId="0" borderId="3" xfId="1595" applyFont="1" applyFill="1" applyBorder="1" applyAlignment="1">
      <alignment horizontal="center" vertical="center"/>
    </xf>
    <xf numFmtId="0" fontId="45" fillId="0" borderId="29" xfId="1337" applyNumberFormat="1" applyFont="1" applyFill="1" applyBorder="1" applyAlignment="1">
      <alignment vertical="center" shrinkToFit="1"/>
    </xf>
    <xf numFmtId="0" fontId="45" fillId="0" borderId="24" xfId="1337" applyNumberFormat="1" applyFont="1" applyFill="1" applyBorder="1" applyAlignment="1">
      <alignment vertical="center" shrinkToFit="1"/>
    </xf>
    <xf numFmtId="178" fontId="45" fillId="0" borderId="17" xfId="853" applyNumberFormat="1" applyFont="1" applyFill="1" applyBorder="1" applyAlignment="1">
      <alignment horizontal="right" vertical="center" shrinkToFit="1"/>
    </xf>
    <xf numFmtId="178" fontId="45" fillId="0" borderId="30" xfId="853" applyNumberFormat="1" applyFont="1" applyFill="1" applyBorder="1" applyAlignment="1">
      <alignment horizontal="right" vertical="center" shrinkToFit="1"/>
    </xf>
    <xf numFmtId="178" fontId="45" fillId="0" borderId="31" xfId="853" applyNumberFormat="1" applyFont="1" applyFill="1" applyBorder="1" applyAlignment="1">
      <alignment horizontal="right" vertical="center"/>
    </xf>
    <xf numFmtId="178" fontId="45" fillId="0" borderId="25" xfId="853" applyNumberFormat="1" applyFont="1" applyFill="1" applyBorder="1" applyAlignment="1">
      <alignment horizontal="right" vertical="center"/>
    </xf>
    <xf numFmtId="0" fontId="45" fillId="0" borderId="29" xfId="1337" applyNumberFormat="1" applyFont="1" applyFill="1" applyBorder="1" applyAlignment="1">
      <alignment vertical="center" wrapText="1"/>
    </xf>
    <xf numFmtId="0" fontId="45" fillId="0" borderId="24" xfId="1337" applyNumberFormat="1" applyFont="1" applyFill="1" applyBorder="1" applyAlignment="1">
      <alignment vertical="center" wrapText="1"/>
    </xf>
    <xf numFmtId="0" fontId="45" fillId="0" borderId="66" xfId="1337" applyNumberFormat="1" applyFont="1" applyFill="1" applyBorder="1" applyAlignment="1">
      <alignment vertical="center" wrapText="1"/>
    </xf>
    <xf numFmtId="0" fontId="45" fillId="0" borderId="67" xfId="1337" applyNumberFormat="1" applyFont="1" applyFill="1" applyBorder="1" applyAlignment="1">
      <alignment vertical="center" wrapText="1"/>
    </xf>
    <xf numFmtId="0" fontId="45" fillId="29" borderId="36" xfId="1337" applyNumberFormat="1" applyFont="1" applyFill="1" applyBorder="1" applyAlignment="1">
      <alignment vertical="center" shrinkToFit="1"/>
    </xf>
    <xf numFmtId="0" fontId="45" fillId="29" borderId="18" xfId="1337" applyNumberFormat="1" applyFont="1" applyFill="1" applyBorder="1" applyAlignment="1">
      <alignment vertical="center" shrinkToFit="1"/>
    </xf>
    <xf numFmtId="0" fontId="45" fillId="0" borderId="29" xfId="1337" applyNumberFormat="1" applyFont="1" applyFill="1" applyBorder="1" applyAlignment="1">
      <alignment vertical="center"/>
    </xf>
    <xf numFmtId="0" fontId="45" fillId="0" borderId="24" xfId="1337" applyNumberFormat="1" applyFont="1" applyFill="1" applyBorder="1" applyAlignment="1">
      <alignment vertical="center"/>
    </xf>
    <xf numFmtId="0" fontId="45" fillId="0" borderId="66" xfId="1337" applyNumberFormat="1" applyFont="1" applyFill="1" applyBorder="1" applyAlignment="1">
      <alignment vertical="center"/>
    </xf>
    <xf numFmtId="0" fontId="45" fillId="0" borderId="67" xfId="1337" applyNumberFormat="1" applyFont="1" applyFill="1" applyBorder="1" applyAlignment="1">
      <alignment vertical="center"/>
    </xf>
    <xf numFmtId="178" fontId="46" fillId="0" borderId="31" xfId="1337" applyNumberFormat="1" applyFont="1" applyFill="1" applyBorder="1" applyAlignment="1">
      <alignment horizontal="right" vertical="center" wrapText="1"/>
    </xf>
    <xf numFmtId="178" fontId="46" fillId="0" borderId="25" xfId="1337" applyNumberFormat="1" applyFont="1" applyFill="1" applyBorder="1" applyAlignment="1">
      <alignment horizontal="right" vertical="center" wrapText="1"/>
    </xf>
    <xf numFmtId="178" fontId="45" fillId="0" borderId="66" xfId="853" applyNumberFormat="1" applyFont="1" applyFill="1" applyBorder="1" applyAlignment="1">
      <alignment horizontal="right" vertical="center"/>
    </xf>
    <xf numFmtId="178" fontId="45" fillId="0" borderId="67" xfId="853" applyNumberFormat="1" applyFont="1" applyFill="1" applyBorder="1" applyAlignment="1">
      <alignment horizontal="right" vertical="center"/>
    </xf>
    <xf numFmtId="0" fontId="39" fillId="28" borderId="3" xfId="0" applyNumberFormat="1" applyFont="1" applyFill="1" applyBorder="1" applyAlignment="1">
      <alignment horizontal="center" vertical="center"/>
    </xf>
    <xf numFmtId="0" fontId="39" fillId="28" borderId="4" xfId="0" applyFont="1" applyFill="1" applyBorder="1" applyAlignment="1">
      <alignment horizontal="center" vertical="center" wrapText="1"/>
    </xf>
    <xf numFmtId="0" fontId="39" fillId="28" borderId="19" xfId="0" applyFont="1" applyFill="1" applyBorder="1" applyAlignment="1">
      <alignment horizontal="center" vertical="center" wrapText="1"/>
    </xf>
    <xf numFmtId="0" fontId="44" fillId="28" borderId="4" xfId="0" applyFont="1" applyFill="1" applyBorder="1" applyAlignment="1">
      <alignment horizontal="center" vertical="center" wrapText="1"/>
    </xf>
    <xf numFmtId="0" fontId="44" fillId="28" borderId="19" xfId="0" applyFont="1" applyFill="1" applyBorder="1" applyAlignment="1">
      <alignment horizontal="center" vertical="center" wrapText="1"/>
    </xf>
    <xf numFmtId="0" fontId="44" fillId="28" borderId="29" xfId="0" applyFont="1" applyFill="1" applyBorder="1" applyAlignment="1">
      <alignment horizontal="center" vertical="center" wrapText="1"/>
    </xf>
    <xf numFmtId="0" fontId="39" fillId="0" borderId="5" xfId="0" applyNumberFormat="1" applyFont="1" applyFill="1" applyBorder="1" applyAlignment="1">
      <alignment horizontal="center" vertical="center" shrinkToFit="1"/>
    </xf>
    <xf numFmtId="0" fontId="39" fillId="0" borderId="6" xfId="0" applyNumberFormat="1" applyFont="1" applyFill="1" applyBorder="1" applyAlignment="1">
      <alignment horizontal="center" vertical="center" shrinkToFit="1"/>
    </xf>
    <xf numFmtId="179" fontId="43" fillId="0" borderId="74" xfId="1553" applyNumberFormat="1" applyFont="1" applyBorder="1" applyAlignment="1">
      <alignment horizontal="left" vertical="center"/>
    </xf>
    <xf numFmtId="179" fontId="43" fillId="0" borderId="67" xfId="1553" applyNumberFormat="1" applyFont="1" applyBorder="1" applyAlignment="1">
      <alignment horizontal="left" vertical="center"/>
    </xf>
    <xf numFmtId="0" fontId="53" fillId="0" borderId="29" xfId="1553" applyNumberFormat="1" applyFont="1" applyFill="1" applyBorder="1" applyAlignment="1">
      <alignment vertical="center" shrinkToFit="1"/>
    </xf>
    <xf numFmtId="0" fontId="53" fillId="0" borderId="30" xfId="1553" applyNumberFormat="1" applyFont="1" applyFill="1" applyBorder="1" applyAlignment="1">
      <alignment vertical="center" shrinkToFit="1"/>
    </xf>
    <xf numFmtId="0" fontId="53" fillId="0" borderId="24" xfId="1553" applyNumberFormat="1" applyFont="1" applyFill="1" applyBorder="1" applyAlignment="1">
      <alignment vertical="center" shrinkToFit="1"/>
    </xf>
    <xf numFmtId="178" fontId="45" fillId="0" borderId="17" xfId="853" applyNumberFormat="1" applyFont="1" applyFill="1" applyBorder="1" applyAlignment="1">
      <alignment horizontal="right" vertical="center"/>
    </xf>
    <xf numFmtId="178" fontId="45" fillId="0" borderId="30" xfId="853" applyNumberFormat="1" applyFont="1" applyFill="1" applyBorder="1" applyAlignment="1">
      <alignment horizontal="right" vertical="center"/>
    </xf>
    <xf numFmtId="0" fontId="45" fillId="0" borderId="29" xfId="1553" applyNumberFormat="1" applyFont="1" applyFill="1" applyBorder="1" applyAlignment="1">
      <alignment vertical="center" wrapText="1"/>
    </xf>
    <xf numFmtId="0" fontId="45" fillId="0" borderId="30" xfId="1553" applyNumberFormat="1" applyFont="1" applyFill="1" applyBorder="1" applyAlignment="1">
      <alignment vertical="center" wrapText="1"/>
    </xf>
    <xf numFmtId="0" fontId="45" fillId="0" borderId="24" xfId="1553" applyNumberFormat="1" applyFont="1" applyFill="1" applyBorder="1" applyAlignment="1">
      <alignment vertical="center" wrapText="1"/>
    </xf>
    <xf numFmtId="0" fontId="45" fillId="0" borderId="66" xfId="1553" applyNumberFormat="1" applyFont="1" applyFill="1" applyBorder="1" applyAlignment="1">
      <alignment vertical="center" wrapText="1"/>
    </xf>
    <xf numFmtId="0" fontId="45" fillId="0" borderId="0" xfId="1553" applyNumberFormat="1" applyFont="1" applyFill="1" applyBorder="1" applyAlignment="1">
      <alignment vertical="center" wrapText="1"/>
    </xf>
    <xf numFmtId="0" fontId="45" fillId="0" borderId="67" xfId="1553" applyNumberFormat="1" applyFont="1" applyFill="1" applyBorder="1" applyAlignment="1">
      <alignment vertical="center" wrapText="1"/>
    </xf>
    <xf numFmtId="0" fontId="45" fillId="0" borderId="66" xfId="1553" applyNumberFormat="1" applyFont="1" applyBorder="1" applyAlignment="1">
      <alignment vertical="center" wrapText="1"/>
    </xf>
    <xf numFmtId="0" fontId="45" fillId="0" borderId="0" xfId="1553" applyNumberFormat="1" applyFont="1" applyBorder="1" applyAlignment="1">
      <alignment vertical="center"/>
    </xf>
    <xf numFmtId="0" fontId="45" fillId="0" borderId="67" xfId="1553" applyNumberFormat="1" applyFont="1" applyBorder="1" applyAlignment="1">
      <alignment vertical="center"/>
    </xf>
    <xf numFmtId="0" fontId="45" fillId="0" borderId="66" xfId="1553" applyNumberFormat="1" applyFont="1" applyBorder="1" applyAlignment="1">
      <alignment vertical="center"/>
    </xf>
    <xf numFmtId="178" fontId="45" fillId="0" borderId="28" xfId="853" applyNumberFormat="1" applyFont="1" applyFill="1" applyBorder="1" applyAlignment="1">
      <alignment horizontal="right" vertical="center"/>
    </xf>
    <xf numFmtId="178" fontId="45" fillId="0" borderId="76" xfId="1553" applyNumberFormat="1" applyFont="1" applyBorder="1" applyAlignment="1">
      <alignment horizontal="right" vertical="center"/>
    </xf>
    <xf numFmtId="178" fontId="45" fillId="0" borderId="28" xfId="1553" applyNumberFormat="1" applyFont="1" applyBorder="1" applyAlignment="1">
      <alignment horizontal="right" vertical="center"/>
    </xf>
    <xf numFmtId="178" fontId="45" fillId="0" borderId="77" xfId="1553" applyNumberFormat="1" applyFont="1" applyBorder="1" applyAlignment="1">
      <alignment horizontal="right" vertical="center"/>
    </xf>
    <xf numFmtId="0" fontId="45" fillId="0" borderId="29" xfId="1553" applyFont="1" applyBorder="1" applyAlignment="1">
      <alignment horizontal="center" vertical="center"/>
    </xf>
    <xf numFmtId="0" fontId="45" fillId="0" borderId="30" xfId="1553" applyFont="1" applyBorder="1" applyAlignment="1">
      <alignment horizontal="center" vertical="center"/>
    </xf>
    <xf numFmtId="0" fontId="45" fillId="0" borderId="24" xfId="1553" applyFont="1" applyBorder="1" applyAlignment="1">
      <alignment horizontal="center" vertical="center"/>
    </xf>
    <xf numFmtId="0" fontId="53" fillId="0" borderId="29" xfId="1553" applyNumberFormat="1" applyFont="1" applyFill="1" applyBorder="1" applyAlignment="1">
      <alignment vertical="center" wrapText="1"/>
    </xf>
    <xf numFmtId="0" fontId="53" fillId="0" borderId="24" xfId="1553" applyNumberFormat="1" applyFont="1" applyFill="1" applyBorder="1" applyAlignment="1">
      <alignment vertical="center" wrapText="1"/>
    </xf>
    <xf numFmtId="0" fontId="53" fillId="0" borderId="66" xfId="1553" applyNumberFormat="1" applyFont="1" applyFill="1" applyBorder="1" applyAlignment="1">
      <alignment vertical="center" wrapText="1"/>
    </xf>
    <xf numFmtId="0" fontId="53" fillId="0" borderId="67" xfId="1553" applyNumberFormat="1" applyFont="1" applyFill="1" applyBorder="1" applyAlignment="1">
      <alignment vertical="center" wrapText="1"/>
    </xf>
    <xf numFmtId="0" fontId="45" fillId="0" borderId="78" xfId="1553" applyNumberFormat="1" applyFont="1" applyBorder="1" applyAlignment="1">
      <alignment vertical="center" wrapText="1"/>
    </xf>
    <xf numFmtId="0" fontId="45" fillId="0" borderId="30" xfId="1553" applyNumberFormat="1" applyFont="1" applyBorder="1" applyAlignment="1">
      <alignment vertical="center"/>
    </xf>
    <xf numFmtId="0" fontId="45" fillId="0" borderId="79" xfId="1553" applyNumberFormat="1" applyFont="1" applyBorder="1" applyAlignment="1">
      <alignment vertical="center"/>
    </xf>
    <xf numFmtId="0" fontId="45" fillId="0" borderId="74" xfId="1553" applyNumberFormat="1" applyFont="1" applyBorder="1" applyAlignment="1">
      <alignment vertical="center"/>
    </xf>
    <xf numFmtId="0" fontId="45" fillId="0" borderId="75" xfId="1553" applyNumberFormat="1" applyFont="1" applyBorder="1" applyAlignment="1">
      <alignment vertical="center"/>
    </xf>
    <xf numFmtId="0" fontId="53" fillId="0" borderId="66" xfId="1553" applyNumberFormat="1" applyFont="1" applyFill="1" applyBorder="1" applyAlignment="1">
      <alignment vertical="center"/>
    </xf>
    <xf numFmtId="0" fontId="53" fillId="0" borderId="0" xfId="1553" applyNumberFormat="1" applyFont="1" applyFill="1" applyBorder="1" applyAlignment="1">
      <alignment vertical="center"/>
    </xf>
    <xf numFmtId="0" fontId="53" fillId="0" borderId="67" xfId="1553" applyNumberFormat="1" applyFont="1" applyFill="1" applyBorder="1" applyAlignment="1">
      <alignment vertical="center"/>
    </xf>
    <xf numFmtId="178" fontId="45" fillId="0" borderId="0" xfId="853" applyNumberFormat="1" applyFont="1" applyFill="1" applyBorder="1" applyAlignment="1">
      <alignment horizontal="right" vertical="center"/>
    </xf>
    <xf numFmtId="178" fontId="45" fillId="0" borderId="80" xfId="1553" applyNumberFormat="1" applyFont="1" applyBorder="1" applyAlignment="1">
      <alignment horizontal="right" vertical="center"/>
    </xf>
    <xf numFmtId="178" fontId="45" fillId="0" borderId="81" xfId="1553" applyNumberFormat="1" applyFont="1" applyBorder="1" applyAlignment="1">
      <alignment horizontal="right" vertical="center"/>
    </xf>
    <xf numFmtId="178" fontId="45" fillId="0" borderId="82" xfId="1553" applyNumberFormat="1" applyFont="1" applyBorder="1" applyAlignment="1">
      <alignment horizontal="right" vertical="center"/>
    </xf>
    <xf numFmtId="178" fontId="45" fillId="0" borderId="31" xfId="1553" applyNumberFormat="1" applyFont="1" applyBorder="1" applyAlignment="1">
      <alignment horizontal="right" vertical="center"/>
    </xf>
    <xf numFmtId="178" fontId="45" fillId="0" borderId="25" xfId="1553" applyNumberFormat="1" applyFont="1" applyBorder="1" applyAlignment="1">
      <alignment horizontal="right" vertical="center"/>
    </xf>
    <xf numFmtId="0" fontId="40" fillId="0" borderId="0" xfId="1553" applyNumberFormat="1" applyFont="1" applyFill="1" applyBorder="1" applyAlignment="1">
      <alignment vertical="center" wrapText="1"/>
    </xf>
    <xf numFmtId="179" fontId="43" fillId="0" borderId="66" xfId="1553" applyNumberFormat="1" applyFont="1" applyBorder="1" applyAlignment="1">
      <alignment horizontal="left" vertical="center"/>
    </xf>
    <xf numFmtId="179" fontId="52" fillId="0" borderId="66" xfId="1553" applyNumberFormat="1" applyFont="1" applyFill="1" applyBorder="1" applyAlignment="1">
      <alignment horizontal="right" vertical="center" wrapText="1"/>
    </xf>
    <xf numFmtId="179" fontId="52" fillId="0" borderId="67" xfId="1553" applyNumberFormat="1" applyFont="1" applyFill="1" applyBorder="1" applyAlignment="1">
      <alignment horizontal="right" vertical="center" wrapText="1"/>
    </xf>
    <xf numFmtId="179" fontId="52" fillId="0" borderId="31" xfId="1553" applyNumberFormat="1" applyFont="1" applyFill="1" applyBorder="1" applyAlignment="1">
      <alignment horizontal="right" vertical="center" wrapText="1"/>
    </xf>
    <xf numFmtId="179" fontId="52" fillId="0" borderId="25" xfId="1553" applyNumberFormat="1" applyFont="1" applyFill="1" applyBorder="1" applyAlignment="1">
      <alignment horizontal="right" vertical="center" wrapText="1"/>
    </xf>
    <xf numFmtId="0" fontId="45" fillId="0" borderId="17" xfId="1553" applyFont="1" applyBorder="1" applyAlignment="1">
      <alignment horizontal="center" vertical="center"/>
    </xf>
    <xf numFmtId="0" fontId="40" fillId="0" borderId="29" xfId="1553" applyNumberFormat="1" applyFont="1" applyFill="1" applyBorder="1" applyAlignment="1">
      <alignment vertical="center" wrapText="1"/>
    </xf>
    <xf numFmtId="0" fontId="40" fillId="0" borderId="24" xfId="1553" applyNumberFormat="1" applyFont="1" applyFill="1" applyBorder="1" applyAlignment="1">
      <alignment vertical="center" wrapText="1"/>
    </xf>
    <xf numFmtId="0" fontId="39" fillId="28" borderId="23" xfId="0" applyFont="1" applyFill="1" applyBorder="1" applyAlignment="1">
      <alignment horizontal="center" vertical="center" wrapText="1"/>
    </xf>
    <xf numFmtId="0" fontId="39" fillId="28" borderId="27" xfId="0" applyFont="1" applyFill="1" applyBorder="1" applyAlignment="1">
      <alignment horizontal="center" vertical="center" wrapText="1"/>
    </xf>
    <xf numFmtId="0" fontId="44" fillId="28" borderId="31" xfId="0" applyFont="1" applyFill="1" applyBorder="1" applyAlignment="1">
      <alignment horizontal="center" vertical="center" wrapText="1"/>
    </xf>
    <xf numFmtId="0" fontId="39" fillId="28" borderId="29" xfId="0" applyFont="1" applyFill="1" applyBorder="1" applyAlignment="1">
      <alignment horizontal="center" vertical="center" wrapText="1"/>
    </xf>
    <xf numFmtId="0" fontId="39" fillId="28" borderId="31"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3" xfId="0" applyNumberFormat="1" applyFont="1" applyFill="1" applyBorder="1" applyAlignment="1">
      <alignment horizontal="center" vertical="center"/>
    </xf>
    <xf numFmtId="0" fontId="44" fillId="0" borderId="3" xfId="0" applyFont="1" applyFill="1" applyBorder="1" applyAlignment="1">
      <alignment horizontal="center" vertical="center" wrapText="1"/>
    </xf>
  </cellXfs>
  <cellStyles count="1596">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 3" xfId="1556" xr:uid="{00000000-0005-0000-0000-0000B1020000}"/>
    <cellStyle name="どちらでもない 20" xfId="690" xr:uid="{00000000-0005-0000-0000-0000B2020000}"/>
    <cellStyle name="どちらでもない 21" xfId="691" xr:uid="{00000000-0005-0000-0000-0000B3020000}"/>
    <cellStyle name="どちらでもない 22" xfId="692" xr:uid="{00000000-0005-0000-0000-0000B4020000}"/>
    <cellStyle name="どちらでもない 23" xfId="693" xr:uid="{00000000-0005-0000-0000-0000B5020000}"/>
    <cellStyle name="どちらでもない 24" xfId="694" xr:uid="{00000000-0005-0000-0000-0000B6020000}"/>
    <cellStyle name="どちらでもない 25" xfId="695" xr:uid="{00000000-0005-0000-0000-0000B7020000}"/>
    <cellStyle name="どちらでもない 3" xfId="696" xr:uid="{00000000-0005-0000-0000-0000B8020000}"/>
    <cellStyle name="どちらでもない 3 2" xfId="697" xr:uid="{00000000-0005-0000-0000-0000B9020000}"/>
    <cellStyle name="どちらでもない 4" xfId="698" xr:uid="{00000000-0005-0000-0000-0000BA020000}"/>
    <cellStyle name="どちらでもない 5" xfId="699" xr:uid="{00000000-0005-0000-0000-0000BB020000}"/>
    <cellStyle name="どちらでもない 6" xfId="700" xr:uid="{00000000-0005-0000-0000-0000BC020000}"/>
    <cellStyle name="どちらでもない 7" xfId="701" xr:uid="{00000000-0005-0000-0000-0000BD020000}"/>
    <cellStyle name="どちらでもない 8" xfId="702" xr:uid="{00000000-0005-0000-0000-0000BE020000}"/>
    <cellStyle name="どちらでもない 9" xfId="703" xr:uid="{00000000-0005-0000-0000-0000BF020000}"/>
    <cellStyle name="パーセント" xfId="1594" builtinId="5"/>
    <cellStyle name="パーセント 2" xfId="704" xr:uid="{00000000-0005-0000-0000-0000C1020000}"/>
    <cellStyle name="パーセント 2 2" xfId="705" xr:uid="{00000000-0005-0000-0000-0000C2020000}"/>
    <cellStyle name="パーセント 2 2 2" xfId="706" xr:uid="{00000000-0005-0000-0000-0000C3020000}"/>
    <cellStyle name="パーセント 2 2 2 2" xfId="1557" xr:uid="{00000000-0005-0000-0000-0000C4020000}"/>
    <cellStyle name="パーセント 2 2 3" xfId="1558" xr:uid="{00000000-0005-0000-0000-0000C5020000}"/>
    <cellStyle name="パーセント 2 3" xfId="707" xr:uid="{00000000-0005-0000-0000-0000C6020000}"/>
    <cellStyle name="パーセント 2 3 2" xfId="1559" xr:uid="{00000000-0005-0000-0000-0000C7020000}"/>
    <cellStyle name="パーセント 2 4" xfId="1560" xr:uid="{00000000-0005-0000-0000-0000C8020000}"/>
    <cellStyle name="パーセント 2 4 2" xfId="1548" xr:uid="{00000000-0005-0000-0000-0000C9020000}"/>
    <cellStyle name="パーセント 2 4 3" xfId="1581" xr:uid="{00000000-0005-0000-0000-0000CA020000}"/>
    <cellStyle name="パーセント 3" xfId="708" xr:uid="{00000000-0005-0000-0000-0000CB020000}"/>
    <cellStyle name="パーセント 3 2" xfId="1582" xr:uid="{00000000-0005-0000-0000-0000CC020000}"/>
    <cellStyle name="パーセント 3 3 2" xfId="1583" xr:uid="{00000000-0005-0000-0000-0000CD020000}"/>
    <cellStyle name="パーセント 3 3 3" xfId="1584" xr:uid="{00000000-0005-0000-0000-0000CE020000}"/>
    <cellStyle name="パーセント 3 4" xfId="1585" xr:uid="{00000000-0005-0000-0000-0000CF020000}"/>
    <cellStyle name="パーセント 3 5" xfId="1586" xr:uid="{00000000-0005-0000-0000-0000D0020000}"/>
    <cellStyle name="パーセント 4" xfId="709" xr:uid="{00000000-0005-0000-0000-0000D1020000}"/>
    <cellStyle name="パーセント 4 2" xfId="1551" xr:uid="{00000000-0005-0000-0000-0000D2020000}"/>
    <cellStyle name="パーセント 5" xfId="710" xr:uid="{00000000-0005-0000-0000-0000D3020000}"/>
    <cellStyle name="パーセント 5 2" xfId="1555" xr:uid="{00000000-0005-0000-0000-0000D4020000}"/>
    <cellStyle name="メモ 10" xfId="711" xr:uid="{00000000-0005-0000-0000-0000D5020000}"/>
    <cellStyle name="メモ 11" xfId="712" xr:uid="{00000000-0005-0000-0000-0000D6020000}"/>
    <cellStyle name="メモ 12" xfId="713" xr:uid="{00000000-0005-0000-0000-0000D7020000}"/>
    <cellStyle name="メモ 13" xfId="714" xr:uid="{00000000-0005-0000-0000-0000D8020000}"/>
    <cellStyle name="メモ 14" xfId="715" xr:uid="{00000000-0005-0000-0000-0000D9020000}"/>
    <cellStyle name="メモ 15" xfId="716" xr:uid="{00000000-0005-0000-0000-0000DA020000}"/>
    <cellStyle name="メモ 16" xfId="717" xr:uid="{00000000-0005-0000-0000-0000DB020000}"/>
    <cellStyle name="メモ 17" xfId="718" xr:uid="{00000000-0005-0000-0000-0000DC020000}"/>
    <cellStyle name="メモ 18" xfId="719" xr:uid="{00000000-0005-0000-0000-0000DD020000}"/>
    <cellStyle name="メモ 19" xfId="720" xr:uid="{00000000-0005-0000-0000-0000DE020000}"/>
    <cellStyle name="メモ 2" xfId="721" xr:uid="{00000000-0005-0000-0000-0000DF020000}"/>
    <cellStyle name="メモ 2 2" xfId="722" xr:uid="{00000000-0005-0000-0000-0000E0020000}"/>
    <cellStyle name="メモ 2 2 2" xfId="723" xr:uid="{00000000-0005-0000-0000-0000E1020000}"/>
    <cellStyle name="メモ 2 2 2 2" xfId="1390" xr:uid="{00000000-0005-0000-0000-0000E2020000}"/>
    <cellStyle name="メモ 2 2 2 2 2" xfId="1391" xr:uid="{00000000-0005-0000-0000-0000E3020000}"/>
    <cellStyle name="メモ 2 2 2 3" xfId="1392" xr:uid="{00000000-0005-0000-0000-0000E4020000}"/>
    <cellStyle name="メモ 2 2 3" xfId="724" xr:uid="{00000000-0005-0000-0000-0000E5020000}"/>
    <cellStyle name="メモ 2 2 3 2" xfId="1393" xr:uid="{00000000-0005-0000-0000-0000E6020000}"/>
    <cellStyle name="メモ 2 3" xfId="1561" xr:uid="{00000000-0005-0000-0000-0000E7020000}"/>
    <cellStyle name="メモ 20" xfId="725" xr:uid="{00000000-0005-0000-0000-0000E8020000}"/>
    <cellStyle name="メモ 21" xfId="726" xr:uid="{00000000-0005-0000-0000-0000E9020000}"/>
    <cellStyle name="メモ 22" xfId="727" xr:uid="{00000000-0005-0000-0000-0000EA020000}"/>
    <cellStyle name="メモ 23" xfId="728" xr:uid="{00000000-0005-0000-0000-0000EB020000}"/>
    <cellStyle name="メモ 24" xfId="729" xr:uid="{00000000-0005-0000-0000-0000EC020000}"/>
    <cellStyle name="メモ 25" xfId="730" xr:uid="{00000000-0005-0000-0000-0000ED020000}"/>
    <cellStyle name="メモ 3" xfId="731" xr:uid="{00000000-0005-0000-0000-0000EE020000}"/>
    <cellStyle name="メモ 3 2" xfId="732" xr:uid="{00000000-0005-0000-0000-0000EF020000}"/>
    <cellStyle name="メモ 3 2 2" xfId="1394" xr:uid="{00000000-0005-0000-0000-0000F0020000}"/>
    <cellStyle name="メモ 3 2 2 2" xfId="1395" xr:uid="{00000000-0005-0000-0000-0000F1020000}"/>
    <cellStyle name="メモ 3 2 3" xfId="1396" xr:uid="{00000000-0005-0000-0000-0000F2020000}"/>
    <cellStyle name="メモ 3 3" xfId="733" xr:uid="{00000000-0005-0000-0000-0000F3020000}"/>
    <cellStyle name="メモ 3 3 2" xfId="1397" xr:uid="{00000000-0005-0000-0000-0000F4020000}"/>
    <cellStyle name="メモ 4" xfId="734" xr:uid="{00000000-0005-0000-0000-0000F5020000}"/>
    <cellStyle name="メモ 4 2" xfId="735" xr:uid="{00000000-0005-0000-0000-0000F6020000}"/>
    <cellStyle name="メモ 4 2 2" xfId="1398" xr:uid="{00000000-0005-0000-0000-0000F7020000}"/>
    <cellStyle name="メモ 4 2 2 2" xfId="1399" xr:uid="{00000000-0005-0000-0000-0000F8020000}"/>
    <cellStyle name="メモ 4 2 3" xfId="1400" xr:uid="{00000000-0005-0000-0000-0000F9020000}"/>
    <cellStyle name="メモ 4 3" xfId="736" xr:uid="{00000000-0005-0000-0000-0000FA020000}"/>
    <cellStyle name="メモ 4 3 2" xfId="1401" xr:uid="{00000000-0005-0000-0000-0000FB020000}"/>
    <cellStyle name="メモ 5" xfId="737" xr:uid="{00000000-0005-0000-0000-0000FC020000}"/>
    <cellStyle name="メモ 6" xfId="738" xr:uid="{00000000-0005-0000-0000-0000FD020000}"/>
    <cellStyle name="メモ 7" xfId="739" xr:uid="{00000000-0005-0000-0000-0000FE020000}"/>
    <cellStyle name="メモ 8" xfId="740" xr:uid="{00000000-0005-0000-0000-0000FF020000}"/>
    <cellStyle name="メモ 9" xfId="741" xr:uid="{00000000-0005-0000-0000-000000030000}"/>
    <cellStyle name="リンク セル 10" xfId="742" xr:uid="{00000000-0005-0000-0000-000001030000}"/>
    <cellStyle name="リンク セル 11" xfId="743" xr:uid="{00000000-0005-0000-0000-000002030000}"/>
    <cellStyle name="リンク セル 12" xfId="744" xr:uid="{00000000-0005-0000-0000-000003030000}"/>
    <cellStyle name="リンク セル 13" xfId="745" xr:uid="{00000000-0005-0000-0000-000004030000}"/>
    <cellStyle name="リンク セル 14" xfId="746" xr:uid="{00000000-0005-0000-0000-000005030000}"/>
    <cellStyle name="リンク セル 15" xfId="747" xr:uid="{00000000-0005-0000-0000-000006030000}"/>
    <cellStyle name="リンク セル 16" xfId="748" xr:uid="{00000000-0005-0000-0000-000007030000}"/>
    <cellStyle name="リンク セル 17" xfId="749" xr:uid="{00000000-0005-0000-0000-000008030000}"/>
    <cellStyle name="リンク セル 18" xfId="750" xr:uid="{00000000-0005-0000-0000-000009030000}"/>
    <cellStyle name="リンク セル 19" xfId="751" xr:uid="{00000000-0005-0000-0000-00000A030000}"/>
    <cellStyle name="リンク セル 2" xfId="752" xr:uid="{00000000-0005-0000-0000-00000B030000}"/>
    <cellStyle name="リンク セル 2 2" xfId="753" xr:uid="{00000000-0005-0000-0000-00000C030000}"/>
    <cellStyle name="リンク セル 20" xfId="754" xr:uid="{00000000-0005-0000-0000-00000D030000}"/>
    <cellStyle name="リンク セル 21" xfId="755" xr:uid="{00000000-0005-0000-0000-00000E030000}"/>
    <cellStyle name="リンク セル 22" xfId="756" xr:uid="{00000000-0005-0000-0000-00000F030000}"/>
    <cellStyle name="リンク セル 23" xfId="757" xr:uid="{00000000-0005-0000-0000-000010030000}"/>
    <cellStyle name="リンク セル 24" xfId="758" xr:uid="{00000000-0005-0000-0000-000011030000}"/>
    <cellStyle name="リンク セル 25" xfId="759" xr:uid="{00000000-0005-0000-0000-000012030000}"/>
    <cellStyle name="リンク セル 3" xfId="760" xr:uid="{00000000-0005-0000-0000-000013030000}"/>
    <cellStyle name="リンク セル 3 2" xfId="761" xr:uid="{00000000-0005-0000-0000-000014030000}"/>
    <cellStyle name="リンク セル 4" xfId="762" xr:uid="{00000000-0005-0000-0000-000015030000}"/>
    <cellStyle name="リンク セル 5" xfId="763" xr:uid="{00000000-0005-0000-0000-000016030000}"/>
    <cellStyle name="リンク セル 6" xfId="764" xr:uid="{00000000-0005-0000-0000-000017030000}"/>
    <cellStyle name="リンク セル 7" xfId="765" xr:uid="{00000000-0005-0000-0000-000018030000}"/>
    <cellStyle name="リンク セル 8" xfId="766" xr:uid="{00000000-0005-0000-0000-000019030000}"/>
    <cellStyle name="リンク セル 9" xfId="767" xr:uid="{00000000-0005-0000-0000-00001A030000}"/>
    <cellStyle name="悪い 10" xfId="768" xr:uid="{00000000-0005-0000-0000-00001B030000}"/>
    <cellStyle name="悪い 11" xfId="769" xr:uid="{00000000-0005-0000-0000-00001C030000}"/>
    <cellStyle name="悪い 12" xfId="770" xr:uid="{00000000-0005-0000-0000-00001D030000}"/>
    <cellStyle name="悪い 13" xfId="771" xr:uid="{00000000-0005-0000-0000-00001E030000}"/>
    <cellStyle name="悪い 14" xfId="772" xr:uid="{00000000-0005-0000-0000-00001F030000}"/>
    <cellStyle name="悪い 15" xfId="773" xr:uid="{00000000-0005-0000-0000-000020030000}"/>
    <cellStyle name="悪い 16" xfId="774" xr:uid="{00000000-0005-0000-0000-000021030000}"/>
    <cellStyle name="悪い 17" xfId="775" xr:uid="{00000000-0005-0000-0000-000022030000}"/>
    <cellStyle name="悪い 18" xfId="776" xr:uid="{00000000-0005-0000-0000-000023030000}"/>
    <cellStyle name="悪い 19" xfId="777" xr:uid="{00000000-0005-0000-0000-000024030000}"/>
    <cellStyle name="悪い 2" xfId="778" xr:uid="{00000000-0005-0000-0000-000025030000}"/>
    <cellStyle name="悪い 2 2" xfId="779" xr:uid="{00000000-0005-0000-0000-000026030000}"/>
    <cellStyle name="悪い 2 3" xfId="1402" xr:uid="{00000000-0005-0000-0000-000027030000}"/>
    <cellStyle name="悪い 20" xfId="780" xr:uid="{00000000-0005-0000-0000-000028030000}"/>
    <cellStyle name="悪い 21" xfId="781" xr:uid="{00000000-0005-0000-0000-000029030000}"/>
    <cellStyle name="悪い 22" xfId="782" xr:uid="{00000000-0005-0000-0000-00002A030000}"/>
    <cellStyle name="悪い 23" xfId="783" xr:uid="{00000000-0005-0000-0000-00002B030000}"/>
    <cellStyle name="悪い 24" xfId="784" xr:uid="{00000000-0005-0000-0000-00002C030000}"/>
    <cellStyle name="悪い 25" xfId="785" xr:uid="{00000000-0005-0000-0000-00002D030000}"/>
    <cellStyle name="悪い 3" xfId="786" xr:uid="{00000000-0005-0000-0000-00002E030000}"/>
    <cellStyle name="悪い 3 2" xfId="787" xr:uid="{00000000-0005-0000-0000-00002F030000}"/>
    <cellStyle name="悪い 4" xfId="788" xr:uid="{00000000-0005-0000-0000-000030030000}"/>
    <cellStyle name="悪い 5" xfId="789" xr:uid="{00000000-0005-0000-0000-000031030000}"/>
    <cellStyle name="悪い 6" xfId="790" xr:uid="{00000000-0005-0000-0000-000032030000}"/>
    <cellStyle name="悪い 7" xfId="791" xr:uid="{00000000-0005-0000-0000-000033030000}"/>
    <cellStyle name="悪い 8" xfId="792" xr:uid="{00000000-0005-0000-0000-000034030000}"/>
    <cellStyle name="悪い 9" xfId="793" xr:uid="{00000000-0005-0000-0000-000035030000}"/>
    <cellStyle name="計算 10" xfId="794" xr:uid="{00000000-0005-0000-0000-000036030000}"/>
    <cellStyle name="計算 11" xfId="795" xr:uid="{00000000-0005-0000-0000-000037030000}"/>
    <cellStyle name="計算 12" xfId="796" xr:uid="{00000000-0005-0000-0000-000038030000}"/>
    <cellStyle name="計算 13" xfId="797" xr:uid="{00000000-0005-0000-0000-000039030000}"/>
    <cellStyle name="計算 14" xfId="798" xr:uid="{00000000-0005-0000-0000-00003A030000}"/>
    <cellStyle name="計算 15" xfId="799" xr:uid="{00000000-0005-0000-0000-00003B030000}"/>
    <cellStyle name="計算 16" xfId="800" xr:uid="{00000000-0005-0000-0000-00003C030000}"/>
    <cellStyle name="計算 17" xfId="801" xr:uid="{00000000-0005-0000-0000-00003D030000}"/>
    <cellStyle name="計算 18" xfId="802" xr:uid="{00000000-0005-0000-0000-00003E030000}"/>
    <cellStyle name="計算 19" xfId="803" xr:uid="{00000000-0005-0000-0000-00003F030000}"/>
    <cellStyle name="計算 2" xfId="804" xr:uid="{00000000-0005-0000-0000-000040030000}"/>
    <cellStyle name="計算 2 2" xfId="805" xr:uid="{00000000-0005-0000-0000-000041030000}"/>
    <cellStyle name="計算 2 2 2" xfId="806" xr:uid="{00000000-0005-0000-0000-000042030000}"/>
    <cellStyle name="計算 2 2 2 2" xfId="1403" xr:uid="{00000000-0005-0000-0000-000043030000}"/>
    <cellStyle name="計算 2 2 2 2 2" xfId="1404" xr:uid="{00000000-0005-0000-0000-000044030000}"/>
    <cellStyle name="計算 2 2 2 3" xfId="1405" xr:uid="{00000000-0005-0000-0000-000045030000}"/>
    <cellStyle name="計算 2 2 3" xfId="807" xr:uid="{00000000-0005-0000-0000-000046030000}"/>
    <cellStyle name="計算 2 2 3 2" xfId="1406" xr:uid="{00000000-0005-0000-0000-000047030000}"/>
    <cellStyle name="計算 20" xfId="808" xr:uid="{00000000-0005-0000-0000-000048030000}"/>
    <cellStyle name="計算 21" xfId="809" xr:uid="{00000000-0005-0000-0000-000049030000}"/>
    <cellStyle name="計算 22" xfId="810" xr:uid="{00000000-0005-0000-0000-00004A030000}"/>
    <cellStyle name="計算 23" xfId="811" xr:uid="{00000000-0005-0000-0000-00004B030000}"/>
    <cellStyle name="計算 24" xfId="812" xr:uid="{00000000-0005-0000-0000-00004C030000}"/>
    <cellStyle name="計算 25" xfId="813" xr:uid="{00000000-0005-0000-0000-00004D030000}"/>
    <cellStyle name="計算 3" xfId="814" xr:uid="{00000000-0005-0000-0000-00004E030000}"/>
    <cellStyle name="計算 3 2" xfId="815" xr:uid="{00000000-0005-0000-0000-00004F030000}"/>
    <cellStyle name="計算 3 2 2" xfId="1407" xr:uid="{00000000-0005-0000-0000-000050030000}"/>
    <cellStyle name="計算 3 2 2 2" xfId="1408" xr:uid="{00000000-0005-0000-0000-000051030000}"/>
    <cellStyle name="計算 3 2 3" xfId="1409" xr:uid="{00000000-0005-0000-0000-000052030000}"/>
    <cellStyle name="計算 3 3" xfId="816" xr:uid="{00000000-0005-0000-0000-000053030000}"/>
    <cellStyle name="計算 3 3 2" xfId="1410" xr:uid="{00000000-0005-0000-0000-000054030000}"/>
    <cellStyle name="計算 4" xfId="817" xr:uid="{00000000-0005-0000-0000-000055030000}"/>
    <cellStyle name="計算 4 2" xfId="818" xr:uid="{00000000-0005-0000-0000-000056030000}"/>
    <cellStyle name="計算 4 2 2" xfId="1411" xr:uid="{00000000-0005-0000-0000-000057030000}"/>
    <cellStyle name="計算 4 2 2 2" xfId="1412" xr:uid="{00000000-0005-0000-0000-000058030000}"/>
    <cellStyle name="計算 4 2 3" xfId="1413" xr:uid="{00000000-0005-0000-0000-000059030000}"/>
    <cellStyle name="計算 4 3" xfId="819" xr:uid="{00000000-0005-0000-0000-00005A030000}"/>
    <cellStyle name="計算 4 3 2" xfId="1414" xr:uid="{00000000-0005-0000-0000-00005B030000}"/>
    <cellStyle name="計算 5" xfId="820" xr:uid="{00000000-0005-0000-0000-00005C030000}"/>
    <cellStyle name="計算 6" xfId="821" xr:uid="{00000000-0005-0000-0000-00005D030000}"/>
    <cellStyle name="計算 7" xfId="822" xr:uid="{00000000-0005-0000-0000-00005E030000}"/>
    <cellStyle name="計算 8" xfId="823" xr:uid="{00000000-0005-0000-0000-00005F030000}"/>
    <cellStyle name="計算 9" xfId="824" xr:uid="{00000000-0005-0000-0000-000060030000}"/>
    <cellStyle name="警告文 10" xfId="825" xr:uid="{00000000-0005-0000-0000-000061030000}"/>
    <cellStyle name="警告文 11" xfId="826" xr:uid="{00000000-0005-0000-0000-000062030000}"/>
    <cellStyle name="警告文 12" xfId="827" xr:uid="{00000000-0005-0000-0000-000063030000}"/>
    <cellStyle name="警告文 13" xfId="828" xr:uid="{00000000-0005-0000-0000-000064030000}"/>
    <cellStyle name="警告文 14" xfId="829" xr:uid="{00000000-0005-0000-0000-000065030000}"/>
    <cellStyle name="警告文 15" xfId="830" xr:uid="{00000000-0005-0000-0000-000066030000}"/>
    <cellStyle name="警告文 16" xfId="831" xr:uid="{00000000-0005-0000-0000-000067030000}"/>
    <cellStyle name="警告文 17" xfId="832" xr:uid="{00000000-0005-0000-0000-000068030000}"/>
    <cellStyle name="警告文 18" xfId="833" xr:uid="{00000000-0005-0000-0000-000069030000}"/>
    <cellStyle name="警告文 19" xfId="834" xr:uid="{00000000-0005-0000-0000-00006A030000}"/>
    <cellStyle name="警告文 2" xfId="835" xr:uid="{00000000-0005-0000-0000-00006B030000}"/>
    <cellStyle name="警告文 2 2" xfId="836" xr:uid="{00000000-0005-0000-0000-00006C030000}"/>
    <cellStyle name="警告文 20" xfId="837" xr:uid="{00000000-0005-0000-0000-00006D030000}"/>
    <cellStyle name="警告文 21" xfId="838" xr:uid="{00000000-0005-0000-0000-00006E030000}"/>
    <cellStyle name="警告文 22" xfId="839" xr:uid="{00000000-0005-0000-0000-00006F030000}"/>
    <cellStyle name="警告文 23" xfId="840" xr:uid="{00000000-0005-0000-0000-000070030000}"/>
    <cellStyle name="警告文 24" xfId="841" xr:uid="{00000000-0005-0000-0000-000071030000}"/>
    <cellStyle name="警告文 25" xfId="842" xr:uid="{00000000-0005-0000-0000-000072030000}"/>
    <cellStyle name="警告文 3" xfId="843" xr:uid="{00000000-0005-0000-0000-000073030000}"/>
    <cellStyle name="警告文 3 2" xfId="844" xr:uid="{00000000-0005-0000-0000-000074030000}"/>
    <cellStyle name="警告文 4" xfId="845" xr:uid="{00000000-0005-0000-0000-000075030000}"/>
    <cellStyle name="警告文 5" xfId="846" xr:uid="{00000000-0005-0000-0000-000076030000}"/>
    <cellStyle name="警告文 6" xfId="847" xr:uid="{00000000-0005-0000-0000-000077030000}"/>
    <cellStyle name="警告文 7" xfId="848" xr:uid="{00000000-0005-0000-0000-000078030000}"/>
    <cellStyle name="警告文 8" xfId="849" xr:uid="{00000000-0005-0000-0000-000079030000}"/>
    <cellStyle name="警告文 9" xfId="850" xr:uid="{00000000-0005-0000-0000-00007A030000}"/>
    <cellStyle name="桁区切り 2" xfId="851" xr:uid="{00000000-0005-0000-0000-00007B030000}"/>
    <cellStyle name="桁区切り 2 2" xfId="852" xr:uid="{00000000-0005-0000-0000-00007C030000}"/>
    <cellStyle name="桁区切り 2 2 2" xfId="853" xr:uid="{00000000-0005-0000-0000-00007D030000}"/>
    <cellStyle name="桁区切り 2 2 2 2" xfId="1562" xr:uid="{00000000-0005-0000-0000-00007E030000}"/>
    <cellStyle name="桁区切り 2 2 3" xfId="1563" xr:uid="{00000000-0005-0000-0000-00007F030000}"/>
    <cellStyle name="桁区切り 2 2 3 2" xfId="1587" xr:uid="{00000000-0005-0000-0000-000080030000}"/>
    <cellStyle name="桁区切り 2 2 3 3" xfId="1588" xr:uid="{00000000-0005-0000-0000-000081030000}"/>
    <cellStyle name="桁区切り 2 3" xfId="854" xr:uid="{00000000-0005-0000-0000-000082030000}"/>
    <cellStyle name="桁区切り 2 3 2" xfId="1564" xr:uid="{00000000-0005-0000-0000-000083030000}"/>
    <cellStyle name="桁区切り 2 4" xfId="1415" xr:uid="{00000000-0005-0000-0000-000084030000}"/>
    <cellStyle name="桁区切り 2 5" xfId="1416" xr:uid="{00000000-0005-0000-0000-000085030000}"/>
    <cellStyle name="桁区切り 2 5 2" xfId="1417" xr:uid="{00000000-0005-0000-0000-000086030000}"/>
    <cellStyle name="桁区切り 2 5 3" xfId="1418" xr:uid="{00000000-0005-0000-0000-000087030000}"/>
    <cellStyle name="桁区切り 2 5 3 2" xfId="1419" xr:uid="{00000000-0005-0000-0000-000088030000}"/>
    <cellStyle name="桁区切り 2 6" xfId="1420" xr:uid="{00000000-0005-0000-0000-000089030000}"/>
    <cellStyle name="桁区切り 2 7" xfId="1421" xr:uid="{00000000-0005-0000-0000-00008A030000}"/>
    <cellStyle name="桁区切り 2 8" xfId="1422" xr:uid="{00000000-0005-0000-0000-00008B030000}"/>
    <cellStyle name="桁区切り 2 8 2" xfId="1423" xr:uid="{00000000-0005-0000-0000-00008C030000}"/>
    <cellStyle name="桁区切り 2 8 2 2" xfId="1424" xr:uid="{00000000-0005-0000-0000-00008D030000}"/>
    <cellStyle name="桁区切り 2 8 2 2 2" xfId="1425" xr:uid="{00000000-0005-0000-0000-00008E030000}"/>
    <cellStyle name="桁区切り 2 8 2 2 2 2" xfId="1426" xr:uid="{00000000-0005-0000-0000-00008F030000}"/>
    <cellStyle name="桁区切り 2 8 2 2 2 2 2" xfId="1427" xr:uid="{00000000-0005-0000-0000-000090030000}"/>
    <cellStyle name="桁区切り 2 8 2 3" xfId="1428" xr:uid="{00000000-0005-0000-0000-000091030000}"/>
    <cellStyle name="桁区切り 2 8 2 3 2" xfId="1429" xr:uid="{00000000-0005-0000-0000-000092030000}"/>
    <cellStyle name="桁区切り 2 8 2 3 2 2" xfId="1430" xr:uid="{00000000-0005-0000-0000-000093030000}"/>
    <cellStyle name="桁区切り 3" xfId="855" xr:uid="{00000000-0005-0000-0000-000094030000}"/>
    <cellStyle name="桁区切り 3 2" xfId="856" xr:uid="{00000000-0005-0000-0000-000095030000}"/>
    <cellStyle name="桁区切り 3 3" xfId="1589" xr:uid="{00000000-0005-0000-0000-000096030000}"/>
    <cellStyle name="桁区切り 3 4" xfId="1590" xr:uid="{00000000-0005-0000-0000-000097030000}"/>
    <cellStyle name="桁区切り 3 5" xfId="1431" xr:uid="{00000000-0005-0000-0000-000098030000}"/>
    <cellStyle name="桁区切り 4" xfId="857" xr:uid="{00000000-0005-0000-0000-000099030000}"/>
    <cellStyle name="桁区切り 4 2" xfId="1432" xr:uid="{00000000-0005-0000-0000-00009A030000}"/>
    <cellStyle name="桁区切り 5" xfId="1433" xr:uid="{00000000-0005-0000-0000-00009B030000}"/>
    <cellStyle name="桁区切り 5 2" xfId="1550" xr:uid="{00000000-0005-0000-0000-00009C030000}"/>
    <cellStyle name="桁区切り 6" xfId="1434" xr:uid="{00000000-0005-0000-0000-00009D030000}"/>
    <cellStyle name="桁区切り 7" xfId="1435" xr:uid="{00000000-0005-0000-0000-00009E030000}"/>
    <cellStyle name="桁区切り 8" xfId="1436" xr:uid="{00000000-0005-0000-0000-00009F030000}"/>
    <cellStyle name="桁区切り 8 2" xfId="1437" xr:uid="{00000000-0005-0000-0000-0000A0030000}"/>
    <cellStyle name="見出し 1 10" xfId="858" xr:uid="{00000000-0005-0000-0000-0000A1030000}"/>
    <cellStyle name="見出し 1 11" xfId="859" xr:uid="{00000000-0005-0000-0000-0000A2030000}"/>
    <cellStyle name="見出し 1 12" xfId="860" xr:uid="{00000000-0005-0000-0000-0000A3030000}"/>
    <cellStyle name="見出し 1 13" xfId="861" xr:uid="{00000000-0005-0000-0000-0000A4030000}"/>
    <cellStyle name="見出し 1 14" xfId="862" xr:uid="{00000000-0005-0000-0000-0000A5030000}"/>
    <cellStyle name="見出し 1 15" xfId="863" xr:uid="{00000000-0005-0000-0000-0000A6030000}"/>
    <cellStyle name="見出し 1 16" xfId="864" xr:uid="{00000000-0005-0000-0000-0000A7030000}"/>
    <cellStyle name="見出し 1 17" xfId="865" xr:uid="{00000000-0005-0000-0000-0000A8030000}"/>
    <cellStyle name="見出し 1 18" xfId="866" xr:uid="{00000000-0005-0000-0000-0000A9030000}"/>
    <cellStyle name="見出し 1 19" xfId="867" xr:uid="{00000000-0005-0000-0000-0000AA030000}"/>
    <cellStyle name="見出し 1 2" xfId="868" xr:uid="{00000000-0005-0000-0000-0000AB030000}"/>
    <cellStyle name="見出し 1 2 2" xfId="869" xr:uid="{00000000-0005-0000-0000-0000AC030000}"/>
    <cellStyle name="見出し 1 20" xfId="870" xr:uid="{00000000-0005-0000-0000-0000AD030000}"/>
    <cellStyle name="見出し 1 21" xfId="871" xr:uid="{00000000-0005-0000-0000-0000AE030000}"/>
    <cellStyle name="見出し 1 22" xfId="872" xr:uid="{00000000-0005-0000-0000-0000AF030000}"/>
    <cellStyle name="見出し 1 23" xfId="873" xr:uid="{00000000-0005-0000-0000-0000B0030000}"/>
    <cellStyle name="見出し 1 24" xfId="874" xr:uid="{00000000-0005-0000-0000-0000B1030000}"/>
    <cellStyle name="見出し 1 25" xfId="875" xr:uid="{00000000-0005-0000-0000-0000B2030000}"/>
    <cellStyle name="見出し 1 3" xfId="876" xr:uid="{00000000-0005-0000-0000-0000B3030000}"/>
    <cellStyle name="見出し 1 3 2" xfId="877" xr:uid="{00000000-0005-0000-0000-0000B4030000}"/>
    <cellStyle name="見出し 1 4" xfId="878" xr:uid="{00000000-0005-0000-0000-0000B5030000}"/>
    <cellStyle name="見出し 1 5" xfId="879" xr:uid="{00000000-0005-0000-0000-0000B6030000}"/>
    <cellStyle name="見出し 1 6" xfId="880" xr:uid="{00000000-0005-0000-0000-0000B7030000}"/>
    <cellStyle name="見出し 1 7" xfId="881" xr:uid="{00000000-0005-0000-0000-0000B8030000}"/>
    <cellStyle name="見出し 1 8" xfId="882" xr:uid="{00000000-0005-0000-0000-0000B9030000}"/>
    <cellStyle name="見出し 1 9" xfId="883" xr:uid="{00000000-0005-0000-0000-0000BA030000}"/>
    <cellStyle name="見出し 2 10" xfId="884" xr:uid="{00000000-0005-0000-0000-0000BB030000}"/>
    <cellStyle name="見出し 2 11" xfId="885" xr:uid="{00000000-0005-0000-0000-0000BC030000}"/>
    <cellStyle name="見出し 2 12" xfId="886" xr:uid="{00000000-0005-0000-0000-0000BD030000}"/>
    <cellStyle name="見出し 2 13" xfId="887" xr:uid="{00000000-0005-0000-0000-0000BE030000}"/>
    <cellStyle name="見出し 2 14" xfId="888" xr:uid="{00000000-0005-0000-0000-0000BF030000}"/>
    <cellStyle name="見出し 2 15" xfId="889" xr:uid="{00000000-0005-0000-0000-0000C0030000}"/>
    <cellStyle name="見出し 2 16" xfId="890" xr:uid="{00000000-0005-0000-0000-0000C1030000}"/>
    <cellStyle name="見出し 2 17" xfId="891" xr:uid="{00000000-0005-0000-0000-0000C2030000}"/>
    <cellStyle name="見出し 2 18" xfId="892" xr:uid="{00000000-0005-0000-0000-0000C3030000}"/>
    <cellStyle name="見出し 2 19" xfId="893" xr:uid="{00000000-0005-0000-0000-0000C4030000}"/>
    <cellStyle name="見出し 2 2" xfId="894" xr:uid="{00000000-0005-0000-0000-0000C5030000}"/>
    <cellStyle name="見出し 2 2 2" xfId="895" xr:uid="{00000000-0005-0000-0000-0000C6030000}"/>
    <cellStyle name="見出し 2 20" xfId="896" xr:uid="{00000000-0005-0000-0000-0000C7030000}"/>
    <cellStyle name="見出し 2 21" xfId="897" xr:uid="{00000000-0005-0000-0000-0000C8030000}"/>
    <cellStyle name="見出し 2 22" xfId="898" xr:uid="{00000000-0005-0000-0000-0000C9030000}"/>
    <cellStyle name="見出し 2 23" xfId="899" xr:uid="{00000000-0005-0000-0000-0000CA030000}"/>
    <cellStyle name="見出し 2 24" xfId="900" xr:uid="{00000000-0005-0000-0000-0000CB030000}"/>
    <cellStyle name="見出し 2 25" xfId="901" xr:uid="{00000000-0005-0000-0000-0000CC030000}"/>
    <cellStyle name="見出し 2 3" xfId="902" xr:uid="{00000000-0005-0000-0000-0000CD030000}"/>
    <cellStyle name="見出し 2 3 2" xfId="903" xr:uid="{00000000-0005-0000-0000-0000CE030000}"/>
    <cellStyle name="見出し 2 4" xfId="904" xr:uid="{00000000-0005-0000-0000-0000CF030000}"/>
    <cellStyle name="見出し 2 5" xfId="905" xr:uid="{00000000-0005-0000-0000-0000D0030000}"/>
    <cellStyle name="見出し 2 6" xfId="906" xr:uid="{00000000-0005-0000-0000-0000D1030000}"/>
    <cellStyle name="見出し 2 7" xfId="907" xr:uid="{00000000-0005-0000-0000-0000D2030000}"/>
    <cellStyle name="見出し 2 8" xfId="908" xr:uid="{00000000-0005-0000-0000-0000D3030000}"/>
    <cellStyle name="見出し 2 9" xfId="909" xr:uid="{00000000-0005-0000-0000-0000D4030000}"/>
    <cellStyle name="見出し 3 10" xfId="910" xr:uid="{00000000-0005-0000-0000-0000D5030000}"/>
    <cellStyle name="見出し 3 11" xfId="911" xr:uid="{00000000-0005-0000-0000-0000D6030000}"/>
    <cellStyle name="見出し 3 12" xfId="912" xr:uid="{00000000-0005-0000-0000-0000D7030000}"/>
    <cellStyle name="見出し 3 13" xfId="913" xr:uid="{00000000-0005-0000-0000-0000D8030000}"/>
    <cellStyle name="見出し 3 14" xfId="914" xr:uid="{00000000-0005-0000-0000-0000D9030000}"/>
    <cellStyle name="見出し 3 15" xfId="915" xr:uid="{00000000-0005-0000-0000-0000DA030000}"/>
    <cellStyle name="見出し 3 16" xfId="916" xr:uid="{00000000-0005-0000-0000-0000DB030000}"/>
    <cellStyle name="見出し 3 17" xfId="917" xr:uid="{00000000-0005-0000-0000-0000DC030000}"/>
    <cellStyle name="見出し 3 18" xfId="918" xr:uid="{00000000-0005-0000-0000-0000DD030000}"/>
    <cellStyle name="見出し 3 19" xfId="919" xr:uid="{00000000-0005-0000-0000-0000DE030000}"/>
    <cellStyle name="見出し 3 2" xfId="920" xr:uid="{00000000-0005-0000-0000-0000DF030000}"/>
    <cellStyle name="見出し 3 2 2" xfId="921" xr:uid="{00000000-0005-0000-0000-0000E0030000}"/>
    <cellStyle name="見出し 3 2 3" xfId="1565" xr:uid="{00000000-0005-0000-0000-0000E1030000}"/>
    <cellStyle name="見出し 3 20" xfId="922" xr:uid="{00000000-0005-0000-0000-0000E2030000}"/>
    <cellStyle name="見出し 3 21" xfId="923" xr:uid="{00000000-0005-0000-0000-0000E3030000}"/>
    <cellStyle name="見出し 3 22" xfId="924" xr:uid="{00000000-0005-0000-0000-0000E4030000}"/>
    <cellStyle name="見出し 3 23" xfId="925" xr:uid="{00000000-0005-0000-0000-0000E5030000}"/>
    <cellStyle name="見出し 3 24" xfId="926" xr:uid="{00000000-0005-0000-0000-0000E6030000}"/>
    <cellStyle name="見出し 3 25" xfId="927" xr:uid="{00000000-0005-0000-0000-0000E7030000}"/>
    <cellStyle name="見出し 3 3" xfId="928" xr:uid="{00000000-0005-0000-0000-0000E8030000}"/>
    <cellStyle name="見出し 3 3 2" xfId="929" xr:uid="{00000000-0005-0000-0000-0000E9030000}"/>
    <cellStyle name="見出し 3 4" xfId="930" xr:uid="{00000000-0005-0000-0000-0000EA030000}"/>
    <cellStyle name="見出し 3 5" xfId="931" xr:uid="{00000000-0005-0000-0000-0000EB030000}"/>
    <cellStyle name="見出し 3 6" xfId="932" xr:uid="{00000000-0005-0000-0000-0000EC030000}"/>
    <cellStyle name="見出し 3 7" xfId="933" xr:uid="{00000000-0005-0000-0000-0000ED030000}"/>
    <cellStyle name="見出し 3 8" xfId="934" xr:uid="{00000000-0005-0000-0000-0000EE030000}"/>
    <cellStyle name="見出し 3 9" xfId="935" xr:uid="{00000000-0005-0000-0000-0000EF030000}"/>
    <cellStyle name="見出し 4 10" xfId="936" xr:uid="{00000000-0005-0000-0000-0000F0030000}"/>
    <cellStyle name="見出し 4 11" xfId="937" xr:uid="{00000000-0005-0000-0000-0000F1030000}"/>
    <cellStyle name="見出し 4 12" xfId="938" xr:uid="{00000000-0005-0000-0000-0000F2030000}"/>
    <cellStyle name="見出し 4 13" xfId="939" xr:uid="{00000000-0005-0000-0000-0000F3030000}"/>
    <cellStyle name="見出し 4 14" xfId="940" xr:uid="{00000000-0005-0000-0000-0000F4030000}"/>
    <cellStyle name="見出し 4 15" xfId="941" xr:uid="{00000000-0005-0000-0000-0000F5030000}"/>
    <cellStyle name="見出し 4 16" xfId="942" xr:uid="{00000000-0005-0000-0000-0000F6030000}"/>
    <cellStyle name="見出し 4 17" xfId="943" xr:uid="{00000000-0005-0000-0000-0000F7030000}"/>
    <cellStyle name="見出し 4 18" xfId="944" xr:uid="{00000000-0005-0000-0000-0000F8030000}"/>
    <cellStyle name="見出し 4 19" xfId="945" xr:uid="{00000000-0005-0000-0000-0000F9030000}"/>
    <cellStyle name="見出し 4 2" xfId="946" xr:uid="{00000000-0005-0000-0000-0000FA030000}"/>
    <cellStyle name="見出し 4 2 2" xfId="947" xr:uid="{00000000-0005-0000-0000-0000FB030000}"/>
    <cellStyle name="見出し 4 20" xfId="948" xr:uid="{00000000-0005-0000-0000-0000FC030000}"/>
    <cellStyle name="見出し 4 21" xfId="949" xr:uid="{00000000-0005-0000-0000-0000FD030000}"/>
    <cellStyle name="見出し 4 22" xfId="950" xr:uid="{00000000-0005-0000-0000-0000FE030000}"/>
    <cellStyle name="見出し 4 23" xfId="951" xr:uid="{00000000-0005-0000-0000-0000FF030000}"/>
    <cellStyle name="見出し 4 24" xfId="952" xr:uid="{00000000-0005-0000-0000-000000040000}"/>
    <cellStyle name="見出し 4 25" xfId="953" xr:uid="{00000000-0005-0000-0000-000001040000}"/>
    <cellStyle name="見出し 4 3" xfId="954" xr:uid="{00000000-0005-0000-0000-000002040000}"/>
    <cellStyle name="見出し 4 3 2" xfId="955" xr:uid="{00000000-0005-0000-0000-000003040000}"/>
    <cellStyle name="見出し 4 4" xfId="956" xr:uid="{00000000-0005-0000-0000-000004040000}"/>
    <cellStyle name="見出し 4 5" xfId="957" xr:uid="{00000000-0005-0000-0000-000005040000}"/>
    <cellStyle name="見出し 4 6" xfId="958" xr:uid="{00000000-0005-0000-0000-000006040000}"/>
    <cellStyle name="見出し 4 7" xfId="959" xr:uid="{00000000-0005-0000-0000-000007040000}"/>
    <cellStyle name="見出し 4 8" xfId="960" xr:uid="{00000000-0005-0000-0000-000008040000}"/>
    <cellStyle name="見出し 4 9" xfId="961" xr:uid="{00000000-0005-0000-0000-000009040000}"/>
    <cellStyle name="集計 10" xfId="962" xr:uid="{00000000-0005-0000-0000-00000A040000}"/>
    <cellStyle name="集計 11" xfId="963" xr:uid="{00000000-0005-0000-0000-00000B040000}"/>
    <cellStyle name="集計 12" xfId="964" xr:uid="{00000000-0005-0000-0000-00000C040000}"/>
    <cellStyle name="集計 13" xfId="965" xr:uid="{00000000-0005-0000-0000-00000D040000}"/>
    <cellStyle name="集計 14" xfId="966" xr:uid="{00000000-0005-0000-0000-00000E040000}"/>
    <cellStyle name="集計 15" xfId="967" xr:uid="{00000000-0005-0000-0000-00000F040000}"/>
    <cellStyle name="集計 16" xfId="968" xr:uid="{00000000-0005-0000-0000-000010040000}"/>
    <cellStyle name="集計 17" xfId="969" xr:uid="{00000000-0005-0000-0000-000011040000}"/>
    <cellStyle name="集計 18" xfId="970" xr:uid="{00000000-0005-0000-0000-000012040000}"/>
    <cellStyle name="集計 19" xfId="971" xr:uid="{00000000-0005-0000-0000-000013040000}"/>
    <cellStyle name="集計 2" xfId="972" xr:uid="{00000000-0005-0000-0000-000014040000}"/>
    <cellStyle name="集計 2 2" xfId="973" xr:uid="{00000000-0005-0000-0000-000015040000}"/>
    <cellStyle name="集計 2 2 2" xfId="974" xr:uid="{00000000-0005-0000-0000-000016040000}"/>
    <cellStyle name="集計 2 2 2 2" xfId="1438" xr:uid="{00000000-0005-0000-0000-000017040000}"/>
    <cellStyle name="集計 2 2 2 2 2" xfId="1439" xr:uid="{00000000-0005-0000-0000-000018040000}"/>
    <cellStyle name="集計 2 2 2 3" xfId="1440" xr:uid="{00000000-0005-0000-0000-000019040000}"/>
    <cellStyle name="集計 2 2 3" xfId="975" xr:uid="{00000000-0005-0000-0000-00001A040000}"/>
    <cellStyle name="集計 2 2 3 2" xfId="1441" xr:uid="{00000000-0005-0000-0000-00001B040000}"/>
    <cellStyle name="集計 20" xfId="976" xr:uid="{00000000-0005-0000-0000-00001C040000}"/>
    <cellStyle name="集計 21" xfId="977" xr:uid="{00000000-0005-0000-0000-00001D040000}"/>
    <cellStyle name="集計 22" xfId="978" xr:uid="{00000000-0005-0000-0000-00001E040000}"/>
    <cellStyle name="集計 23" xfId="979" xr:uid="{00000000-0005-0000-0000-00001F040000}"/>
    <cellStyle name="集計 24" xfId="980" xr:uid="{00000000-0005-0000-0000-000020040000}"/>
    <cellStyle name="集計 25" xfId="981" xr:uid="{00000000-0005-0000-0000-000021040000}"/>
    <cellStyle name="集計 3" xfId="982" xr:uid="{00000000-0005-0000-0000-000022040000}"/>
    <cellStyle name="集計 3 2" xfId="983" xr:uid="{00000000-0005-0000-0000-000023040000}"/>
    <cellStyle name="集計 3 2 2" xfId="1442" xr:uid="{00000000-0005-0000-0000-000024040000}"/>
    <cellStyle name="集計 3 2 2 2" xfId="1443" xr:uid="{00000000-0005-0000-0000-000025040000}"/>
    <cellStyle name="集計 3 2 3" xfId="1444" xr:uid="{00000000-0005-0000-0000-000026040000}"/>
    <cellStyle name="集計 3 3" xfId="984" xr:uid="{00000000-0005-0000-0000-000027040000}"/>
    <cellStyle name="集計 3 3 2" xfId="1445" xr:uid="{00000000-0005-0000-0000-000028040000}"/>
    <cellStyle name="集計 4" xfId="985" xr:uid="{00000000-0005-0000-0000-000029040000}"/>
    <cellStyle name="集計 4 2" xfId="986" xr:uid="{00000000-0005-0000-0000-00002A040000}"/>
    <cellStyle name="集計 4 2 2" xfId="1446" xr:uid="{00000000-0005-0000-0000-00002B040000}"/>
    <cellStyle name="集計 4 2 2 2" xfId="1447" xr:uid="{00000000-0005-0000-0000-00002C040000}"/>
    <cellStyle name="集計 4 2 3" xfId="1448" xr:uid="{00000000-0005-0000-0000-00002D040000}"/>
    <cellStyle name="集計 4 3" xfId="987" xr:uid="{00000000-0005-0000-0000-00002E040000}"/>
    <cellStyle name="集計 4 3 2" xfId="1449" xr:uid="{00000000-0005-0000-0000-00002F040000}"/>
    <cellStyle name="集計 5" xfId="988" xr:uid="{00000000-0005-0000-0000-000030040000}"/>
    <cellStyle name="集計 6" xfId="989" xr:uid="{00000000-0005-0000-0000-000031040000}"/>
    <cellStyle name="集計 7" xfId="990" xr:uid="{00000000-0005-0000-0000-000032040000}"/>
    <cellStyle name="集計 8" xfId="991" xr:uid="{00000000-0005-0000-0000-000033040000}"/>
    <cellStyle name="集計 9" xfId="992" xr:uid="{00000000-0005-0000-0000-000034040000}"/>
    <cellStyle name="出力 10" xfId="993" xr:uid="{00000000-0005-0000-0000-000035040000}"/>
    <cellStyle name="出力 11" xfId="994" xr:uid="{00000000-0005-0000-0000-000036040000}"/>
    <cellStyle name="出力 12" xfId="995" xr:uid="{00000000-0005-0000-0000-000037040000}"/>
    <cellStyle name="出力 13" xfId="996" xr:uid="{00000000-0005-0000-0000-000038040000}"/>
    <cellStyle name="出力 14" xfId="997" xr:uid="{00000000-0005-0000-0000-000039040000}"/>
    <cellStyle name="出力 15" xfId="998" xr:uid="{00000000-0005-0000-0000-00003A040000}"/>
    <cellStyle name="出力 16" xfId="999" xr:uid="{00000000-0005-0000-0000-00003B040000}"/>
    <cellStyle name="出力 17" xfId="1000" xr:uid="{00000000-0005-0000-0000-00003C040000}"/>
    <cellStyle name="出力 18" xfId="1001" xr:uid="{00000000-0005-0000-0000-00003D040000}"/>
    <cellStyle name="出力 19" xfId="1002" xr:uid="{00000000-0005-0000-0000-00003E040000}"/>
    <cellStyle name="出力 2" xfId="1003" xr:uid="{00000000-0005-0000-0000-00003F040000}"/>
    <cellStyle name="出力 2 2" xfId="1004" xr:uid="{00000000-0005-0000-0000-000040040000}"/>
    <cellStyle name="出力 2 2 2" xfId="1005" xr:uid="{00000000-0005-0000-0000-000041040000}"/>
    <cellStyle name="出力 2 2 2 2" xfId="1450" xr:uid="{00000000-0005-0000-0000-000042040000}"/>
    <cellStyle name="出力 2 2 2 2 2" xfId="1451" xr:uid="{00000000-0005-0000-0000-000043040000}"/>
    <cellStyle name="出力 2 2 2 3" xfId="1452" xr:uid="{00000000-0005-0000-0000-000044040000}"/>
    <cellStyle name="出力 2 2 3" xfId="1006" xr:uid="{00000000-0005-0000-0000-000045040000}"/>
    <cellStyle name="出力 2 2 3 2" xfId="1453" xr:uid="{00000000-0005-0000-0000-000046040000}"/>
    <cellStyle name="出力 20" xfId="1007" xr:uid="{00000000-0005-0000-0000-000047040000}"/>
    <cellStyle name="出力 21" xfId="1008" xr:uid="{00000000-0005-0000-0000-000048040000}"/>
    <cellStyle name="出力 22" xfId="1009" xr:uid="{00000000-0005-0000-0000-000049040000}"/>
    <cellStyle name="出力 23" xfId="1010" xr:uid="{00000000-0005-0000-0000-00004A040000}"/>
    <cellStyle name="出力 24" xfId="1011" xr:uid="{00000000-0005-0000-0000-00004B040000}"/>
    <cellStyle name="出力 25" xfId="1012" xr:uid="{00000000-0005-0000-0000-00004C040000}"/>
    <cellStyle name="出力 3" xfId="1013" xr:uid="{00000000-0005-0000-0000-00004D040000}"/>
    <cellStyle name="出力 3 2" xfId="1014" xr:uid="{00000000-0005-0000-0000-00004E040000}"/>
    <cellStyle name="出力 3 2 2" xfId="1454" xr:uid="{00000000-0005-0000-0000-00004F040000}"/>
    <cellStyle name="出力 3 2 2 2" xfId="1455" xr:uid="{00000000-0005-0000-0000-000050040000}"/>
    <cellStyle name="出力 3 2 3" xfId="1456" xr:uid="{00000000-0005-0000-0000-000051040000}"/>
    <cellStyle name="出力 3 3" xfId="1015" xr:uid="{00000000-0005-0000-0000-000052040000}"/>
    <cellStyle name="出力 3 3 2" xfId="1457" xr:uid="{00000000-0005-0000-0000-000053040000}"/>
    <cellStyle name="出力 4" xfId="1016" xr:uid="{00000000-0005-0000-0000-000054040000}"/>
    <cellStyle name="出力 4 2" xfId="1017" xr:uid="{00000000-0005-0000-0000-000055040000}"/>
    <cellStyle name="出力 4 2 2" xfId="1458" xr:uid="{00000000-0005-0000-0000-000056040000}"/>
    <cellStyle name="出力 4 2 2 2" xfId="1459" xr:uid="{00000000-0005-0000-0000-000057040000}"/>
    <cellStyle name="出力 4 2 3" xfId="1460" xr:uid="{00000000-0005-0000-0000-000058040000}"/>
    <cellStyle name="出力 4 3" xfId="1018" xr:uid="{00000000-0005-0000-0000-000059040000}"/>
    <cellStyle name="出力 4 3 2" xfId="1461" xr:uid="{00000000-0005-0000-0000-00005A040000}"/>
    <cellStyle name="出力 5" xfId="1019" xr:uid="{00000000-0005-0000-0000-00005B040000}"/>
    <cellStyle name="出力 6" xfId="1020" xr:uid="{00000000-0005-0000-0000-00005C040000}"/>
    <cellStyle name="出力 7" xfId="1021" xr:uid="{00000000-0005-0000-0000-00005D040000}"/>
    <cellStyle name="出力 8" xfId="1022" xr:uid="{00000000-0005-0000-0000-00005E040000}"/>
    <cellStyle name="出力 9" xfId="1023" xr:uid="{00000000-0005-0000-0000-00005F040000}"/>
    <cellStyle name="説明文 10" xfId="1024" xr:uid="{00000000-0005-0000-0000-000060040000}"/>
    <cellStyle name="説明文 11" xfId="1025" xr:uid="{00000000-0005-0000-0000-000061040000}"/>
    <cellStyle name="説明文 12" xfId="1026" xr:uid="{00000000-0005-0000-0000-000062040000}"/>
    <cellStyle name="説明文 13" xfId="1027" xr:uid="{00000000-0005-0000-0000-000063040000}"/>
    <cellStyle name="説明文 14" xfId="1028" xr:uid="{00000000-0005-0000-0000-000064040000}"/>
    <cellStyle name="説明文 15" xfId="1029" xr:uid="{00000000-0005-0000-0000-000065040000}"/>
    <cellStyle name="説明文 16" xfId="1030" xr:uid="{00000000-0005-0000-0000-000066040000}"/>
    <cellStyle name="説明文 17" xfId="1031" xr:uid="{00000000-0005-0000-0000-000067040000}"/>
    <cellStyle name="説明文 18" xfId="1032" xr:uid="{00000000-0005-0000-0000-000068040000}"/>
    <cellStyle name="説明文 19" xfId="1033" xr:uid="{00000000-0005-0000-0000-000069040000}"/>
    <cellStyle name="説明文 2" xfId="1034" xr:uid="{00000000-0005-0000-0000-00006A040000}"/>
    <cellStyle name="説明文 2 2" xfId="1035" xr:uid="{00000000-0005-0000-0000-00006B040000}"/>
    <cellStyle name="説明文 20" xfId="1036" xr:uid="{00000000-0005-0000-0000-00006C040000}"/>
    <cellStyle name="説明文 21" xfId="1037" xr:uid="{00000000-0005-0000-0000-00006D040000}"/>
    <cellStyle name="説明文 22" xfId="1038" xr:uid="{00000000-0005-0000-0000-00006E040000}"/>
    <cellStyle name="説明文 23" xfId="1039" xr:uid="{00000000-0005-0000-0000-00006F040000}"/>
    <cellStyle name="説明文 24" xfId="1040" xr:uid="{00000000-0005-0000-0000-000070040000}"/>
    <cellStyle name="説明文 25" xfId="1041" xr:uid="{00000000-0005-0000-0000-000071040000}"/>
    <cellStyle name="説明文 3" xfId="1042" xr:uid="{00000000-0005-0000-0000-000072040000}"/>
    <cellStyle name="説明文 3 2" xfId="1043" xr:uid="{00000000-0005-0000-0000-000073040000}"/>
    <cellStyle name="説明文 4" xfId="1044" xr:uid="{00000000-0005-0000-0000-000074040000}"/>
    <cellStyle name="説明文 5" xfId="1045" xr:uid="{00000000-0005-0000-0000-000075040000}"/>
    <cellStyle name="説明文 6" xfId="1046" xr:uid="{00000000-0005-0000-0000-000076040000}"/>
    <cellStyle name="説明文 7" xfId="1047" xr:uid="{00000000-0005-0000-0000-000077040000}"/>
    <cellStyle name="説明文 8" xfId="1048" xr:uid="{00000000-0005-0000-0000-000078040000}"/>
    <cellStyle name="説明文 9" xfId="1049" xr:uid="{00000000-0005-0000-0000-000079040000}"/>
    <cellStyle name="通貨 2" xfId="1050" xr:uid="{00000000-0005-0000-0000-00007A040000}"/>
    <cellStyle name="通貨 3" xfId="1051" xr:uid="{00000000-0005-0000-0000-00007B040000}"/>
    <cellStyle name="通貨 3 2" xfId="1052" xr:uid="{00000000-0005-0000-0000-00007C040000}"/>
    <cellStyle name="入力 10" xfId="1053" xr:uid="{00000000-0005-0000-0000-00007D040000}"/>
    <cellStyle name="入力 11" xfId="1054" xr:uid="{00000000-0005-0000-0000-00007E040000}"/>
    <cellStyle name="入力 12" xfId="1055" xr:uid="{00000000-0005-0000-0000-00007F040000}"/>
    <cellStyle name="入力 13" xfId="1056" xr:uid="{00000000-0005-0000-0000-000080040000}"/>
    <cellStyle name="入力 14" xfId="1057" xr:uid="{00000000-0005-0000-0000-000081040000}"/>
    <cellStyle name="入力 15" xfId="1058" xr:uid="{00000000-0005-0000-0000-000082040000}"/>
    <cellStyle name="入力 16" xfId="1059" xr:uid="{00000000-0005-0000-0000-000083040000}"/>
    <cellStyle name="入力 17" xfId="1060" xr:uid="{00000000-0005-0000-0000-000084040000}"/>
    <cellStyle name="入力 18" xfId="1061" xr:uid="{00000000-0005-0000-0000-000085040000}"/>
    <cellStyle name="入力 19" xfId="1062" xr:uid="{00000000-0005-0000-0000-000086040000}"/>
    <cellStyle name="入力 2" xfId="1063" xr:uid="{00000000-0005-0000-0000-000087040000}"/>
    <cellStyle name="入力 2 2" xfId="1064" xr:uid="{00000000-0005-0000-0000-000088040000}"/>
    <cellStyle name="入力 2 2 2" xfId="1065" xr:uid="{00000000-0005-0000-0000-000089040000}"/>
    <cellStyle name="入力 2 2 2 2" xfId="1462" xr:uid="{00000000-0005-0000-0000-00008A040000}"/>
    <cellStyle name="入力 2 2 2 2 2" xfId="1463" xr:uid="{00000000-0005-0000-0000-00008B040000}"/>
    <cellStyle name="入力 2 2 2 3" xfId="1464" xr:uid="{00000000-0005-0000-0000-00008C040000}"/>
    <cellStyle name="入力 2 2 3" xfId="1066" xr:uid="{00000000-0005-0000-0000-00008D040000}"/>
    <cellStyle name="入力 2 2 3 2" xfId="1465" xr:uid="{00000000-0005-0000-0000-00008E040000}"/>
    <cellStyle name="入力 20" xfId="1067" xr:uid="{00000000-0005-0000-0000-00008F040000}"/>
    <cellStyle name="入力 21" xfId="1068" xr:uid="{00000000-0005-0000-0000-000090040000}"/>
    <cellStyle name="入力 22" xfId="1069" xr:uid="{00000000-0005-0000-0000-000091040000}"/>
    <cellStyle name="入力 23" xfId="1070" xr:uid="{00000000-0005-0000-0000-000092040000}"/>
    <cellStyle name="入力 24" xfId="1071" xr:uid="{00000000-0005-0000-0000-000093040000}"/>
    <cellStyle name="入力 25" xfId="1072" xr:uid="{00000000-0005-0000-0000-000094040000}"/>
    <cellStyle name="入力 3" xfId="1073" xr:uid="{00000000-0005-0000-0000-000095040000}"/>
    <cellStyle name="入力 3 2" xfId="1074" xr:uid="{00000000-0005-0000-0000-000096040000}"/>
    <cellStyle name="入力 3 2 2" xfId="1466" xr:uid="{00000000-0005-0000-0000-000097040000}"/>
    <cellStyle name="入力 3 2 2 2" xfId="1467" xr:uid="{00000000-0005-0000-0000-000098040000}"/>
    <cellStyle name="入力 3 2 3" xfId="1468" xr:uid="{00000000-0005-0000-0000-000099040000}"/>
    <cellStyle name="入力 3 3" xfId="1075" xr:uid="{00000000-0005-0000-0000-00009A040000}"/>
    <cellStyle name="入力 3 3 2" xfId="1469" xr:uid="{00000000-0005-0000-0000-00009B040000}"/>
    <cellStyle name="入力 4" xfId="1076" xr:uid="{00000000-0005-0000-0000-00009C040000}"/>
    <cellStyle name="入力 4 2" xfId="1077" xr:uid="{00000000-0005-0000-0000-00009D040000}"/>
    <cellStyle name="入力 4 2 2" xfId="1470" xr:uid="{00000000-0005-0000-0000-00009E040000}"/>
    <cellStyle name="入力 4 2 2 2" xfId="1471" xr:uid="{00000000-0005-0000-0000-00009F040000}"/>
    <cellStyle name="入力 4 2 3" xfId="1472" xr:uid="{00000000-0005-0000-0000-0000A0040000}"/>
    <cellStyle name="入力 4 3" xfId="1078" xr:uid="{00000000-0005-0000-0000-0000A1040000}"/>
    <cellStyle name="入力 4 3 2" xfId="1473" xr:uid="{00000000-0005-0000-0000-0000A2040000}"/>
    <cellStyle name="入力 5" xfId="1079" xr:uid="{00000000-0005-0000-0000-0000A3040000}"/>
    <cellStyle name="入力 6" xfId="1080" xr:uid="{00000000-0005-0000-0000-0000A4040000}"/>
    <cellStyle name="入力 7" xfId="1081" xr:uid="{00000000-0005-0000-0000-0000A5040000}"/>
    <cellStyle name="入力 8" xfId="1082" xr:uid="{00000000-0005-0000-0000-0000A6040000}"/>
    <cellStyle name="入力 9" xfId="1083" xr:uid="{00000000-0005-0000-0000-0000A7040000}"/>
    <cellStyle name="標準" xfId="0" builtinId="0"/>
    <cellStyle name="標準 10" xfId="1084" xr:uid="{00000000-0005-0000-0000-0000A9040000}"/>
    <cellStyle name="標準 10 10" xfId="1474" xr:uid="{00000000-0005-0000-0000-0000AA040000}"/>
    <cellStyle name="標準 10 11" xfId="1475" xr:uid="{00000000-0005-0000-0000-0000AB040000}"/>
    <cellStyle name="標準 10 12" xfId="1476" xr:uid="{00000000-0005-0000-0000-0000AC040000}"/>
    <cellStyle name="標準 10 2" xfId="1085" xr:uid="{00000000-0005-0000-0000-0000AD040000}"/>
    <cellStyle name="標準 10 3" xfId="1086" xr:uid="{00000000-0005-0000-0000-0000AE040000}"/>
    <cellStyle name="標準 10 4" xfId="1087" xr:uid="{00000000-0005-0000-0000-0000AF040000}"/>
    <cellStyle name="標準 10 4 2" xfId="1477" xr:uid="{00000000-0005-0000-0000-0000B0040000}"/>
    <cellStyle name="標準 10 4 2 2" xfId="1478" xr:uid="{00000000-0005-0000-0000-0000B1040000}"/>
    <cellStyle name="標準 10 4 2 2 2" xfId="1479" xr:uid="{00000000-0005-0000-0000-0000B2040000}"/>
    <cellStyle name="標準 10 4 2 2 2 2" xfId="1480" xr:uid="{00000000-0005-0000-0000-0000B3040000}"/>
    <cellStyle name="標準 10 4 2 2 2 2 2" xfId="1481" xr:uid="{00000000-0005-0000-0000-0000B4040000}"/>
    <cellStyle name="標準 10 4 2 2 2 2 2 2" xfId="1482" xr:uid="{00000000-0005-0000-0000-0000B5040000}"/>
    <cellStyle name="標準 10 4 3" xfId="1483" xr:uid="{00000000-0005-0000-0000-0000B6040000}"/>
    <cellStyle name="標準 10 4 3 2" xfId="1484" xr:uid="{00000000-0005-0000-0000-0000B7040000}"/>
    <cellStyle name="標準 10 5" xfId="1088" xr:uid="{00000000-0005-0000-0000-0000B8040000}"/>
    <cellStyle name="標準 10 6" xfId="1485" xr:uid="{00000000-0005-0000-0000-0000B9040000}"/>
    <cellStyle name="標準 10 6 2" xfId="1486" xr:uid="{00000000-0005-0000-0000-0000BA040000}"/>
    <cellStyle name="標準 10 6 2 2" xfId="1487" xr:uid="{00000000-0005-0000-0000-0000BB040000}"/>
    <cellStyle name="標準 10 6 2 3" xfId="1488" xr:uid="{00000000-0005-0000-0000-0000BC040000}"/>
    <cellStyle name="標準 10 6 2 3 2" xfId="1386" xr:uid="{00000000-0005-0000-0000-0000BD040000}"/>
    <cellStyle name="標準 10 7" xfId="1489" xr:uid="{00000000-0005-0000-0000-0000BE040000}"/>
    <cellStyle name="標準 10 8" xfId="1490" xr:uid="{00000000-0005-0000-0000-0000BF040000}"/>
    <cellStyle name="標準 10 8 2" xfId="1491" xr:uid="{00000000-0005-0000-0000-0000C0040000}"/>
    <cellStyle name="標準 10 8 2 2" xfId="1492" xr:uid="{00000000-0005-0000-0000-0000C1040000}"/>
    <cellStyle name="標準 10 8 2 2 2" xfId="1493" xr:uid="{00000000-0005-0000-0000-0000C2040000}"/>
    <cellStyle name="標準 10 8 2 2 3" xfId="1494" xr:uid="{00000000-0005-0000-0000-0000C3040000}"/>
    <cellStyle name="標準 10 8 2 2 3 2" xfId="1387" xr:uid="{00000000-0005-0000-0000-0000C4040000}"/>
    <cellStyle name="標準 10 8 2 2 3 2 2" xfId="1495" xr:uid="{00000000-0005-0000-0000-0000C5040000}"/>
    <cellStyle name="標準 10 8 2 3" xfId="1496" xr:uid="{00000000-0005-0000-0000-0000C6040000}"/>
    <cellStyle name="標準 10 8 2 4" xfId="1497" xr:uid="{00000000-0005-0000-0000-0000C7040000}"/>
    <cellStyle name="標準 10 8 2 4 2" xfId="1498" xr:uid="{00000000-0005-0000-0000-0000C8040000}"/>
    <cellStyle name="標準 10 8 2 4 2 2" xfId="1499" xr:uid="{00000000-0005-0000-0000-0000C9040000}"/>
    <cellStyle name="標準 10 8 3" xfId="1500" xr:uid="{00000000-0005-0000-0000-0000CA040000}"/>
    <cellStyle name="標準 10 8 4" xfId="1501" xr:uid="{00000000-0005-0000-0000-0000CB040000}"/>
    <cellStyle name="標準 10 8 4 2" xfId="1502" xr:uid="{00000000-0005-0000-0000-0000CC040000}"/>
    <cellStyle name="標準 10 8 4 2 2" xfId="1503" xr:uid="{00000000-0005-0000-0000-0000CD040000}"/>
    <cellStyle name="標準 10 8 4 2 3" xfId="1504" xr:uid="{00000000-0005-0000-0000-0000CE040000}"/>
    <cellStyle name="標準 10 9" xfId="1505" xr:uid="{00000000-0005-0000-0000-0000CF040000}"/>
    <cellStyle name="標準 10 9 2" xfId="1506" xr:uid="{00000000-0005-0000-0000-0000D0040000}"/>
    <cellStyle name="標準 10 9 3" xfId="1507" xr:uid="{00000000-0005-0000-0000-0000D1040000}"/>
    <cellStyle name="標準 10 9 3 2" xfId="1508" xr:uid="{00000000-0005-0000-0000-0000D2040000}"/>
    <cellStyle name="標準 11" xfId="1089" xr:uid="{00000000-0005-0000-0000-0000D3040000}"/>
    <cellStyle name="標準 11 2" xfId="1090" xr:uid="{00000000-0005-0000-0000-0000D4040000}"/>
    <cellStyle name="標準 11 3" xfId="1091" xr:uid="{00000000-0005-0000-0000-0000D5040000}"/>
    <cellStyle name="標準 11 4" xfId="1092" xr:uid="{00000000-0005-0000-0000-0000D6040000}"/>
    <cellStyle name="標準 11 5" xfId="1566" xr:uid="{00000000-0005-0000-0000-0000D7040000}"/>
    <cellStyle name="標準 12" xfId="1382" xr:uid="{00000000-0005-0000-0000-0000D8040000}"/>
    <cellStyle name="標準 12 2" xfId="1093" xr:uid="{00000000-0005-0000-0000-0000D9040000}"/>
    <cellStyle name="標準 12 3" xfId="1094" xr:uid="{00000000-0005-0000-0000-0000DA040000}"/>
    <cellStyle name="標準 12 4" xfId="1552" xr:uid="{00000000-0005-0000-0000-0000DB040000}"/>
    <cellStyle name="標準 13" xfId="1095" xr:uid="{00000000-0005-0000-0000-0000DC040000}"/>
    <cellStyle name="標準 13 2" xfId="1096" xr:uid="{00000000-0005-0000-0000-0000DD040000}"/>
    <cellStyle name="標準 14" xfId="1383" xr:uid="{00000000-0005-0000-0000-0000DE040000}"/>
    <cellStyle name="標準 14 2" xfId="1097" xr:uid="{00000000-0005-0000-0000-0000DF040000}"/>
    <cellStyle name="標準 14 3" xfId="1098" xr:uid="{00000000-0005-0000-0000-0000E0040000}"/>
    <cellStyle name="標準 14 4" xfId="1099" xr:uid="{00000000-0005-0000-0000-0000E1040000}"/>
    <cellStyle name="標準 14 5" xfId="1100" xr:uid="{00000000-0005-0000-0000-0000E2040000}"/>
    <cellStyle name="標準 14 6" xfId="1101" xr:uid="{00000000-0005-0000-0000-0000E3040000}"/>
    <cellStyle name="標準 14 7" xfId="1102" xr:uid="{00000000-0005-0000-0000-0000E4040000}"/>
    <cellStyle name="標準 14 8" xfId="1103" xr:uid="{00000000-0005-0000-0000-0000E5040000}"/>
    <cellStyle name="標準 15" xfId="1104" xr:uid="{00000000-0005-0000-0000-0000E6040000}"/>
    <cellStyle name="標準 15 2" xfId="1105" xr:uid="{00000000-0005-0000-0000-0000E7040000}"/>
    <cellStyle name="標準 15 3" xfId="1106" xr:uid="{00000000-0005-0000-0000-0000E8040000}"/>
    <cellStyle name="標準 15 4" xfId="1107" xr:uid="{00000000-0005-0000-0000-0000E9040000}"/>
    <cellStyle name="標準 15 5" xfId="1108" xr:uid="{00000000-0005-0000-0000-0000EA040000}"/>
    <cellStyle name="標準 15 6" xfId="1109" xr:uid="{00000000-0005-0000-0000-0000EB040000}"/>
    <cellStyle name="標準 15 7" xfId="1110" xr:uid="{00000000-0005-0000-0000-0000EC040000}"/>
    <cellStyle name="標準 16" xfId="1384" xr:uid="{00000000-0005-0000-0000-0000ED040000}"/>
    <cellStyle name="標準 16 2" xfId="1111" xr:uid="{00000000-0005-0000-0000-0000EE040000}"/>
    <cellStyle name="標準 16 3" xfId="1112" xr:uid="{00000000-0005-0000-0000-0000EF040000}"/>
    <cellStyle name="標準 16 4" xfId="1113" xr:uid="{00000000-0005-0000-0000-0000F0040000}"/>
    <cellStyle name="標準 16 5" xfId="1114" xr:uid="{00000000-0005-0000-0000-0000F1040000}"/>
    <cellStyle name="標準 16 6" xfId="1115" xr:uid="{00000000-0005-0000-0000-0000F2040000}"/>
    <cellStyle name="標準 17" xfId="1116" xr:uid="{00000000-0005-0000-0000-0000F3040000}"/>
    <cellStyle name="標準 17 2" xfId="1117" xr:uid="{00000000-0005-0000-0000-0000F4040000}"/>
    <cellStyle name="標準 17 3" xfId="1118" xr:uid="{00000000-0005-0000-0000-0000F5040000}"/>
    <cellStyle name="標準 17 4" xfId="1119" xr:uid="{00000000-0005-0000-0000-0000F6040000}"/>
    <cellStyle name="標準 17 5" xfId="1120" xr:uid="{00000000-0005-0000-0000-0000F7040000}"/>
    <cellStyle name="標準 17 6" xfId="1567" xr:uid="{00000000-0005-0000-0000-0000F8040000}"/>
    <cellStyle name="標準 18" xfId="1509" xr:uid="{00000000-0005-0000-0000-0000F9040000}"/>
    <cellStyle name="標準 18 2" xfId="1121" xr:uid="{00000000-0005-0000-0000-0000FA040000}"/>
    <cellStyle name="標準 18 3" xfId="1122" xr:uid="{00000000-0005-0000-0000-0000FB040000}"/>
    <cellStyle name="標準 19" xfId="1510" xr:uid="{00000000-0005-0000-0000-0000FC040000}"/>
    <cellStyle name="標準 19 2" xfId="1123" xr:uid="{00000000-0005-0000-0000-0000FD040000}"/>
    <cellStyle name="標準 19 2 2" xfId="1511" xr:uid="{00000000-0005-0000-0000-0000FE040000}"/>
    <cellStyle name="標準 19 2 2 2" xfId="1512" xr:uid="{00000000-0005-0000-0000-0000FF040000}"/>
    <cellStyle name="標準 19 2 2 2 2" xfId="1513" xr:uid="{00000000-0005-0000-0000-000000050000}"/>
    <cellStyle name="標準 19 2 2 2 2 2" xfId="1514" xr:uid="{00000000-0005-0000-0000-000001050000}"/>
    <cellStyle name="標準 19 2 2 2 2 2 2" xfId="1515" xr:uid="{00000000-0005-0000-0000-000002050000}"/>
    <cellStyle name="標準 19 2 2 2 2 2 2 2" xfId="1516" xr:uid="{00000000-0005-0000-0000-000003050000}"/>
    <cellStyle name="標準 19 2 2 2 2 2 2 2 2" xfId="1517" xr:uid="{00000000-0005-0000-0000-000004050000}"/>
    <cellStyle name="標準 19 2 2 2 2 2 3" xfId="1518" xr:uid="{00000000-0005-0000-0000-000005050000}"/>
    <cellStyle name="標準 19 2 2 2 2 2 4" xfId="1519" xr:uid="{00000000-0005-0000-0000-000006050000}"/>
    <cellStyle name="標準 19 2 2 2 2 2 4 2" xfId="1520" xr:uid="{00000000-0005-0000-0000-000007050000}"/>
    <cellStyle name="標準 19 2 2 2 2 2 4 3" xfId="1521" xr:uid="{00000000-0005-0000-0000-000008050000}"/>
    <cellStyle name="標準 19 2 2 2 3" xfId="1522" xr:uid="{00000000-0005-0000-0000-000009050000}"/>
    <cellStyle name="標準 19 2 2 2 3 2" xfId="1523" xr:uid="{00000000-0005-0000-0000-00000A050000}"/>
    <cellStyle name="標準 19 2 2 2 3 2 2" xfId="1524" xr:uid="{00000000-0005-0000-0000-00000B050000}"/>
    <cellStyle name="標準 19 2 2 2 3 2 3" xfId="1525" xr:uid="{00000000-0005-0000-0000-00000C050000}"/>
    <cellStyle name="標準 19 2 2 3" xfId="1526" xr:uid="{00000000-0005-0000-0000-00000D050000}"/>
    <cellStyle name="標準 19 2 2 3 2" xfId="1527" xr:uid="{00000000-0005-0000-0000-00000E050000}"/>
    <cellStyle name="標準 19 2 2 3 2 2" xfId="1528" xr:uid="{00000000-0005-0000-0000-00000F050000}"/>
    <cellStyle name="標準 2" xfId="1" xr:uid="{00000000-0005-0000-0000-000010050000}"/>
    <cellStyle name="標準 2 10" xfId="1124" xr:uid="{00000000-0005-0000-0000-000011050000}"/>
    <cellStyle name="標準 2 11" xfId="1125" xr:uid="{00000000-0005-0000-0000-000012050000}"/>
    <cellStyle name="標準 2 12" xfId="1126" xr:uid="{00000000-0005-0000-0000-000013050000}"/>
    <cellStyle name="標準 2 13" xfId="1127" xr:uid="{00000000-0005-0000-0000-000014050000}"/>
    <cellStyle name="標準 2 14" xfId="1128" xr:uid="{00000000-0005-0000-0000-000015050000}"/>
    <cellStyle name="標準 2 15" xfId="1129" xr:uid="{00000000-0005-0000-0000-000016050000}"/>
    <cellStyle name="標準 2 16" xfId="1130" xr:uid="{00000000-0005-0000-0000-000017050000}"/>
    <cellStyle name="標準 2 17" xfId="1131" xr:uid="{00000000-0005-0000-0000-000018050000}"/>
    <cellStyle name="標準 2 18" xfId="1132" xr:uid="{00000000-0005-0000-0000-000019050000}"/>
    <cellStyle name="標準 2 19" xfId="1133" xr:uid="{00000000-0005-0000-0000-00001A050000}"/>
    <cellStyle name="標準 2 2" xfId="1134" xr:uid="{00000000-0005-0000-0000-00001B050000}"/>
    <cellStyle name="標準 2 2 10" xfId="1135" xr:uid="{00000000-0005-0000-0000-00001C050000}"/>
    <cellStyle name="標準 2 2 11" xfId="1136" xr:uid="{00000000-0005-0000-0000-00001D050000}"/>
    <cellStyle name="標準 2 2 12" xfId="1137" xr:uid="{00000000-0005-0000-0000-00001E050000}"/>
    <cellStyle name="標準 2 2 13" xfId="1138" xr:uid="{00000000-0005-0000-0000-00001F050000}"/>
    <cellStyle name="標準 2 2 14" xfId="1139" xr:uid="{00000000-0005-0000-0000-000020050000}"/>
    <cellStyle name="標準 2 2 15" xfId="1140" xr:uid="{00000000-0005-0000-0000-000021050000}"/>
    <cellStyle name="標準 2 2 16" xfId="1141" xr:uid="{00000000-0005-0000-0000-000022050000}"/>
    <cellStyle name="標準 2 2 17" xfId="1142" xr:uid="{00000000-0005-0000-0000-000023050000}"/>
    <cellStyle name="標準 2 2 18" xfId="1143" xr:uid="{00000000-0005-0000-0000-000024050000}"/>
    <cellStyle name="標準 2 2 19" xfId="1144" xr:uid="{00000000-0005-0000-0000-000025050000}"/>
    <cellStyle name="標準 2 2 2" xfId="1145" xr:uid="{00000000-0005-0000-0000-000026050000}"/>
    <cellStyle name="標準 2 2 2 2" xfId="1146" xr:uid="{00000000-0005-0000-0000-000027050000}"/>
    <cellStyle name="標準 2 2 2 2 2" xfId="1147" xr:uid="{00000000-0005-0000-0000-000028050000}"/>
    <cellStyle name="標準 2 2 2 2_23_CRUDマトリックス(機能レベル)" xfId="1148" xr:uid="{00000000-0005-0000-0000-000029050000}"/>
    <cellStyle name="標準 2 2 2 3" xfId="1580" xr:uid="{00000000-0005-0000-0000-00002A050000}"/>
    <cellStyle name="標準 2 2 2_23_CRUDマトリックス(機能レベル)" xfId="1149" xr:uid="{00000000-0005-0000-0000-00002B050000}"/>
    <cellStyle name="標準 2 2 20" xfId="1150" xr:uid="{00000000-0005-0000-0000-00002C050000}"/>
    <cellStyle name="標準 2 2 21" xfId="1151" xr:uid="{00000000-0005-0000-0000-00002D050000}"/>
    <cellStyle name="標準 2 2 22" xfId="1152" xr:uid="{00000000-0005-0000-0000-00002E050000}"/>
    <cellStyle name="標準 2 2 23" xfId="1153" xr:uid="{00000000-0005-0000-0000-00002F050000}"/>
    <cellStyle name="標準 2 2 24" xfId="1154" xr:uid="{00000000-0005-0000-0000-000030050000}"/>
    <cellStyle name="標準 2 2 25" xfId="1155" xr:uid="{00000000-0005-0000-0000-000031050000}"/>
    <cellStyle name="標準 2 2 26" xfId="1156" xr:uid="{00000000-0005-0000-0000-000032050000}"/>
    <cellStyle name="標準 2 2 27" xfId="1157" xr:uid="{00000000-0005-0000-0000-000033050000}"/>
    <cellStyle name="標準 2 2 28" xfId="1158" xr:uid="{00000000-0005-0000-0000-000034050000}"/>
    <cellStyle name="標準 2 2 29" xfId="1159" xr:uid="{00000000-0005-0000-0000-000035050000}"/>
    <cellStyle name="標準 2 2 3" xfId="1160" xr:uid="{00000000-0005-0000-0000-000036050000}"/>
    <cellStyle name="標準 2 2 30" xfId="1161" xr:uid="{00000000-0005-0000-0000-000037050000}"/>
    <cellStyle name="標準 2 2 31" xfId="1162" xr:uid="{00000000-0005-0000-0000-000038050000}"/>
    <cellStyle name="標準 2 2 4" xfId="1163" xr:uid="{00000000-0005-0000-0000-000039050000}"/>
    <cellStyle name="標準 2 2 5" xfId="1164" xr:uid="{00000000-0005-0000-0000-00003A050000}"/>
    <cellStyle name="標準 2 2 6" xfId="1165" xr:uid="{00000000-0005-0000-0000-00003B050000}"/>
    <cellStyle name="標準 2 2 7" xfId="1166" xr:uid="{00000000-0005-0000-0000-00003C050000}"/>
    <cellStyle name="標準 2 2 8" xfId="1167" xr:uid="{00000000-0005-0000-0000-00003D050000}"/>
    <cellStyle name="標準 2 2 9" xfId="1168" xr:uid="{00000000-0005-0000-0000-00003E050000}"/>
    <cellStyle name="標準 2 2_23_CRUDマトリックス(機能レベル)" xfId="1169" xr:uid="{00000000-0005-0000-0000-00003F050000}"/>
    <cellStyle name="標準 2 20" xfId="1170" xr:uid="{00000000-0005-0000-0000-000040050000}"/>
    <cellStyle name="標準 2 21" xfId="1171" xr:uid="{00000000-0005-0000-0000-000041050000}"/>
    <cellStyle name="標準 2 22" xfId="1172" xr:uid="{00000000-0005-0000-0000-000042050000}"/>
    <cellStyle name="標準 2 23" xfId="1173" xr:uid="{00000000-0005-0000-0000-000043050000}"/>
    <cellStyle name="標準 2 24" xfId="1174" xr:uid="{00000000-0005-0000-0000-000044050000}"/>
    <cellStyle name="標準 2 25" xfId="1175" xr:uid="{00000000-0005-0000-0000-000045050000}"/>
    <cellStyle name="標準 2 26" xfId="1595" xr:uid="{E6F81E9E-0DE4-4F53-A03D-838E7E840985}"/>
    <cellStyle name="標準 2 3" xfId="1176" xr:uid="{00000000-0005-0000-0000-000046050000}"/>
    <cellStyle name="標準 2 3 10" xfId="1177" xr:uid="{00000000-0005-0000-0000-000047050000}"/>
    <cellStyle name="標準 2 3 11" xfId="1178" xr:uid="{00000000-0005-0000-0000-000048050000}"/>
    <cellStyle name="標準 2 3 12" xfId="1179" xr:uid="{00000000-0005-0000-0000-000049050000}"/>
    <cellStyle name="標準 2 3 13" xfId="1180" xr:uid="{00000000-0005-0000-0000-00004A050000}"/>
    <cellStyle name="標準 2 3 14" xfId="1181" xr:uid="{00000000-0005-0000-0000-00004B050000}"/>
    <cellStyle name="標準 2 3 15" xfId="1182" xr:uid="{00000000-0005-0000-0000-00004C050000}"/>
    <cellStyle name="標準 2 3 16" xfId="1183" xr:uid="{00000000-0005-0000-0000-00004D050000}"/>
    <cellStyle name="標準 2 3 17" xfId="1184" xr:uid="{00000000-0005-0000-0000-00004E050000}"/>
    <cellStyle name="標準 2 3 18" xfId="1185" xr:uid="{00000000-0005-0000-0000-00004F050000}"/>
    <cellStyle name="標準 2 3 19" xfId="1186" xr:uid="{00000000-0005-0000-0000-000050050000}"/>
    <cellStyle name="標準 2 3 2" xfId="1187" xr:uid="{00000000-0005-0000-0000-000051050000}"/>
    <cellStyle name="標準 2 3 2 2" xfId="1188" xr:uid="{00000000-0005-0000-0000-000052050000}"/>
    <cellStyle name="標準 2 3 2 2 2" xfId="1189" xr:uid="{00000000-0005-0000-0000-000053050000}"/>
    <cellStyle name="標準 2 3 2 2_23_CRUDマトリックス(機能レベル)" xfId="1190" xr:uid="{00000000-0005-0000-0000-000054050000}"/>
    <cellStyle name="標準 2 3 2_23_CRUDマトリックス(機能レベル)" xfId="1191" xr:uid="{00000000-0005-0000-0000-000055050000}"/>
    <cellStyle name="標準 2 3 20" xfId="1192" xr:uid="{00000000-0005-0000-0000-000056050000}"/>
    <cellStyle name="標準 2 3 21" xfId="1193" xr:uid="{00000000-0005-0000-0000-000057050000}"/>
    <cellStyle name="標準 2 3 22" xfId="1194" xr:uid="{00000000-0005-0000-0000-000058050000}"/>
    <cellStyle name="標準 2 3 23" xfId="1195" xr:uid="{00000000-0005-0000-0000-000059050000}"/>
    <cellStyle name="標準 2 3 24" xfId="1196" xr:uid="{00000000-0005-0000-0000-00005A050000}"/>
    <cellStyle name="標準 2 3 25" xfId="1197" xr:uid="{00000000-0005-0000-0000-00005B050000}"/>
    <cellStyle name="標準 2 3 26" xfId="1198" xr:uid="{00000000-0005-0000-0000-00005C050000}"/>
    <cellStyle name="標準 2 3 27" xfId="1199" xr:uid="{00000000-0005-0000-0000-00005D050000}"/>
    <cellStyle name="標準 2 3 28" xfId="1200" xr:uid="{00000000-0005-0000-0000-00005E050000}"/>
    <cellStyle name="標準 2 3 29" xfId="1201" xr:uid="{00000000-0005-0000-0000-00005F050000}"/>
    <cellStyle name="標準 2 3 3" xfId="1202" xr:uid="{00000000-0005-0000-0000-000060050000}"/>
    <cellStyle name="標準 2 3 30" xfId="1568" xr:uid="{00000000-0005-0000-0000-000061050000}"/>
    <cellStyle name="標準 2 3 4" xfId="1203" xr:uid="{00000000-0005-0000-0000-000062050000}"/>
    <cellStyle name="標準 2 3 5" xfId="1204" xr:uid="{00000000-0005-0000-0000-000063050000}"/>
    <cellStyle name="標準 2 3 6" xfId="1205" xr:uid="{00000000-0005-0000-0000-000064050000}"/>
    <cellStyle name="標準 2 3 7" xfId="1206" xr:uid="{00000000-0005-0000-0000-000065050000}"/>
    <cellStyle name="標準 2 3 8" xfId="1207" xr:uid="{00000000-0005-0000-0000-000066050000}"/>
    <cellStyle name="標準 2 3 9" xfId="1208" xr:uid="{00000000-0005-0000-0000-000067050000}"/>
    <cellStyle name="標準 2 3_23_CRUDマトリックス(機能レベル)" xfId="1209" xr:uid="{00000000-0005-0000-0000-000068050000}"/>
    <cellStyle name="標準 2 4" xfId="1210" xr:uid="{00000000-0005-0000-0000-000069050000}"/>
    <cellStyle name="標準 2 4 10" xfId="1211" xr:uid="{00000000-0005-0000-0000-00006A050000}"/>
    <cellStyle name="標準 2 4 11" xfId="1212" xr:uid="{00000000-0005-0000-0000-00006B050000}"/>
    <cellStyle name="標準 2 4 12" xfId="1213" xr:uid="{00000000-0005-0000-0000-00006C050000}"/>
    <cellStyle name="標準 2 4 13" xfId="1214" xr:uid="{00000000-0005-0000-0000-00006D050000}"/>
    <cellStyle name="標準 2 4 14" xfId="1215" xr:uid="{00000000-0005-0000-0000-00006E050000}"/>
    <cellStyle name="標準 2 4 15" xfId="1216" xr:uid="{00000000-0005-0000-0000-00006F050000}"/>
    <cellStyle name="標準 2 4 16" xfId="1217" xr:uid="{00000000-0005-0000-0000-000070050000}"/>
    <cellStyle name="標準 2 4 17" xfId="1218" xr:uid="{00000000-0005-0000-0000-000071050000}"/>
    <cellStyle name="標準 2 4 18" xfId="1219" xr:uid="{00000000-0005-0000-0000-000072050000}"/>
    <cellStyle name="標準 2 4 19" xfId="1220" xr:uid="{00000000-0005-0000-0000-000073050000}"/>
    <cellStyle name="標準 2 4 2" xfId="1221" xr:uid="{00000000-0005-0000-0000-000074050000}"/>
    <cellStyle name="標準 2 4 20" xfId="1222" xr:uid="{00000000-0005-0000-0000-000075050000}"/>
    <cellStyle name="標準 2 4 21" xfId="1223" xr:uid="{00000000-0005-0000-0000-000076050000}"/>
    <cellStyle name="標準 2 4 22" xfId="1224" xr:uid="{00000000-0005-0000-0000-000077050000}"/>
    <cellStyle name="標準 2 4 23" xfId="1225" xr:uid="{00000000-0005-0000-0000-000078050000}"/>
    <cellStyle name="標準 2 4 24" xfId="1226" xr:uid="{00000000-0005-0000-0000-000079050000}"/>
    <cellStyle name="標準 2 4 3" xfId="1227" xr:uid="{00000000-0005-0000-0000-00007A050000}"/>
    <cellStyle name="標準 2 4 4" xfId="1228" xr:uid="{00000000-0005-0000-0000-00007B050000}"/>
    <cellStyle name="標準 2 4 5" xfId="1229" xr:uid="{00000000-0005-0000-0000-00007C050000}"/>
    <cellStyle name="標準 2 4 6" xfId="1230" xr:uid="{00000000-0005-0000-0000-00007D050000}"/>
    <cellStyle name="標準 2 4 7" xfId="1231" xr:uid="{00000000-0005-0000-0000-00007E050000}"/>
    <cellStyle name="標準 2 4 8" xfId="1232" xr:uid="{00000000-0005-0000-0000-00007F050000}"/>
    <cellStyle name="標準 2 4 9" xfId="1233" xr:uid="{00000000-0005-0000-0000-000080050000}"/>
    <cellStyle name="標準 2 4_23_CRUDマトリックス(機能レベル)" xfId="1234" xr:uid="{00000000-0005-0000-0000-000081050000}"/>
    <cellStyle name="標準 2 5" xfId="1235" xr:uid="{00000000-0005-0000-0000-000082050000}"/>
    <cellStyle name="標準 2 5 10" xfId="1236" xr:uid="{00000000-0005-0000-0000-000083050000}"/>
    <cellStyle name="標準 2 5 11" xfId="1237" xr:uid="{00000000-0005-0000-0000-000084050000}"/>
    <cellStyle name="標準 2 5 12" xfId="1238" xr:uid="{00000000-0005-0000-0000-000085050000}"/>
    <cellStyle name="標準 2 5 13" xfId="1239" xr:uid="{00000000-0005-0000-0000-000086050000}"/>
    <cellStyle name="標準 2 5 14" xfId="1240" xr:uid="{00000000-0005-0000-0000-000087050000}"/>
    <cellStyle name="標準 2 5 15" xfId="1241" xr:uid="{00000000-0005-0000-0000-000088050000}"/>
    <cellStyle name="標準 2 5 16" xfId="1242" xr:uid="{00000000-0005-0000-0000-000089050000}"/>
    <cellStyle name="標準 2 5 17" xfId="1243" xr:uid="{00000000-0005-0000-0000-00008A050000}"/>
    <cellStyle name="標準 2 5 18" xfId="1244" xr:uid="{00000000-0005-0000-0000-00008B050000}"/>
    <cellStyle name="標準 2 5 19" xfId="1245" xr:uid="{00000000-0005-0000-0000-00008C050000}"/>
    <cellStyle name="標準 2 5 2" xfId="1246" xr:uid="{00000000-0005-0000-0000-00008D050000}"/>
    <cellStyle name="標準 2 5 2 2" xfId="1549" xr:uid="{00000000-0005-0000-0000-00008E050000}"/>
    <cellStyle name="標準 2 5 20" xfId="1247" xr:uid="{00000000-0005-0000-0000-00008F050000}"/>
    <cellStyle name="標準 2 5 21" xfId="1248" xr:uid="{00000000-0005-0000-0000-000090050000}"/>
    <cellStyle name="標準 2 5 22" xfId="1249" xr:uid="{00000000-0005-0000-0000-000091050000}"/>
    <cellStyle name="標準 2 5 23" xfId="1250" xr:uid="{00000000-0005-0000-0000-000092050000}"/>
    <cellStyle name="標準 2 5 3" xfId="1251" xr:uid="{00000000-0005-0000-0000-000093050000}"/>
    <cellStyle name="標準 2 5 3 2" xfId="1529" xr:uid="{00000000-0005-0000-0000-000094050000}"/>
    <cellStyle name="標準 2 5 4" xfId="1252" xr:uid="{00000000-0005-0000-0000-000095050000}"/>
    <cellStyle name="標準 2 5 5" xfId="1253" xr:uid="{00000000-0005-0000-0000-000096050000}"/>
    <cellStyle name="標準 2 5 6" xfId="1254" xr:uid="{00000000-0005-0000-0000-000097050000}"/>
    <cellStyle name="標準 2 5 7" xfId="1255" xr:uid="{00000000-0005-0000-0000-000098050000}"/>
    <cellStyle name="標準 2 5 8" xfId="1256" xr:uid="{00000000-0005-0000-0000-000099050000}"/>
    <cellStyle name="標準 2 5 9" xfId="1257" xr:uid="{00000000-0005-0000-0000-00009A050000}"/>
    <cellStyle name="標準 2 5_23_CRUDマトリックス(機能レベル)" xfId="1258" xr:uid="{00000000-0005-0000-0000-00009B050000}"/>
    <cellStyle name="標準 2 6" xfId="1259" xr:uid="{00000000-0005-0000-0000-00009C050000}"/>
    <cellStyle name="標準 2 6 10" xfId="1260" xr:uid="{00000000-0005-0000-0000-00009D050000}"/>
    <cellStyle name="標準 2 6 11" xfId="1261" xr:uid="{00000000-0005-0000-0000-00009E050000}"/>
    <cellStyle name="標準 2 6 12" xfId="1262" xr:uid="{00000000-0005-0000-0000-00009F050000}"/>
    <cellStyle name="標準 2 6 13" xfId="1263" xr:uid="{00000000-0005-0000-0000-0000A0050000}"/>
    <cellStyle name="標準 2 6 14" xfId="1264" xr:uid="{00000000-0005-0000-0000-0000A1050000}"/>
    <cellStyle name="標準 2 6 15" xfId="1265" xr:uid="{00000000-0005-0000-0000-0000A2050000}"/>
    <cellStyle name="標準 2 6 16" xfId="1266" xr:uid="{00000000-0005-0000-0000-0000A3050000}"/>
    <cellStyle name="標準 2 6 17" xfId="1267" xr:uid="{00000000-0005-0000-0000-0000A4050000}"/>
    <cellStyle name="標準 2 6 18" xfId="1268" xr:uid="{00000000-0005-0000-0000-0000A5050000}"/>
    <cellStyle name="標準 2 6 19" xfId="1269" xr:uid="{00000000-0005-0000-0000-0000A6050000}"/>
    <cellStyle name="標準 2 6 2" xfId="1270" xr:uid="{00000000-0005-0000-0000-0000A7050000}"/>
    <cellStyle name="標準 2 6 20" xfId="1271" xr:uid="{00000000-0005-0000-0000-0000A8050000}"/>
    <cellStyle name="標準 2 6 21" xfId="1272" xr:uid="{00000000-0005-0000-0000-0000A9050000}"/>
    <cellStyle name="標準 2 6 22" xfId="1273" xr:uid="{00000000-0005-0000-0000-0000AA050000}"/>
    <cellStyle name="標準 2 6 3" xfId="1274" xr:uid="{00000000-0005-0000-0000-0000AB050000}"/>
    <cellStyle name="標準 2 6 4" xfId="1275" xr:uid="{00000000-0005-0000-0000-0000AC050000}"/>
    <cellStyle name="標準 2 6 5" xfId="1276" xr:uid="{00000000-0005-0000-0000-0000AD050000}"/>
    <cellStyle name="標準 2 6 6" xfId="1277" xr:uid="{00000000-0005-0000-0000-0000AE050000}"/>
    <cellStyle name="標準 2 6 7" xfId="1278" xr:uid="{00000000-0005-0000-0000-0000AF050000}"/>
    <cellStyle name="標準 2 6 8" xfId="1279" xr:uid="{00000000-0005-0000-0000-0000B0050000}"/>
    <cellStyle name="標準 2 6 9" xfId="1280" xr:uid="{00000000-0005-0000-0000-0000B1050000}"/>
    <cellStyle name="標準 2 6_23_CRUDマトリックス(機能レベル)" xfId="1281" xr:uid="{00000000-0005-0000-0000-0000B2050000}"/>
    <cellStyle name="標準 2 7" xfId="1282" xr:uid="{00000000-0005-0000-0000-0000B3050000}"/>
    <cellStyle name="標準 2 7 2" xfId="1530" xr:uid="{00000000-0005-0000-0000-0000B4050000}"/>
    <cellStyle name="標準 2 7 2 2" xfId="1531" xr:uid="{00000000-0005-0000-0000-0000B5050000}"/>
    <cellStyle name="標準 2 7 2 3" xfId="1532" xr:uid="{00000000-0005-0000-0000-0000B6050000}"/>
    <cellStyle name="標準 2 7 2 3 2" xfId="1388" xr:uid="{00000000-0005-0000-0000-0000B7050000}"/>
    <cellStyle name="標準 2 8" xfId="1283" xr:uid="{00000000-0005-0000-0000-0000B8050000}"/>
    <cellStyle name="標準 2 9" xfId="1284" xr:uid="{00000000-0005-0000-0000-0000B9050000}"/>
    <cellStyle name="標準 2 9 2" xfId="1533" xr:uid="{00000000-0005-0000-0000-0000BA050000}"/>
    <cellStyle name="標準 2 9 2 2" xfId="1534" xr:uid="{00000000-0005-0000-0000-0000BB050000}"/>
    <cellStyle name="標準 2 9 2 2 2" xfId="1535" xr:uid="{00000000-0005-0000-0000-0000BC050000}"/>
    <cellStyle name="標準 2 9 2 2 3" xfId="1536" xr:uid="{00000000-0005-0000-0000-0000BD050000}"/>
    <cellStyle name="標準 2 9 2 2 3 2" xfId="1385" xr:uid="{00000000-0005-0000-0000-0000BE050000}"/>
    <cellStyle name="標準 2 9 2 2 3 2 2" xfId="1537" xr:uid="{00000000-0005-0000-0000-0000BF050000}"/>
    <cellStyle name="標準 2 9 2 3" xfId="1538" xr:uid="{00000000-0005-0000-0000-0000C0050000}"/>
    <cellStyle name="標準 2 9 2 4" xfId="1539" xr:uid="{00000000-0005-0000-0000-0000C1050000}"/>
    <cellStyle name="標準 2 9 2 4 2" xfId="1540" xr:uid="{00000000-0005-0000-0000-0000C2050000}"/>
    <cellStyle name="標準 2 9 2 4 2 2" xfId="1541" xr:uid="{00000000-0005-0000-0000-0000C3050000}"/>
    <cellStyle name="標準 2 9 2 4 2 2 2" xfId="1542" xr:uid="{00000000-0005-0000-0000-0000C4050000}"/>
    <cellStyle name="標準 20" xfId="1543" xr:uid="{00000000-0005-0000-0000-0000C5050000}"/>
    <cellStyle name="標準 20 2" xfId="1285" xr:uid="{00000000-0005-0000-0000-0000C6050000}"/>
    <cellStyle name="標準 20 2 2" xfId="1544" xr:uid="{00000000-0005-0000-0000-0000C7050000}"/>
    <cellStyle name="標準 20 3" xfId="1286" xr:uid="{00000000-0005-0000-0000-0000C8050000}"/>
    <cellStyle name="標準 20 4" xfId="1287" xr:uid="{00000000-0005-0000-0000-0000C9050000}"/>
    <cellStyle name="標準 21" xfId="1545" xr:uid="{00000000-0005-0000-0000-0000CA050000}"/>
    <cellStyle name="標準 21 2" xfId="1288" xr:uid="{00000000-0005-0000-0000-0000CB050000}"/>
    <cellStyle name="標準 21 3" xfId="1289" xr:uid="{00000000-0005-0000-0000-0000CC050000}"/>
    <cellStyle name="標準 22" xfId="1546" xr:uid="{00000000-0005-0000-0000-0000CD050000}"/>
    <cellStyle name="標準 22 2" xfId="1290" xr:uid="{00000000-0005-0000-0000-0000CE050000}"/>
    <cellStyle name="標準 22 2 2" xfId="1547" xr:uid="{00000000-0005-0000-0000-0000CF050000}"/>
    <cellStyle name="標準 23 2" xfId="1291" xr:uid="{00000000-0005-0000-0000-0000D0050000}"/>
    <cellStyle name="標準 23 3" xfId="1292" xr:uid="{00000000-0005-0000-0000-0000D1050000}"/>
    <cellStyle name="標準 23 4" xfId="1293" xr:uid="{00000000-0005-0000-0000-0000D2050000}"/>
    <cellStyle name="標準 24 2" xfId="1294" xr:uid="{00000000-0005-0000-0000-0000D3050000}"/>
    <cellStyle name="標準 24 3" xfId="1295" xr:uid="{00000000-0005-0000-0000-0000D4050000}"/>
    <cellStyle name="標準 25 2" xfId="1296" xr:uid="{00000000-0005-0000-0000-0000D5050000}"/>
    <cellStyle name="標準 3" xfId="1297" xr:uid="{00000000-0005-0000-0000-0000D6050000}"/>
    <cellStyle name="標準 3 10" xfId="1298" xr:uid="{00000000-0005-0000-0000-0000D7050000}"/>
    <cellStyle name="標準 3 11" xfId="1299" xr:uid="{00000000-0005-0000-0000-0000D8050000}"/>
    <cellStyle name="標準 3 12" xfId="1300" xr:uid="{00000000-0005-0000-0000-0000D9050000}"/>
    <cellStyle name="標準 3 13" xfId="1301" xr:uid="{00000000-0005-0000-0000-0000DA050000}"/>
    <cellStyle name="標準 3 14" xfId="1302" xr:uid="{00000000-0005-0000-0000-0000DB050000}"/>
    <cellStyle name="標準 3 15" xfId="1303" xr:uid="{00000000-0005-0000-0000-0000DC050000}"/>
    <cellStyle name="標準 3 16" xfId="1304" xr:uid="{00000000-0005-0000-0000-0000DD050000}"/>
    <cellStyle name="標準 3 17" xfId="1305" xr:uid="{00000000-0005-0000-0000-0000DE050000}"/>
    <cellStyle name="標準 3 18" xfId="1306" xr:uid="{00000000-0005-0000-0000-0000DF050000}"/>
    <cellStyle name="標準 3 19" xfId="1307" xr:uid="{00000000-0005-0000-0000-0000E0050000}"/>
    <cellStyle name="標準 3 2" xfId="1308" xr:uid="{00000000-0005-0000-0000-0000E1050000}"/>
    <cellStyle name="標準 3 2 2" xfId="1309" xr:uid="{00000000-0005-0000-0000-0000E2050000}"/>
    <cellStyle name="標準 3 2 3" xfId="1569" xr:uid="{00000000-0005-0000-0000-0000E3050000}"/>
    <cellStyle name="標準 3 20" xfId="1310" xr:uid="{00000000-0005-0000-0000-0000E4050000}"/>
    <cellStyle name="標準 3 21" xfId="1311" xr:uid="{00000000-0005-0000-0000-0000E5050000}"/>
    <cellStyle name="標準 3 22" xfId="1312" xr:uid="{00000000-0005-0000-0000-0000E6050000}"/>
    <cellStyle name="標準 3 23" xfId="1313" xr:uid="{00000000-0005-0000-0000-0000E7050000}"/>
    <cellStyle name="標準 3 24" xfId="1314" xr:uid="{00000000-0005-0000-0000-0000E8050000}"/>
    <cellStyle name="標準 3 25" xfId="1315" xr:uid="{00000000-0005-0000-0000-0000E9050000}"/>
    <cellStyle name="標準 3 26" xfId="1316" xr:uid="{00000000-0005-0000-0000-0000EA050000}"/>
    <cellStyle name="標準 3 27" xfId="1317" xr:uid="{00000000-0005-0000-0000-0000EB050000}"/>
    <cellStyle name="標準 3 28" xfId="1318" xr:uid="{00000000-0005-0000-0000-0000EC050000}"/>
    <cellStyle name="標準 3 29" xfId="1319" xr:uid="{00000000-0005-0000-0000-0000ED050000}"/>
    <cellStyle name="標準 3 3" xfId="1320" xr:uid="{00000000-0005-0000-0000-0000EE050000}"/>
    <cellStyle name="標準 3 30" xfId="1579" xr:uid="{00000000-0005-0000-0000-0000EF050000}"/>
    <cellStyle name="標準 3 4" xfId="1321" xr:uid="{00000000-0005-0000-0000-0000F0050000}"/>
    <cellStyle name="標準 3 5" xfId="1322" xr:uid="{00000000-0005-0000-0000-0000F1050000}"/>
    <cellStyle name="標準 3 6" xfId="1323" xr:uid="{00000000-0005-0000-0000-0000F2050000}"/>
    <cellStyle name="標準 3 6 2" xfId="1591" xr:uid="{00000000-0005-0000-0000-0000F3050000}"/>
    <cellStyle name="標準 3 7" xfId="1324" xr:uid="{00000000-0005-0000-0000-0000F4050000}"/>
    <cellStyle name="標準 3 8" xfId="1325" xr:uid="{00000000-0005-0000-0000-0000F5050000}"/>
    <cellStyle name="標準 3 9" xfId="1326" xr:uid="{00000000-0005-0000-0000-0000F6050000}"/>
    <cellStyle name="標準 4" xfId="1327" xr:uid="{00000000-0005-0000-0000-0000F7050000}"/>
    <cellStyle name="標準 4 2" xfId="1328" xr:uid="{00000000-0005-0000-0000-0000F8050000}"/>
    <cellStyle name="標準 4 2 2" xfId="1329" xr:uid="{00000000-0005-0000-0000-0000F9050000}"/>
    <cellStyle name="標準 4 2 3" xfId="1570" xr:uid="{00000000-0005-0000-0000-0000FA050000}"/>
    <cellStyle name="標準 4 3" xfId="1330" xr:uid="{00000000-0005-0000-0000-0000FB050000}"/>
    <cellStyle name="標準 4 3 2" xfId="1592" xr:uid="{00000000-0005-0000-0000-0000FC050000}"/>
    <cellStyle name="標準 4 3 3" xfId="1593" xr:uid="{00000000-0005-0000-0000-0000FD050000}"/>
    <cellStyle name="標準 4 4" xfId="1331" xr:uid="{00000000-0005-0000-0000-0000FE050000}"/>
    <cellStyle name="標準 4 5" xfId="1332" xr:uid="{00000000-0005-0000-0000-0000FF050000}"/>
    <cellStyle name="標準 4 6" xfId="1571" xr:uid="{00000000-0005-0000-0000-000000060000}"/>
    <cellStyle name="標準 5" xfId="1333" xr:uid="{00000000-0005-0000-0000-000001060000}"/>
    <cellStyle name="標準 5 2" xfId="1334" xr:uid="{00000000-0005-0000-0000-000002060000}"/>
    <cellStyle name="標準 5 2 2" xfId="1572" xr:uid="{00000000-0005-0000-0000-000003060000}"/>
    <cellStyle name="標準 5 3" xfId="1573" xr:uid="{00000000-0005-0000-0000-000004060000}"/>
    <cellStyle name="標準 6" xfId="1335" xr:uid="{00000000-0005-0000-0000-000005060000}"/>
    <cellStyle name="標準 6 2" xfId="1336" xr:uid="{00000000-0005-0000-0000-000006060000}"/>
    <cellStyle name="標準 6 2 2" xfId="1337" xr:uid="{00000000-0005-0000-0000-000007060000}"/>
    <cellStyle name="標準 6 2 2 2" xfId="1338" xr:uid="{00000000-0005-0000-0000-000008060000}"/>
    <cellStyle name="標準 6 2 2 2 2" xfId="1553" xr:uid="{00000000-0005-0000-0000-000009060000}"/>
    <cellStyle name="標準 6 2 2 3" xfId="1554" xr:uid="{00000000-0005-0000-0000-00000A060000}"/>
    <cellStyle name="標準 6 2 3" xfId="1574" xr:uid="{00000000-0005-0000-0000-00000B060000}"/>
    <cellStyle name="標準 6 3" xfId="1339" xr:uid="{00000000-0005-0000-0000-00000C060000}"/>
    <cellStyle name="標準 6 3 2" xfId="1575" xr:uid="{00000000-0005-0000-0000-00000D060000}"/>
    <cellStyle name="標準 6 4" xfId="1576" xr:uid="{00000000-0005-0000-0000-00000E060000}"/>
    <cellStyle name="標準 7" xfId="1340" xr:uid="{00000000-0005-0000-0000-00000F060000}"/>
    <cellStyle name="標準 7 2" xfId="1341" xr:uid="{00000000-0005-0000-0000-000010060000}"/>
    <cellStyle name="標準 7 2 2" xfId="1577" xr:uid="{00000000-0005-0000-0000-000011060000}"/>
    <cellStyle name="標準 7 3" xfId="1342" xr:uid="{00000000-0005-0000-0000-000012060000}"/>
    <cellStyle name="標準 8" xfId="1343" xr:uid="{00000000-0005-0000-0000-000013060000}"/>
    <cellStyle name="標準 8 2" xfId="1344" xr:uid="{00000000-0005-0000-0000-000014060000}"/>
    <cellStyle name="標準 8 3" xfId="1345" xr:uid="{00000000-0005-0000-0000-000015060000}"/>
    <cellStyle name="標準 8 4" xfId="1346" xr:uid="{00000000-0005-0000-0000-000016060000}"/>
    <cellStyle name="標準 8 5" xfId="1347" xr:uid="{00000000-0005-0000-0000-000017060000}"/>
    <cellStyle name="標準 8 6" xfId="1348" xr:uid="{00000000-0005-0000-0000-000018060000}"/>
    <cellStyle name="標準 8 7" xfId="1349" xr:uid="{00000000-0005-0000-0000-000019060000}"/>
    <cellStyle name="標準 9" xfId="1350" xr:uid="{00000000-0005-0000-0000-00001A060000}"/>
    <cellStyle name="標準 9 2" xfId="1351" xr:uid="{00000000-0005-0000-0000-00001B060000}"/>
    <cellStyle name="標準 9 3" xfId="1352" xr:uid="{00000000-0005-0000-0000-00001C060000}"/>
    <cellStyle name="標準 9 4" xfId="1353" xr:uid="{00000000-0005-0000-0000-00001D060000}"/>
    <cellStyle name="標準 9 5" xfId="1354" xr:uid="{00000000-0005-0000-0000-00001E060000}"/>
    <cellStyle name="標準 9 6" xfId="1355" xr:uid="{00000000-0005-0000-0000-00001F060000}"/>
    <cellStyle name="良い 10" xfId="1356" xr:uid="{00000000-0005-0000-0000-000020060000}"/>
    <cellStyle name="良い 11" xfId="1357" xr:uid="{00000000-0005-0000-0000-000021060000}"/>
    <cellStyle name="良い 12" xfId="1358" xr:uid="{00000000-0005-0000-0000-000022060000}"/>
    <cellStyle name="良い 13" xfId="1359" xr:uid="{00000000-0005-0000-0000-000023060000}"/>
    <cellStyle name="良い 14" xfId="1360" xr:uid="{00000000-0005-0000-0000-000024060000}"/>
    <cellStyle name="良い 15" xfId="1361" xr:uid="{00000000-0005-0000-0000-000025060000}"/>
    <cellStyle name="良い 16" xfId="1362" xr:uid="{00000000-0005-0000-0000-000026060000}"/>
    <cellStyle name="良い 17" xfId="1363" xr:uid="{00000000-0005-0000-0000-000027060000}"/>
    <cellStyle name="良い 18" xfId="1364" xr:uid="{00000000-0005-0000-0000-000028060000}"/>
    <cellStyle name="良い 19" xfId="1365" xr:uid="{00000000-0005-0000-0000-000029060000}"/>
    <cellStyle name="良い 2" xfId="1366" xr:uid="{00000000-0005-0000-0000-00002A060000}"/>
    <cellStyle name="良い 2 2" xfId="1367" xr:uid="{00000000-0005-0000-0000-00002B060000}"/>
    <cellStyle name="良い 2 3" xfId="1578" xr:uid="{00000000-0005-0000-0000-00002C060000}"/>
    <cellStyle name="良い 20" xfId="1368" xr:uid="{00000000-0005-0000-0000-00002D060000}"/>
    <cellStyle name="良い 21" xfId="1369" xr:uid="{00000000-0005-0000-0000-00002E060000}"/>
    <cellStyle name="良い 22" xfId="1370" xr:uid="{00000000-0005-0000-0000-00002F060000}"/>
    <cellStyle name="良い 23" xfId="1371" xr:uid="{00000000-0005-0000-0000-000030060000}"/>
    <cellStyle name="良い 24" xfId="1372" xr:uid="{00000000-0005-0000-0000-000031060000}"/>
    <cellStyle name="良い 25" xfId="1373" xr:uid="{00000000-0005-0000-0000-000032060000}"/>
    <cellStyle name="良い 3" xfId="1374" xr:uid="{00000000-0005-0000-0000-000033060000}"/>
    <cellStyle name="良い 3 2" xfId="1375" xr:uid="{00000000-0005-0000-0000-000034060000}"/>
    <cellStyle name="良い 4" xfId="1376" xr:uid="{00000000-0005-0000-0000-000035060000}"/>
    <cellStyle name="良い 5" xfId="1377" xr:uid="{00000000-0005-0000-0000-000036060000}"/>
    <cellStyle name="良い 6" xfId="1378" xr:uid="{00000000-0005-0000-0000-000037060000}"/>
    <cellStyle name="良い 7" xfId="1379" xr:uid="{00000000-0005-0000-0000-000038060000}"/>
    <cellStyle name="良い 8" xfId="1380" xr:uid="{00000000-0005-0000-0000-000039060000}"/>
    <cellStyle name="良い 9" xfId="1381" xr:uid="{00000000-0005-0000-0000-00003A060000}"/>
  </cellStyles>
  <dxfs count="0"/>
  <tableStyles count="0" defaultTableStyle="TableStyleMedium2" defaultPivotStyle="PivotStyleLight16"/>
  <colors>
    <mruColors>
      <color rgb="FFFFCCCC"/>
      <color rgb="FF808080"/>
      <color rgb="FF7F7F7F"/>
      <color rgb="FF37609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68915353148424019"/>
        </c:manualLayout>
      </c:layout>
      <c:barChart>
        <c:barDir val="col"/>
        <c:grouping val="stacked"/>
        <c:varyColors val="0"/>
        <c:ser>
          <c:idx val="2"/>
          <c:order val="0"/>
          <c:tx>
            <c:strRef>
              <c:f>'年齢階層別_普及率(金額)'!$C$9</c:f>
              <c:strCache>
                <c:ptCount val="1"/>
                <c:pt idx="0">
                  <c:v>先発品薬剤費のうちジェネリック医薬品が存在する金額範囲</c:v>
                </c:pt>
              </c:strCache>
            </c:strRef>
          </c:tx>
          <c:spPr>
            <a:pattFill prst="lgGrid">
              <a:fgClr>
                <a:srgbClr val="8EB4E3"/>
              </a:fgClr>
              <a:bgClr>
                <a:srgbClr val="4F81BD"/>
              </a:bgClr>
            </a:patt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'年齢階層別_普及率(金額)'!$G$9:$M$9</c:f>
              <c:numCache>
                <c:formatCode>General</c:formatCode>
                <c:ptCount val="7"/>
                <c:pt idx="0">
                  <c:v>153888846.03527999</c:v>
                </c:pt>
                <c:pt idx="1">
                  <c:v>550126332.79896998</c:v>
                </c:pt>
                <c:pt idx="2">
                  <c:v>14165256207.618401</c:v>
                </c:pt>
                <c:pt idx="3">
                  <c:v>15650777778.5179</c:v>
                </c:pt>
                <c:pt idx="4">
                  <c:v>9758394335.7645397</c:v>
                </c:pt>
                <c:pt idx="5">
                  <c:v>3745699101.0665898</c:v>
                </c:pt>
                <c:pt idx="6">
                  <c:v>910987645.42148197</c:v>
                </c:pt>
              </c:numCache>
            </c:numRef>
          </c:val>
          <c:extLst>
            <c:ext xmlns:c16="http://schemas.microsoft.com/office/drawing/2014/chart" uri="{C3380CC4-5D6E-409C-BE32-E72D297353CC}">
              <c16:uniqueId val="{00000000-A89D-45D5-864E-F401CCB0440C}"/>
            </c:ext>
          </c:extLst>
        </c:ser>
        <c:ser>
          <c:idx val="6"/>
          <c:order val="1"/>
          <c:tx>
            <c:strRef>
              <c:f>'年齢階層別_普及率(金額)'!$C$12</c:f>
              <c:strCache>
                <c:ptCount val="1"/>
                <c:pt idx="0">
                  <c:v>先発品薬剤費のうちジェネリック医薬品が存在しない金額範囲</c:v>
                </c:pt>
              </c:strCache>
            </c:strRef>
          </c:tx>
          <c:spPr>
            <a:solidFill>
              <a:srgbClr val="4F81BD"/>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'年齢階層別_普及率(金額)'!$G$12:$M$12</c:f>
              <c:numCache>
                <c:formatCode>General</c:formatCode>
                <c:ptCount val="7"/>
                <c:pt idx="0">
                  <c:v>696113209.41061997</c:v>
                </c:pt>
                <c:pt idx="1">
                  <c:v>1805244515.58987</c:v>
                </c:pt>
                <c:pt idx="2">
                  <c:v>49123427882.577103</c:v>
                </c:pt>
                <c:pt idx="3">
                  <c:v>50081036437.233597</c:v>
                </c:pt>
                <c:pt idx="4">
                  <c:v>28853330648.910801</c:v>
                </c:pt>
                <c:pt idx="5">
                  <c:v>10071555623.816299</c:v>
                </c:pt>
                <c:pt idx="6">
                  <c:v>2581649148.6210699</c:v>
                </c:pt>
              </c:numCache>
            </c:numRef>
          </c:val>
          <c:extLst>
            <c:ext xmlns:c16="http://schemas.microsoft.com/office/drawing/2014/chart" uri="{C3380CC4-5D6E-409C-BE32-E72D297353CC}">
              <c16:uniqueId val="{00000001-A89D-45D5-864E-F401CCB0440C}"/>
            </c:ext>
          </c:extLst>
        </c:ser>
        <c:ser>
          <c:idx val="7"/>
          <c:order val="2"/>
          <c:tx>
            <c:strRef>
              <c:f>'年齢階層別_普及率(金額)'!$C$7</c:f>
              <c:strCache>
                <c:ptCount val="1"/>
                <c:pt idx="0">
                  <c:v>ジェネリック医薬品薬剤費</c:v>
                </c:pt>
              </c:strCache>
            </c:strRef>
          </c:tx>
          <c:spPr>
            <a:solidFill>
              <a:srgbClr val="C00000"/>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'年齢階層別_普及率(金額)'!$G$7:$M$7</c:f>
              <c:numCache>
                <c:formatCode>General</c:formatCode>
                <c:ptCount val="7"/>
                <c:pt idx="0">
                  <c:v>101373584.0434</c:v>
                </c:pt>
                <c:pt idx="1">
                  <c:v>355206232.2414</c:v>
                </c:pt>
                <c:pt idx="2">
                  <c:v>11740316777.530899</c:v>
                </c:pt>
                <c:pt idx="3">
                  <c:v>13124950396.0257</c:v>
                </c:pt>
                <c:pt idx="4">
                  <c:v>9106484959.8656197</c:v>
                </c:pt>
                <c:pt idx="5">
                  <c:v>4031173843.9728498</c:v>
                </c:pt>
                <c:pt idx="6">
                  <c:v>1205659323.20312</c:v>
                </c:pt>
              </c:numCache>
            </c:numRef>
          </c:val>
          <c:extLst>
            <c:ext xmlns:c16="http://schemas.microsoft.com/office/drawing/2014/chart" uri="{C3380CC4-5D6E-409C-BE32-E72D297353CC}">
              <c16:uniqueId val="{00000002-A89D-45D5-864E-F401CCB0440C}"/>
            </c:ext>
          </c:extLst>
        </c:ser>
        <c:dLbls>
          <c:showLegendKey val="0"/>
          <c:showVal val="0"/>
          <c:showCatName val="0"/>
          <c:showSerName val="0"/>
          <c:showPercent val="0"/>
          <c:showBubbleSize val="0"/>
        </c:dLbls>
        <c:gapWidth val="150"/>
        <c:overlap val="100"/>
        <c:axId val="389658112"/>
        <c:axId val="353516864"/>
      </c:barChart>
      <c:lineChart>
        <c:grouping val="standard"/>
        <c:varyColors val="0"/>
        <c:ser>
          <c:idx val="9"/>
          <c:order val="3"/>
          <c:tx>
            <c:strRef>
              <c:f>'年齢階層別_普及率(金額)'!$C$14</c:f>
              <c:strCache>
                <c:ptCount val="1"/>
                <c:pt idx="0">
                  <c:v>ジェネリック医薬品普及率(金額)</c:v>
                </c:pt>
              </c:strCache>
            </c:strRef>
          </c:tx>
          <c:spPr>
            <a:ln cap="rnd">
              <a:solidFill>
                <a:srgbClr val="C3D69B"/>
              </a:solidFill>
              <a:round/>
            </a:ln>
          </c:spPr>
          <c:marker>
            <c:symbol val="triangle"/>
            <c:size val="7"/>
            <c:spPr>
              <a:solidFill>
                <a:srgbClr val="C3D69B"/>
              </a:solidFill>
              <a:ln>
                <a:solidFill>
                  <a:srgbClr val="C3D69B"/>
                </a:solidFill>
              </a:ln>
            </c:spPr>
          </c:marker>
          <c:dLbls>
            <c:dLbl>
              <c:idx val="0"/>
              <c:layout>
                <c:manualLayout>
                  <c:x val="-2.1385658954935216E-2"/>
                  <c:y val="-2.937236111111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9D-45D5-864E-F401CCB0440C}"/>
                </c:ext>
              </c:extLst>
            </c:dLbl>
            <c:dLbl>
              <c:idx val="1"/>
              <c:layout>
                <c:manualLayout>
                  <c:x val="-2.4702713144521125E-2"/>
                  <c:y val="2.5749166666666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9D-45D5-864E-F401CCB0440C}"/>
                </c:ext>
              </c:extLst>
            </c:dLbl>
            <c:dLbl>
              <c:idx val="2"/>
              <c:layout>
                <c:manualLayout>
                  <c:x val="-2.3688548576022442E-2"/>
                  <c:y val="-2.233361111111111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9D-45D5-864E-F401CCB0440C}"/>
                </c:ext>
              </c:extLst>
            </c:dLbl>
            <c:dLbl>
              <c:idx val="3"/>
              <c:layout>
                <c:manualLayout>
                  <c:x val="-2.3988360482045966E-2"/>
                  <c:y val="2.8825694444444445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9D-45D5-864E-F401CCB0440C}"/>
                </c:ext>
              </c:extLst>
            </c:dLbl>
            <c:dLbl>
              <c:idx val="4"/>
              <c:layout>
                <c:manualLayout>
                  <c:x val="-2.5086386421967762E-2"/>
                  <c:y val="-4.5647777777777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B-4BCF-BBC0-DF1B797260DF}"/>
                </c:ext>
              </c:extLst>
            </c:dLbl>
            <c:dLbl>
              <c:idx val="5"/>
              <c:layout>
                <c:manualLayout>
                  <c:x val="-2.2744328924456197E-2"/>
                  <c:y val="-3.8478472222222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5B-4BCF-BBC0-DF1B797260DF}"/>
                </c:ext>
              </c:extLst>
            </c:dLbl>
            <c:dLbl>
              <c:idx val="9"/>
              <c:layout>
                <c:manualLayout>
                  <c:x val="-2.9843509350935094E-2"/>
                  <c:y val="-4.598965362123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9D-45D5-864E-F401CCB0440C}"/>
                </c:ext>
              </c:extLst>
            </c:dLbl>
            <c:dLbl>
              <c:idx val="10"/>
              <c:layout>
                <c:manualLayout>
                  <c:x val="-2.9843509350935094E-2"/>
                  <c:y val="-4.313315339631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9D-45D5-864E-F401CCB0440C}"/>
                </c:ext>
              </c:extLst>
            </c:dLbl>
            <c:dLbl>
              <c:idx val="11"/>
              <c:layout>
                <c:manualLayout>
                  <c:x val="-3.1007792445911259E-2"/>
                  <c:y val="-4.0276653171390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9D-45D5-864E-F401CCB0440C}"/>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'年齢階層別_普及率(金額)'!$G$14:$M$14</c:f>
              <c:numCache>
                <c:formatCode>0.0%</c:formatCode>
                <c:ptCount val="7"/>
                <c:pt idx="0">
                  <c:v>0.397134760537042</c:v>
                </c:pt>
                <c:pt idx="1">
                  <c:v>0.39234889581770527</c:v>
                </c:pt>
                <c:pt idx="2">
                  <c:v>0.4531965683315009</c:v>
                </c:pt>
                <c:pt idx="3">
                  <c:v>0.45611184246717568</c:v>
                </c:pt>
                <c:pt idx="4">
                  <c:v>0.48272161285309878</c:v>
                </c:pt>
                <c:pt idx="5">
                  <c:v>0.51835408299221042</c:v>
                </c:pt>
                <c:pt idx="6">
                  <c:v>0.569608130725058</c:v>
                </c:pt>
              </c:numCache>
            </c:numRef>
          </c:val>
          <c:smooth val="0"/>
          <c:extLst>
            <c:ext xmlns:c16="http://schemas.microsoft.com/office/drawing/2014/chart" uri="{C3380CC4-5D6E-409C-BE32-E72D297353CC}">
              <c16:uniqueId val="{0000000B-A89D-45D5-864E-F401CCB0440C}"/>
            </c:ext>
          </c:extLst>
        </c:ser>
        <c:dLbls>
          <c:showLegendKey val="0"/>
          <c:showVal val="0"/>
          <c:showCatName val="0"/>
          <c:showSerName val="0"/>
          <c:showPercent val="0"/>
          <c:showBubbleSize val="0"/>
        </c:dLbls>
        <c:marker val="1"/>
        <c:smooth val="0"/>
        <c:axId val="389658624"/>
        <c:axId val="392298496"/>
      </c:lineChart>
      <c:catAx>
        <c:axId val="389658112"/>
        <c:scaling>
          <c:orientation val="minMax"/>
        </c:scaling>
        <c:delete val="0"/>
        <c:axPos val="b"/>
        <c:numFmt formatCode="General" sourceLinked="1"/>
        <c:majorTickMark val="out"/>
        <c:minorTickMark val="none"/>
        <c:tickLblPos val="nextTo"/>
        <c:spPr>
          <a:ln>
            <a:solidFill>
              <a:srgbClr val="7F7F7F"/>
            </a:solidFill>
          </a:ln>
        </c:spPr>
        <c:crossAx val="353516864"/>
        <c:crosses val="autoZero"/>
        <c:auto val="1"/>
        <c:lblAlgn val="ctr"/>
        <c:lblOffset val="100"/>
        <c:noMultiLvlLbl val="0"/>
      </c:catAx>
      <c:valAx>
        <c:axId val="353516864"/>
        <c:scaling>
          <c:orientation val="minMax"/>
          <c:min val="0"/>
        </c:scaling>
        <c:delete val="0"/>
        <c:axPos val="l"/>
        <c:majorGridlines>
          <c:spPr>
            <a:ln>
              <a:solidFill>
                <a:srgbClr val="D9D9D9"/>
              </a:solidFill>
            </a:ln>
          </c:spPr>
        </c:majorGridlines>
        <c:title>
          <c:tx>
            <c:rich>
              <a:bodyPr rot="0" vert="horz"/>
              <a:lstStyle/>
              <a:p>
                <a:pPr>
                  <a:defRPr sz="1000"/>
                </a:pPr>
                <a:r>
                  <a:rPr lang="ja-JP" altLang="en-US" sz="1000"/>
                  <a:t>薬剤費（円）</a:t>
                </a:r>
              </a:p>
            </c:rich>
          </c:tx>
          <c:layout>
            <c:manualLayout>
              <c:xMode val="edge"/>
              <c:yMode val="edge"/>
              <c:x val="1.913424092671711E-2"/>
              <c:y val="0.12477782788164693"/>
            </c:manualLayout>
          </c:layout>
          <c:overlay val="0"/>
        </c:title>
        <c:numFmt formatCode="General" sourceLinked="1"/>
        <c:majorTickMark val="out"/>
        <c:minorTickMark val="none"/>
        <c:tickLblPos val="nextTo"/>
        <c:spPr>
          <a:ln>
            <a:solidFill>
              <a:srgbClr val="7F7F7F"/>
            </a:solidFill>
          </a:ln>
        </c:spPr>
        <c:crossAx val="389658112"/>
        <c:crosses val="autoZero"/>
        <c:crossBetween val="between"/>
      </c:valAx>
      <c:valAx>
        <c:axId val="39229849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ja-JP" altLang="en-US" sz="1000" b="1" i="0" baseline="0">
                    <a:effectLst/>
                  </a:rPr>
                  <a:t>（</a:t>
                </a:r>
                <a:r>
                  <a:rPr lang="en-US" altLang="ja-JP" sz="1000" b="1" i="0" baseline="0">
                    <a:effectLst/>
                  </a:rPr>
                  <a:t>%</a:t>
                </a:r>
                <a:r>
                  <a:rPr lang="ja-JP" altLang="en-US" sz="1000" b="1" i="0" baseline="0">
                    <a:effectLst/>
                  </a:rPr>
                  <a:t>）</a:t>
                </a:r>
                <a:r>
                  <a:rPr lang="en-US" altLang="ja-JP" sz="1000" b="1" i="0" baseline="0">
                    <a:effectLst/>
                  </a:rPr>
                  <a:t>※</a:t>
                </a:r>
                <a:endParaRPr lang="ja-JP" altLang="ja-JP" sz="1000">
                  <a:effectLst/>
                </a:endParaRPr>
              </a:p>
            </c:rich>
          </c:tx>
          <c:layout>
            <c:manualLayout>
              <c:xMode val="edge"/>
              <c:yMode val="edge"/>
              <c:x val="0.9021605480414544"/>
              <c:y val="0.11452053990610328"/>
            </c:manualLayout>
          </c:layout>
          <c:overlay val="0"/>
        </c:title>
        <c:numFmt formatCode="0.0%" sourceLinked="1"/>
        <c:majorTickMark val="out"/>
        <c:minorTickMark val="none"/>
        <c:tickLblPos val="nextTo"/>
        <c:spPr>
          <a:ln>
            <a:solidFill>
              <a:srgbClr val="7F7F7F"/>
            </a:solidFill>
          </a:ln>
        </c:spPr>
        <c:crossAx val="389658624"/>
        <c:crosses val="max"/>
        <c:crossBetween val="between"/>
      </c:valAx>
      <c:catAx>
        <c:axId val="389658624"/>
        <c:scaling>
          <c:orientation val="minMax"/>
        </c:scaling>
        <c:delete val="1"/>
        <c:axPos val="b"/>
        <c:numFmt formatCode="General" sourceLinked="1"/>
        <c:majorTickMark val="out"/>
        <c:minorTickMark val="none"/>
        <c:tickLblPos val="nextTo"/>
        <c:crossAx val="392298496"/>
        <c:crosses val="autoZero"/>
        <c:auto val="1"/>
        <c:lblAlgn val="ctr"/>
        <c:lblOffset val="100"/>
        <c:noMultiLvlLbl val="0"/>
      </c:catAx>
    </c:plotArea>
    <c:legend>
      <c:legendPos val="t"/>
      <c:layout>
        <c:manualLayout>
          <c:xMode val="edge"/>
          <c:yMode val="edge"/>
          <c:x val="9.0723804643153119E-2"/>
          <c:y val="2.9428333333333331E-2"/>
          <c:w val="0.79867829186259365"/>
          <c:h val="0.16208723909511311"/>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5341057712347"/>
          <c:y val="6.9091349206349212E-2"/>
          <c:w val="0.79551908212560385"/>
          <c:h val="0.91713182910959656"/>
        </c:manualLayout>
      </c:layout>
      <c:barChart>
        <c:barDir val="bar"/>
        <c:grouping val="clustered"/>
        <c:varyColors val="0"/>
        <c:ser>
          <c:idx val="0"/>
          <c:order val="0"/>
          <c:tx>
            <c:strRef>
              <c:f>地区別_自己負担割合別普及率!$N$3</c:f>
              <c:strCache>
                <c:ptCount val="1"/>
                <c:pt idx="0">
                  <c:v>普及率 金額ベース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地区別_自己負担割合別普及率!$M$16:$AD$17</c:f>
              <c:multiLvlStrCache>
                <c:ptCount val="18"/>
                <c:lvl>
                  <c:pt idx="0">
                    <c:v>自己負担割合1割</c:v>
                  </c:pt>
                  <c:pt idx="1">
                    <c:v>自己負担割合3割</c:v>
                  </c:pt>
                  <c:pt idx="2">
                    <c:v>自己負担割合1割</c:v>
                  </c:pt>
                  <c:pt idx="3">
                    <c:v>自己負担割合3割</c:v>
                  </c:pt>
                  <c:pt idx="4">
                    <c:v>自己負担割合1割</c:v>
                  </c:pt>
                  <c:pt idx="5">
                    <c:v>自己負担割合3割</c:v>
                  </c:pt>
                  <c:pt idx="6">
                    <c:v>自己負担割合1割</c:v>
                  </c:pt>
                  <c:pt idx="7">
                    <c:v>自己負担割合3割</c:v>
                  </c:pt>
                  <c:pt idx="8">
                    <c:v>自己負担割合1割</c:v>
                  </c:pt>
                  <c:pt idx="9">
                    <c:v>自己負担割合3割</c:v>
                  </c:pt>
                  <c:pt idx="10">
                    <c:v>自己負担割合1割</c:v>
                  </c:pt>
                  <c:pt idx="11">
                    <c:v>自己負担割合3割</c:v>
                  </c:pt>
                  <c:pt idx="12">
                    <c:v>自己負担割合1割</c:v>
                  </c:pt>
                  <c:pt idx="13">
                    <c:v>自己負担割合3割</c:v>
                  </c:pt>
                  <c:pt idx="14">
                    <c:v>自己負担割合1割</c:v>
                  </c:pt>
                  <c:pt idx="15">
                    <c:v>自己負担割合3割</c:v>
                  </c:pt>
                  <c:pt idx="16">
                    <c:v>自己負担割合1割</c:v>
                  </c:pt>
                  <c:pt idx="17">
                    <c:v>自己負担割合3割</c:v>
                  </c:pt>
                </c:lvl>
                <c:lvl>
                  <c:pt idx="0">
                    <c:v>豊能医療圏</c:v>
                  </c:pt>
                  <c:pt idx="2">
                    <c:v>三島医療圏</c:v>
                  </c:pt>
                  <c:pt idx="4">
                    <c:v>北河内医療圏</c:v>
                  </c:pt>
                  <c:pt idx="6">
                    <c:v>中河内医療圏</c:v>
                  </c:pt>
                  <c:pt idx="8">
                    <c:v>南河内医療圏</c:v>
                  </c:pt>
                  <c:pt idx="10">
                    <c:v>堺市医療圏</c:v>
                  </c:pt>
                  <c:pt idx="12">
                    <c:v>泉州医療圏</c:v>
                  </c:pt>
                  <c:pt idx="14">
                    <c:v>大阪市医療圏</c:v>
                  </c:pt>
                  <c:pt idx="16">
                    <c:v>広域連合全体</c:v>
                  </c:pt>
                </c:lvl>
              </c:multiLvlStrCache>
            </c:multiLvlStrRef>
          </c:cat>
          <c:val>
            <c:numRef>
              <c:f>(地区別_自己負担割合別普及率!$N$5:$O$5,地区別_自己負担割合別普及率!$N$6:$O$6,地区別_自己負担割合別普及率!$N$7:$O$7,地区別_自己負担割合別普及率!$N$8:$O$8,地区別_自己負担割合別普及率!$N$9:$O$9,地区別_自己負担割合別普及率!$N$10:$O$10,地区別_自己負担割合別普及率!$N$11:$O$11,地区別_自己負担割合別普及率!$N$12:$O$12,地区別_自己負担割合別普及率!$N$13:$O$13)</c:f>
              <c:numCache>
                <c:formatCode>0.0%</c:formatCode>
                <c:ptCount val="18"/>
                <c:pt idx="0">
                  <c:v>0.453381444552378</c:v>
                </c:pt>
                <c:pt idx="1">
                  <c:v>0.42835744420935801</c:v>
                </c:pt>
                <c:pt idx="2">
                  <c:v>0.50361960196248201</c:v>
                </c:pt>
                <c:pt idx="3">
                  <c:v>0.47529670453384198</c:v>
                </c:pt>
                <c:pt idx="4">
                  <c:v>0.47594156069459298</c:v>
                </c:pt>
                <c:pt idx="5">
                  <c:v>0.44659293287740098</c:v>
                </c:pt>
                <c:pt idx="6">
                  <c:v>0.44826765427725201</c:v>
                </c:pt>
                <c:pt idx="7">
                  <c:v>0.41283490686262903</c:v>
                </c:pt>
                <c:pt idx="8">
                  <c:v>0.44841142557509001</c:v>
                </c:pt>
                <c:pt idx="9">
                  <c:v>0.43369494486219901</c:v>
                </c:pt>
                <c:pt idx="10">
                  <c:v>0.46597812824482898</c:v>
                </c:pt>
                <c:pt idx="11">
                  <c:v>0.431427197252854</c:v>
                </c:pt>
                <c:pt idx="12">
                  <c:v>0.44630450944901801</c:v>
                </c:pt>
                <c:pt idx="13">
                  <c:v>0.42866675930264397</c:v>
                </c:pt>
                <c:pt idx="14">
                  <c:v>0.467028666919172</c:v>
                </c:pt>
                <c:pt idx="15">
                  <c:v>0.42550870903883498</c:v>
                </c:pt>
                <c:pt idx="16">
                  <c:v>0.464158710456613</c:v>
                </c:pt>
                <c:pt idx="17">
                  <c:v>0.43391040578323398</c:v>
                </c:pt>
              </c:numCache>
            </c:numRef>
          </c:val>
          <c:extLst>
            <c:ext xmlns:c16="http://schemas.microsoft.com/office/drawing/2014/chart" uri="{C3380CC4-5D6E-409C-BE32-E72D297353CC}">
              <c16:uniqueId val="{0000001B-DBE7-45EF-9C0C-41A05ED0A980}"/>
            </c:ext>
          </c:extLst>
        </c:ser>
        <c:dLbls>
          <c:showLegendKey val="0"/>
          <c:showVal val="0"/>
          <c:showCatName val="0"/>
          <c:showSerName val="0"/>
          <c:showPercent val="0"/>
          <c:showBubbleSize val="0"/>
        </c:dLbls>
        <c:gapWidth val="150"/>
        <c:axId val="447981056"/>
        <c:axId val="392303104"/>
      </c:barChart>
      <c:catAx>
        <c:axId val="447981056"/>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889142273758353"/>
              <c:y val="1.8694285714285715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spPr>
        <a:ln>
          <a:solidFill>
            <a:srgbClr val="7F7F7F"/>
          </a:solidFill>
        </a:ln>
      </c:spPr>
    </c:plotArea>
    <c:legend>
      <c:legendPos val="r"/>
      <c:layout>
        <c:manualLayout>
          <c:xMode val="edge"/>
          <c:yMode val="edge"/>
          <c:x val="0.16661280140633636"/>
          <c:y val="8.4346031746031763E-3"/>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0291536911798"/>
          <c:y val="7.2116669013958787E-2"/>
          <c:w val="0.78938143551422191"/>
          <c:h val="0.91410878607969814"/>
        </c:manualLayout>
      </c:layout>
      <c:barChart>
        <c:barDir val="bar"/>
        <c:grouping val="clustered"/>
        <c:varyColors val="0"/>
        <c:ser>
          <c:idx val="0"/>
          <c:order val="0"/>
          <c:tx>
            <c:strRef>
              <c:f>地区別_自己負担割合別普及率!$P$3</c:f>
              <c:strCache>
                <c:ptCount val="1"/>
                <c:pt idx="0">
                  <c:v>普及率 数量ベース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地区別_自己負担割合別普及率!$M$16:$AD$17</c:f>
              <c:multiLvlStrCache>
                <c:ptCount val="18"/>
                <c:lvl>
                  <c:pt idx="0">
                    <c:v>自己負担割合1割</c:v>
                  </c:pt>
                  <c:pt idx="1">
                    <c:v>自己負担割合3割</c:v>
                  </c:pt>
                  <c:pt idx="2">
                    <c:v>自己負担割合1割</c:v>
                  </c:pt>
                  <c:pt idx="3">
                    <c:v>自己負担割合3割</c:v>
                  </c:pt>
                  <c:pt idx="4">
                    <c:v>自己負担割合1割</c:v>
                  </c:pt>
                  <c:pt idx="5">
                    <c:v>自己負担割合3割</c:v>
                  </c:pt>
                  <c:pt idx="6">
                    <c:v>自己負担割合1割</c:v>
                  </c:pt>
                  <c:pt idx="7">
                    <c:v>自己負担割合3割</c:v>
                  </c:pt>
                  <c:pt idx="8">
                    <c:v>自己負担割合1割</c:v>
                  </c:pt>
                  <c:pt idx="9">
                    <c:v>自己負担割合3割</c:v>
                  </c:pt>
                  <c:pt idx="10">
                    <c:v>自己負担割合1割</c:v>
                  </c:pt>
                  <c:pt idx="11">
                    <c:v>自己負担割合3割</c:v>
                  </c:pt>
                  <c:pt idx="12">
                    <c:v>自己負担割合1割</c:v>
                  </c:pt>
                  <c:pt idx="13">
                    <c:v>自己負担割合3割</c:v>
                  </c:pt>
                  <c:pt idx="14">
                    <c:v>自己負担割合1割</c:v>
                  </c:pt>
                  <c:pt idx="15">
                    <c:v>自己負担割合3割</c:v>
                  </c:pt>
                  <c:pt idx="16">
                    <c:v>自己負担割合1割</c:v>
                  </c:pt>
                  <c:pt idx="17">
                    <c:v>自己負担割合3割</c:v>
                  </c:pt>
                </c:lvl>
                <c:lvl>
                  <c:pt idx="0">
                    <c:v>豊能医療圏</c:v>
                  </c:pt>
                  <c:pt idx="2">
                    <c:v>三島医療圏</c:v>
                  </c:pt>
                  <c:pt idx="4">
                    <c:v>北河内医療圏</c:v>
                  </c:pt>
                  <c:pt idx="6">
                    <c:v>中河内医療圏</c:v>
                  </c:pt>
                  <c:pt idx="8">
                    <c:v>南河内医療圏</c:v>
                  </c:pt>
                  <c:pt idx="10">
                    <c:v>堺市医療圏</c:v>
                  </c:pt>
                  <c:pt idx="12">
                    <c:v>泉州医療圏</c:v>
                  </c:pt>
                  <c:pt idx="14">
                    <c:v>大阪市医療圏</c:v>
                  </c:pt>
                  <c:pt idx="16">
                    <c:v>広域連合全体</c:v>
                  </c:pt>
                </c:lvl>
              </c:multiLvlStrCache>
            </c:multiLvlStrRef>
          </c:cat>
          <c:val>
            <c:numRef>
              <c:f>(地区別_自己負担割合別普及率!$P$5:$Q$5,地区別_自己負担割合別普及率!$P$6:$Q$6,地区別_自己負担割合別普及率!$P$7:$Q$7,地区別_自己負担割合別普及率!$P$8:$Q$8,地区別_自己負担割合別普及率!$P$9:$Q$9,地区別_自己負担割合別普及率!$P$10:$Q$10,地区別_自己負担割合別普及率!$P$11:$Q$11,地区別_自己負担割合別普及率!$P$12:$Q$12,地区別_自己負担割合別普及率!$P$13:$Q$13)</c:f>
              <c:numCache>
                <c:formatCode>0.0%</c:formatCode>
                <c:ptCount val="18"/>
                <c:pt idx="0">
                  <c:v>0.73220376861328296</c:v>
                </c:pt>
                <c:pt idx="1">
                  <c:v>0.70102333337997103</c:v>
                </c:pt>
                <c:pt idx="2">
                  <c:v>0.78556403536306296</c:v>
                </c:pt>
                <c:pt idx="3">
                  <c:v>0.74778389726470496</c:v>
                </c:pt>
                <c:pt idx="4">
                  <c:v>0.76343776841942101</c:v>
                </c:pt>
                <c:pt idx="5">
                  <c:v>0.73849249411460605</c:v>
                </c:pt>
                <c:pt idx="6">
                  <c:v>0.730784816698966</c:v>
                </c:pt>
                <c:pt idx="7">
                  <c:v>0.69214492658003901</c:v>
                </c:pt>
                <c:pt idx="8">
                  <c:v>0.73498599377142804</c:v>
                </c:pt>
                <c:pt idx="9">
                  <c:v>0.71013615161454002</c:v>
                </c:pt>
                <c:pt idx="10">
                  <c:v>0.75005917889712803</c:v>
                </c:pt>
                <c:pt idx="11">
                  <c:v>0.71907478828258098</c:v>
                </c:pt>
                <c:pt idx="12">
                  <c:v>0.73663312736695297</c:v>
                </c:pt>
                <c:pt idx="13">
                  <c:v>0.72106822889567501</c:v>
                </c:pt>
                <c:pt idx="14">
                  <c:v>0.74965958520960596</c:v>
                </c:pt>
                <c:pt idx="15">
                  <c:v>0.70906679612846302</c:v>
                </c:pt>
                <c:pt idx="16">
                  <c:v>0.74820447558705205</c:v>
                </c:pt>
                <c:pt idx="17">
                  <c:v>0.71600493804381904</c:v>
                </c:pt>
              </c:numCache>
            </c:numRef>
          </c:val>
          <c:extLst>
            <c:ext xmlns:c16="http://schemas.microsoft.com/office/drawing/2014/chart" uri="{C3380CC4-5D6E-409C-BE32-E72D297353CC}">
              <c16:uniqueId val="{0000001C-6D2B-40AC-B2D0-C53BE6EAE8FA}"/>
            </c:ext>
          </c:extLst>
        </c:ser>
        <c:dLbls>
          <c:showLegendKey val="0"/>
          <c:showVal val="0"/>
          <c:showCatName val="0"/>
          <c:showSerName val="0"/>
          <c:showPercent val="0"/>
          <c:showBubbleSize val="0"/>
        </c:dLbls>
        <c:gapWidth val="150"/>
        <c:axId val="448432640"/>
        <c:axId val="448143936"/>
      </c:barChart>
      <c:catAx>
        <c:axId val="448432640"/>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275380354181703"/>
              <c:y val="2.2723004322323541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spPr>
        <a:ln>
          <a:solidFill>
            <a:srgbClr val="7F7F7F"/>
          </a:solidFill>
        </a:ln>
      </c:spPr>
    </c:plotArea>
    <c:legend>
      <c:legendPos val="r"/>
      <c:layout>
        <c:manualLayout>
          <c:xMode val="edge"/>
          <c:yMode val="edge"/>
          <c:x val="0.16047518221056986"/>
          <c:y val="9.4450803071448267E-3"/>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市区町村別_自己負担割合別普及率!$Y$3</c:f>
              <c:strCache>
                <c:ptCount val="1"/>
                <c:pt idx="0">
                  <c:v>自己負担割合1割</c:v>
                </c:pt>
              </c:strCache>
            </c:strRef>
          </c:tx>
          <c:spPr>
            <a:solidFill>
              <a:schemeClr val="accent4">
                <a:lumMod val="60000"/>
                <a:lumOff val="40000"/>
              </a:schemeClr>
            </a:solidFill>
            <a:ln>
              <a:noFill/>
            </a:ln>
          </c:spPr>
          <c:invertIfNegative val="0"/>
          <c:dLbls>
            <c:dLbl>
              <c:idx val="6"/>
              <c:layout>
                <c:manualLayout>
                  <c:x val="1.99396135265699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5C-4907-BE2F-DA86ABE64F07}"/>
                </c:ext>
              </c:extLst>
            </c:dLbl>
            <c:dLbl>
              <c:idx val="11"/>
              <c:layout>
                <c:manualLayout>
                  <c:x val="2.6074879227053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5C-4907-BE2F-DA86ABE64F07}"/>
                </c:ext>
              </c:extLst>
            </c:dLbl>
            <c:dLbl>
              <c:idx val="12"/>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5C-4907-BE2F-DA86ABE64F07}"/>
                </c:ext>
              </c:extLst>
            </c:dLbl>
            <c:dLbl>
              <c:idx val="13"/>
              <c:layout>
                <c:manualLayout>
                  <c:x val="1.2270531400966183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5C-4907-BE2F-DA86ABE64F07}"/>
                </c:ext>
              </c:extLst>
            </c:dLbl>
            <c:dLbl>
              <c:idx val="17"/>
              <c:layout>
                <c:manualLayout>
                  <c:x val="2.3007246376811594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24-4FD9-AF03-D68F74C8A767}"/>
                </c:ext>
              </c:extLst>
            </c:dLbl>
            <c:dLbl>
              <c:idx val="24"/>
              <c:layout>
                <c:manualLayout>
                  <c:x val="2.76086956521738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224-4FD9-AF03-D68F74C8A767}"/>
                </c:ext>
              </c:extLst>
            </c:dLbl>
            <c:dLbl>
              <c:idx val="33"/>
              <c:layout>
                <c:manualLayout>
                  <c:x val="1.84057971014492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5C-4907-BE2F-DA86ABE64F07}"/>
                </c:ext>
              </c:extLst>
            </c:dLbl>
            <c:dLbl>
              <c:idx val="34"/>
              <c:layout>
                <c:manualLayout>
                  <c:x val="1.6871980676328502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224-4FD9-AF03-D68F74C8A767}"/>
                </c:ext>
              </c:extLst>
            </c:dLbl>
            <c:dLbl>
              <c:idx val="35"/>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224-4FD9-AF03-D68F74C8A767}"/>
                </c:ext>
              </c:extLst>
            </c:dLbl>
            <c:dLbl>
              <c:idx val="36"/>
              <c:layout>
                <c:manualLayout>
                  <c:x val="1.380434782608695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224-4FD9-AF03-D68F74C8A767}"/>
                </c:ext>
              </c:extLst>
            </c:dLbl>
            <c:dLbl>
              <c:idx val="37"/>
              <c:layout>
                <c:manualLayout>
                  <c:x val="1.227053140096618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5C-4907-BE2F-DA86ABE64F07}"/>
                </c:ext>
              </c:extLst>
            </c:dLbl>
            <c:dLbl>
              <c:idx val="51"/>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D5C-4907-BE2F-DA86ABE64F07}"/>
                </c:ext>
              </c:extLst>
            </c:dLbl>
            <c:dLbl>
              <c:idx val="5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D5C-4907-BE2F-DA86ABE64F07}"/>
                </c:ext>
              </c:extLst>
            </c:dLbl>
            <c:dLbl>
              <c:idx val="56"/>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D5C-4907-BE2F-DA86ABE64F07}"/>
                </c:ext>
              </c:extLst>
            </c:dLbl>
            <c:dLbl>
              <c:idx val="57"/>
              <c:layout>
                <c:manualLayout>
                  <c:x val="6.1352657004830917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224-4FD9-AF03-D68F74C8A767}"/>
                </c:ext>
              </c:extLst>
            </c:dLbl>
            <c:dLbl>
              <c:idx val="58"/>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224-4FD9-AF03-D68F74C8A767}"/>
                </c:ext>
              </c:extLst>
            </c:dLbl>
            <c:dLbl>
              <c:idx val="59"/>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224-4FD9-AF03-D68F74C8A767}"/>
                </c:ext>
              </c:extLst>
            </c:dLbl>
            <c:dLbl>
              <c:idx val="60"/>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224-4FD9-AF03-D68F74C8A767}"/>
                </c:ext>
              </c:extLst>
            </c:dLbl>
            <c:dLbl>
              <c:idx val="6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224-4FD9-AF03-D68F74C8A767}"/>
                </c:ext>
              </c:extLst>
            </c:dLbl>
            <c:dLbl>
              <c:idx val="67"/>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224-4FD9-AF03-D68F74C8A767}"/>
                </c:ext>
              </c:extLst>
            </c:dLbl>
            <c:dLbl>
              <c:idx val="72"/>
              <c:layout>
                <c:manualLayout>
                  <c:x val="2.91425120772946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224-4FD9-AF03-D68F74C8A767}"/>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市区町村別_自己負担割合別普及率!$Y$5:$Y$78</c:f>
              <c:numCache>
                <c:formatCode>0.0%</c:formatCode>
                <c:ptCount val="74"/>
                <c:pt idx="0">
                  <c:v>0.467028666919172</c:v>
                </c:pt>
                <c:pt idx="1">
                  <c:v>0.49268806402066501</c:v>
                </c:pt>
                <c:pt idx="2">
                  <c:v>0.42537730117005701</c:v>
                </c:pt>
                <c:pt idx="3">
                  <c:v>0.46388092494153899</c:v>
                </c:pt>
                <c:pt idx="4">
                  <c:v>0.46393890998968701</c:v>
                </c:pt>
                <c:pt idx="5">
                  <c:v>0.52403185540168595</c:v>
                </c:pt>
                <c:pt idx="6">
                  <c:v>0.44498299454728901</c:v>
                </c:pt>
                <c:pt idx="7">
                  <c:v>0.39299680916676499</c:v>
                </c:pt>
                <c:pt idx="8">
                  <c:v>0.46925968181607802</c:v>
                </c:pt>
                <c:pt idx="9">
                  <c:v>0.53309834553937496</c:v>
                </c:pt>
                <c:pt idx="10">
                  <c:v>0.52503348422791296</c:v>
                </c:pt>
                <c:pt idx="11">
                  <c:v>0.438496970040129</c:v>
                </c:pt>
                <c:pt idx="12">
                  <c:v>0.43003921389052002</c:v>
                </c:pt>
                <c:pt idx="13">
                  <c:v>0.450933314946526</c:v>
                </c:pt>
                <c:pt idx="14">
                  <c:v>0.48557347867573802</c:v>
                </c:pt>
                <c:pt idx="15">
                  <c:v>0.36507224008809802</c:v>
                </c:pt>
                <c:pt idx="16">
                  <c:v>0.46044148798770901</c:v>
                </c:pt>
                <c:pt idx="17">
                  <c:v>0.44190506325459999</c:v>
                </c:pt>
                <c:pt idx="18">
                  <c:v>0.485520356809719</c:v>
                </c:pt>
                <c:pt idx="19">
                  <c:v>0.51908244321473096</c:v>
                </c:pt>
                <c:pt idx="20">
                  <c:v>0.477003018380175</c:v>
                </c:pt>
                <c:pt idx="21">
                  <c:v>0.48308369143994701</c:v>
                </c:pt>
                <c:pt idx="22">
                  <c:v>0.48135052566867897</c:v>
                </c:pt>
                <c:pt idx="23">
                  <c:v>0.425104078077508</c:v>
                </c:pt>
                <c:pt idx="24">
                  <c:v>0.43882959093326201</c:v>
                </c:pt>
                <c:pt idx="25">
                  <c:v>0.46597812824482898</c:v>
                </c:pt>
                <c:pt idx="26">
                  <c:v>0.50273188113498202</c:v>
                </c:pt>
                <c:pt idx="27">
                  <c:v>0.46504256661215099</c:v>
                </c:pt>
                <c:pt idx="28">
                  <c:v>0.465676733408181</c:v>
                </c:pt>
                <c:pt idx="29">
                  <c:v>0.489484619555901</c:v>
                </c:pt>
                <c:pt idx="30">
                  <c:v>0.42005776094981001</c:v>
                </c:pt>
                <c:pt idx="31">
                  <c:v>0.46177376871376702</c:v>
                </c:pt>
                <c:pt idx="32">
                  <c:v>0.48408617909363399</c:v>
                </c:pt>
                <c:pt idx="33">
                  <c:v>0.44247036006061302</c:v>
                </c:pt>
                <c:pt idx="34">
                  <c:v>0.44644664876693202</c:v>
                </c:pt>
                <c:pt idx="35">
                  <c:v>0.458952139998553</c:v>
                </c:pt>
                <c:pt idx="36">
                  <c:v>0.45271285233765901</c:v>
                </c:pt>
                <c:pt idx="37">
                  <c:v>0.45121780078658802</c:v>
                </c:pt>
                <c:pt idx="38">
                  <c:v>0.51069193664002299</c:v>
                </c:pt>
                <c:pt idx="39">
                  <c:v>0.42062757841259102</c:v>
                </c:pt>
                <c:pt idx="40">
                  <c:v>0.465278178879034</c:v>
                </c:pt>
                <c:pt idx="41">
                  <c:v>0.48089316869658399</c:v>
                </c:pt>
                <c:pt idx="42">
                  <c:v>0.48564600971614003</c:v>
                </c:pt>
                <c:pt idx="43">
                  <c:v>0.48538269891397501</c:v>
                </c:pt>
                <c:pt idx="44">
                  <c:v>0.50171644141308003</c:v>
                </c:pt>
                <c:pt idx="45">
                  <c:v>0.46392440800681201</c:v>
                </c:pt>
                <c:pt idx="46">
                  <c:v>0.51340343318871595</c:v>
                </c:pt>
                <c:pt idx="47">
                  <c:v>0.41528461296885399</c:v>
                </c:pt>
                <c:pt idx="48">
                  <c:v>0.47262412890143701</c:v>
                </c:pt>
                <c:pt idx="49">
                  <c:v>0.39265182170871599</c:v>
                </c:pt>
                <c:pt idx="50">
                  <c:v>0.41620339975049803</c:v>
                </c:pt>
                <c:pt idx="51">
                  <c:v>0.45728827908627701</c:v>
                </c:pt>
                <c:pt idx="52">
                  <c:v>0.46023597225311402</c:v>
                </c:pt>
                <c:pt idx="53">
                  <c:v>0.47688351368322202</c:v>
                </c:pt>
                <c:pt idx="54">
                  <c:v>0.50586295883558596</c:v>
                </c:pt>
                <c:pt idx="55">
                  <c:v>0.53812586001793705</c:v>
                </c:pt>
                <c:pt idx="56">
                  <c:v>0.44797750767096001</c:v>
                </c:pt>
                <c:pt idx="57">
                  <c:v>0.456695790000197</c:v>
                </c:pt>
                <c:pt idx="58">
                  <c:v>0.42718175430088701</c:v>
                </c:pt>
                <c:pt idx="59">
                  <c:v>0.44929263900162397</c:v>
                </c:pt>
                <c:pt idx="60">
                  <c:v>0.44965846024566303</c:v>
                </c:pt>
                <c:pt idx="61">
                  <c:v>0.46400897604569202</c:v>
                </c:pt>
                <c:pt idx="62">
                  <c:v>0.39646385547614299</c:v>
                </c:pt>
                <c:pt idx="63">
                  <c:v>0.41261052123692499</c:v>
                </c:pt>
                <c:pt idx="64">
                  <c:v>0.46924978485723701</c:v>
                </c:pt>
                <c:pt idx="65">
                  <c:v>0.50109693220377605</c:v>
                </c:pt>
                <c:pt idx="66">
                  <c:v>0.49265055927505902</c:v>
                </c:pt>
                <c:pt idx="67">
                  <c:v>0.432468860325674</c:v>
                </c:pt>
                <c:pt idx="68">
                  <c:v>0.48520614882893998</c:v>
                </c:pt>
                <c:pt idx="69">
                  <c:v>0.51947502422074099</c:v>
                </c:pt>
                <c:pt idx="70">
                  <c:v>0.52885242855312198</c:v>
                </c:pt>
                <c:pt idx="71">
                  <c:v>0.411989408206765</c:v>
                </c:pt>
                <c:pt idx="72">
                  <c:v>0.43680020933467301</c:v>
                </c:pt>
                <c:pt idx="73">
                  <c:v>0.35266053812345599</c:v>
                </c:pt>
              </c:numCache>
            </c:numRef>
          </c:val>
          <c:extLst>
            <c:ext xmlns:c16="http://schemas.microsoft.com/office/drawing/2014/chart" uri="{C3380CC4-5D6E-409C-BE32-E72D297353CC}">
              <c16:uniqueId val="{0000001B-0D5C-4907-BE2F-DA86ABE64F07}"/>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9661847826086967"/>
                  <c:y val="-0.8940396825396825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0D5C-4907-BE2F-DA86ABE64F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市区町村別_自己負担割合別普及率!$AL$5:$AL$78</c:f>
              <c:numCache>
                <c:formatCode>0.0%</c:formatCode>
                <c:ptCount val="74"/>
                <c:pt idx="0">
                  <c:v>0.464158710456613</c:v>
                </c:pt>
                <c:pt idx="1">
                  <c:v>0.464158710456613</c:v>
                </c:pt>
                <c:pt idx="2">
                  <c:v>0.464158710456613</c:v>
                </c:pt>
                <c:pt idx="3">
                  <c:v>0.464158710456613</c:v>
                </c:pt>
                <c:pt idx="4">
                  <c:v>0.464158710456613</c:v>
                </c:pt>
                <c:pt idx="5">
                  <c:v>0.464158710456613</c:v>
                </c:pt>
                <c:pt idx="6">
                  <c:v>0.464158710456613</c:v>
                </c:pt>
                <c:pt idx="7">
                  <c:v>0.464158710456613</c:v>
                </c:pt>
                <c:pt idx="8">
                  <c:v>0.464158710456613</c:v>
                </c:pt>
                <c:pt idx="9">
                  <c:v>0.464158710456613</c:v>
                </c:pt>
                <c:pt idx="10">
                  <c:v>0.464158710456613</c:v>
                </c:pt>
                <c:pt idx="11">
                  <c:v>0.464158710456613</c:v>
                </c:pt>
                <c:pt idx="12">
                  <c:v>0.464158710456613</c:v>
                </c:pt>
                <c:pt idx="13">
                  <c:v>0.464158710456613</c:v>
                </c:pt>
                <c:pt idx="14">
                  <c:v>0.464158710456613</c:v>
                </c:pt>
                <c:pt idx="15">
                  <c:v>0.464158710456613</c:v>
                </c:pt>
                <c:pt idx="16">
                  <c:v>0.464158710456613</c:v>
                </c:pt>
                <c:pt idx="17">
                  <c:v>0.464158710456613</c:v>
                </c:pt>
                <c:pt idx="18">
                  <c:v>0.464158710456613</c:v>
                </c:pt>
                <c:pt idx="19">
                  <c:v>0.464158710456613</c:v>
                </c:pt>
                <c:pt idx="20">
                  <c:v>0.464158710456613</c:v>
                </c:pt>
                <c:pt idx="21">
                  <c:v>0.464158710456613</c:v>
                </c:pt>
                <c:pt idx="22">
                  <c:v>0.464158710456613</c:v>
                </c:pt>
                <c:pt idx="23">
                  <c:v>0.464158710456613</c:v>
                </c:pt>
                <c:pt idx="24">
                  <c:v>0.464158710456613</c:v>
                </c:pt>
                <c:pt idx="25">
                  <c:v>0.464158710456613</c:v>
                </c:pt>
                <c:pt idx="26">
                  <c:v>0.464158710456613</c:v>
                </c:pt>
                <c:pt idx="27">
                  <c:v>0.464158710456613</c:v>
                </c:pt>
                <c:pt idx="28">
                  <c:v>0.464158710456613</c:v>
                </c:pt>
                <c:pt idx="29">
                  <c:v>0.464158710456613</c:v>
                </c:pt>
                <c:pt idx="30">
                  <c:v>0.464158710456613</c:v>
                </c:pt>
                <c:pt idx="31">
                  <c:v>0.464158710456613</c:v>
                </c:pt>
                <c:pt idx="32">
                  <c:v>0.464158710456613</c:v>
                </c:pt>
                <c:pt idx="33">
                  <c:v>0.464158710456613</c:v>
                </c:pt>
                <c:pt idx="34">
                  <c:v>0.464158710456613</c:v>
                </c:pt>
                <c:pt idx="35">
                  <c:v>0.464158710456613</c:v>
                </c:pt>
                <c:pt idx="36">
                  <c:v>0.464158710456613</c:v>
                </c:pt>
                <c:pt idx="37">
                  <c:v>0.464158710456613</c:v>
                </c:pt>
                <c:pt idx="38">
                  <c:v>0.464158710456613</c:v>
                </c:pt>
                <c:pt idx="39">
                  <c:v>0.464158710456613</c:v>
                </c:pt>
                <c:pt idx="40">
                  <c:v>0.464158710456613</c:v>
                </c:pt>
                <c:pt idx="41">
                  <c:v>0.464158710456613</c:v>
                </c:pt>
                <c:pt idx="42">
                  <c:v>0.464158710456613</c:v>
                </c:pt>
                <c:pt idx="43">
                  <c:v>0.464158710456613</c:v>
                </c:pt>
                <c:pt idx="44">
                  <c:v>0.464158710456613</c:v>
                </c:pt>
                <c:pt idx="45">
                  <c:v>0.464158710456613</c:v>
                </c:pt>
                <c:pt idx="46">
                  <c:v>0.464158710456613</c:v>
                </c:pt>
                <c:pt idx="47">
                  <c:v>0.464158710456613</c:v>
                </c:pt>
                <c:pt idx="48">
                  <c:v>0.464158710456613</c:v>
                </c:pt>
                <c:pt idx="49">
                  <c:v>0.464158710456613</c:v>
                </c:pt>
                <c:pt idx="50">
                  <c:v>0.464158710456613</c:v>
                </c:pt>
                <c:pt idx="51">
                  <c:v>0.464158710456613</c:v>
                </c:pt>
                <c:pt idx="52">
                  <c:v>0.464158710456613</c:v>
                </c:pt>
                <c:pt idx="53">
                  <c:v>0.464158710456613</c:v>
                </c:pt>
                <c:pt idx="54">
                  <c:v>0.464158710456613</c:v>
                </c:pt>
                <c:pt idx="55">
                  <c:v>0.464158710456613</c:v>
                </c:pt>
                <c:pt idx="56">
                  <c:v>0.464158710456613</c:v>
                </c:pt>
                <c:pt idx="57">
                  <c:v>0.464158710456613</c:v>
                </c:pt>
                <c:pt idx="58">
                  <c:v>0.464158710456613</c:v>
                </c:pt>
                <c:pt idx="59">
                  <c:v>0.464158710456613</c:v>
                </c:pt>
                <c:pt idx="60">
                  <c:v>0.464158710456613</c:v>
                </c:pt>
                <c:pt idx="61">
                  <c:v>0.464158710456613</c:v>
                </c:pt>
                <c:pt idx="62">
                  <c:v>0.464158710456613</c:v>
                </c:pt>
                <c:pt idx="63">
                  <c:v>0.464158710456613</c:v>
                </c:pt>
                <c:pt idx="64">
                  <c:v>0.464158710456613</c:v>
                </c:pt>
                <c:pt idx="65">
                  <c:v>0.464158710456613</c:v>
                </c:pt>
                <c:pt idx="66">
                  <c:v>0.464158710456613</c:v>
                </c:pt>
                <c:pt idx="67">
                  <c:v>0.464158710456613</c:v>
                </c:pt>
                <c:pt idx="68">
                  <c:v>0.464158710456613</c:v>
                </c:pt>
                <c:pt idx="69">
                  <c:v>0.464158710456613</c:v>
                </c:pt>
                <c:pt idx="70">
                  <c:v>0.464158710456613</c:v>
                </c:pt>
                <c:pt idx="71">
                  <c:v>0.464158710456613</c:v>
                </c:pt>
                <c:pt idx="72">
                  <c:v>0.464158710456613</c:v>
                </c:pt>
                <c:pt idx="73">
                  <c:v>0.464158710456613</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0D5C-4907-BE2F-DA86ABE64F07}"/>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ax val="0.70000000000000007"/>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977161835748786"/>
              <c:y val="2.574984126984127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750603174603174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市区町村別_自己負担割合別普及率!$AB$3</c:f>
              <c:strCache>
                <c:ptCount val="1"/>
                <c:pt idx="0">
                  <c:v>自己負担割合3割</c:v>
                </c:pt>
              </c:strCache>
            </c:strRef>
          </c:tx>
          <c:spPr>
            <a:solidFill>
              <a:srgbClr val="376092"/>
            </a:solidFill>
            <a:ln>
              <a:noFill/>
            </a:ln>
          </c:spPr>
          <c:invertIfNegative val="0"/>
          <c:dLbls>
            <c:dLbl>
              <c:idx val="0"/>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2F-47E4-904F-0D8112D53113}"/>
                </c:ext>
              </c:extLst>
            </c:dLbl>
            <c:dLbl>
              <c:idx val="6"/>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A2-45D0-B8E7-B36905A2099C}"/>
                </c:ext>
              </c:extLst>
            </c:dLbl>
            <c:dLbl>
              <c:idx val="11"/>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A2-45D0-B8E7-B36905A2099C}"/>
                </c:ext>
              </c:extLst>
            </c:dLbl>
            <c:dLbl>
              <c:idx val="13"/>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A2-45D0-B8E7-B36905A2099C}"/>
                </c:ext>
              </c:extLst>
            </c:dLbl>
            <c:dLbl>
              <c:idx val="16"/>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2F-47E4-904F-0D8112D53113}"/>
                </c:ext>
              </c:extLst>
            </c:dLbl>
            <c:dLbl>
              <c:idx val="17"/>
              <c:layout>
                <c:manualLayout>
                  <c:x val="6.1352657004830917E-3"/>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2F-47E4-904F-0D8112D53113}"/>
                </c:ext>
              </c:extLst>
            </c:dLbl>
            <c:dLbl>
              <c:idx val="22"/>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97-4908-8DD9-26E75A02656B}"/>
                </c:ext>
              </c:extLst>
            </c:dLbl>
            <c:dLbl>
              <c:idx val="23"/>
              <c:layout>
                <c:manualLayout>
                  <c:x val="2.45410628019323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97-4908-8DD9-26E75A02656B}"/>
                </c:ext>
              </c:extLst>
            </c:dLbl>
            <c:dLbl>
              <c:idx val="30"/>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97-4908-8DD9-26E75A02656B}"/>
                </c:ext>
              </c:extLst>
            </c:dLbl>
            <c:dLbl>
              <c:idx val="31"/>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A2-45D0-B8E7-B36905A2099C}"/>
                </c:ext>
              </c:extLst>
            </c:dLbl>
            <c:dLbl>
              <c:idx val="32"/>
              <c:layout>
                <c:manualLayout>
                  <c:x val="1.6871980676328391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2F-47E4-904F-0D8112D53113}"/>
                </c:ext>
              </c:extLst>
            </c:dLbl>
            <c:dLbl>
              <c:idx val="34"/>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2F-47E4-904F-0D8112D53113}"/>
                </c:ext>
              </c:extLst>
            </c:dLbl>
            <c:dLbl>
              <c:idx val="37"/>
              <c:layout>
                <c:manualLayout>
                  <c:x val="1.380434782608695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A2-45D0-B8E7-B36905A2099C}"/>
                </c:ext>
              </c:extLst>
            </c:dLbl>
            <c:dLbl>
              <c:idx val="39"/>
              <c:layout>
                <c:manualLayout>
                  <c:x val="3.06763285024153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2F-47E4-904F-0D8112D53113}"/>
                </c:ext>
              </c:extLst>
            </c:dLbl>
            <c:dLbl>
              <c:idx val="47"/>
              <c:layout>
                <c:manualLayout>
                  <c:x val="-3.06763285024165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4A2-45D0-B8E7-B36905A2099C}"/>
                </c:ext>
              </c:extLst>
            </c:dLbl>
            <c:dLbl>
              <c:idx val="48"/>
              <c:layout>
                <c:manualLayout>
                  <c:x val="6.13526570048297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2F-47E4-904F-0D8112D53113}"/>
                </c:ext>
              </c:extLst>
            </c:dLbl>
            <c:dLbl>
              <c:idx val="4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A2-45D0-B8E7-B36905A2099C}"/>
                </c:ext>
              </c:extLst>
            </c:dLbl>
            <c:dLbl>
              <c:idx val="50"/>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2F-47E4-904F-0D8112D53113}"/>
                </c:ext>
              </c:extLst>
            </c:dLbl>
            <c:dLbl>
              <c:idx val="51"/>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A2-45D0-B8E7-B36905A2099C}"/>
                </c:ext>
              </c:extLst>
            </c:dLbl>
            <c:dLbl>
              <c:idx val="52"/>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4A2-45D0-B8E7-B36905A2099C}"/>
                </c:ext>
              </c:extLst>
            </c:dLbl>
            <c:dLbl>
              <c:idx val="54"/>
              <c:layout>
                <c:manualLayout>
                  <c:x val="9.202898550724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97-4908-8DD9-26E75A02656B}"/>
                </c:ext>
              </c:extLst>
            </c:dLbl>
            <c:dLbl>
              <c:idx val="61"/>
              <c:layout>
                <c:manualLayout>
                  <c:x val="1.2270531400966183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97-4908-8DD9-26E75A02656B}"/>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市区町村別_自己負担割合別普及率!$AB$5:$AB$78</c:f>
              <c:numCache>
                <c:formatCode>0.0%</c:formatCode>
                <c:ptCount val="74"/>
                <c:pt idx="0">
                  <c:v>0.42550870903883498</c:v>
                </c:pt>
                <c:pt idx="1">
                  <c:v>0.44890458097658498</c:v>
                </c:pt>
                <c:pt idx="2">
                  <c:v>0.36476257112209498</c:v>
                </c:pt>
                <c:pt idx="3">
                  <c:v>0.43406357880691898</c:v>
                </c:pt>
                <c:pt idx="4">
                  <c:v>0.45744138737692602</c:v>
                </c:pt>
                <c:pt idx="5">
                  <c:v>0.51460468995228104</c:v>
                </c:pt>
                <c:pt idx="6">
                  <c:v>0.42614877817978097</c:v>
                </c:pt>
                <c:pt idx="7">
                  <c:v>0.36687720689273401</c:v>
                </c:pt>
                <c:pt idx="8">
                  <c:v>0.441650926285442</c:v>
                </c:pt>
                <c:pt idx="9">
                  <c:v>0.54951069240543104</c:v>
                </c:pt>
                <c:pt idx="10">
                  <c:v>0.48912488118588798</c:v>
                </c:pt>
                <c:pt idx="11">
                  <c:v>0.39667506264212599</c:v>
                </c:pt>
                <c:pt idx="12">
                  <c:v>0.434053470538519</c:v>
                </c:pt>
                <c:pt idx="13">
                  <c:v>0.39586500080821702</c:v>
                </c:pt>
                <c:pt idx="14">
                  <c:v>0.454262312532699</c:v>
                </c:pt>
                <c:pt idx="15">
                  <c:v>0.34599824597713402</c:v>
                </c:pt>
                <c:pt idx="16">
                  <c:v>0.42511924276533702</c:v>
                </c:pt>
                <c:pt idx="17">
                  <c:v>0.42713359709571003</c:v>
                </c:pt>
                <c:pt idx="18">
                  <c:v>0.44440821564126698</c:v>
                </c:pt>
                <c:pt idx="19">
                  <c:v>0.45295403185593303</c:v>
                </c:pt>
                <c:pt idx="20">
                  <c:v>0.46940821710630098</c:v>
                </c:pt>
                <c:pt idx="21">
                  <c:v>0.43763718891411502</c:v>
                </c:pt>
                <c:pt idx="22">
                  <c:v>0.43049892872748102</c:v>
                </c:pt>
                <c:pt idx="23">
                  <c:v>0.408290813146161</c:v>
                </c:pt>
                <c:pt idx="24">
                  <c:v>0.38185139155643499</c:v>
                </c:pt>
                <c:pt idx="25">
                  <c:v>0.431427197252854</c:v>
                </c:pt>
                <c:pt idx="26">
                  <c:v>0.43717858012729699</c:v>
                </c:pt>
                <c:pt idx="27">
                  <c:v>0.44249238453436901</c:v>
                </c:pt>
                <c:pt idx="28">
                  <c:v>0.46449998714906399</c:v>
                </c:pt>
                <c:pt idx="29">
                  <c:v>0.47746343631131599</c:v>
                </c:pt>
                <c:pt idx="30">
                  <c:v>0.39227987800035002</c:v>
                </c:pt>
                <c:pt idx="31">
                  <c:v>0.42238588602917299</c:v>
                </c:pt>
                <c:pt idx="32">
                  <c:v>0.41714614815494799</c:v>
                </c:pt>
                <c:pt idx="33">
                  <c:v>0.455772882037347</c:v>
                </c:pt>
                <c:pt idx="34">
                  <c:v>0.39980514088615798</c:v>
                </c:pt>
                <c:pt idx="35">
                  <c:v>0.49373155927726198</c:v>
                </c:pt>
                <c:pt idx="36">
                  <c:v>0.433896081654018</c:v>
                </c:pt>
                <c:pt idx="37">
                  <c:v>0.420092813628965</c:v>
                </c:pt>
                <c:pt idx="38">
                  <c:v>0.47505088781536597</c:v>
                </c:pt>
                <c:pt idx="39">
                  <c:v>0.40527569385221202</c:v>
                </c:pt>
                <c:pt idx="40">
                  <c:v>0.460522806659587</c:v>
                </c:pt>
                <c:pt idx="41">
                  <c:v>0.46493575923510699</c:v>
                </c:pt>
                <c:pt idx="42">
                  <c:v>0.47610632885793602</c:v>
                </c:pt>
                <c:pt idx="43">
                  <c:v>0.44643045011833099</c:v>
                </c:pt>
                <c:pt idx="44">
                  <c:v>0.45863915814921602</c:v>
                </c:pt>
                <c:pt idx="45">
                  <c:v>0.47646766060429802</c:v>
                </c:pt>
                <c:pt idx="46">
                  <c:v>0.45450234219992502</c:v>
                </c:pt>
                <c:pt idx="47">
                  <c:v>0.39356150247779698</c:v>
                </c:pt>
                <c:pt idx="48">
                  <c:v>0.42602964019392398</c:v>
                </c:pt>
                <c:pt idx="49">
                  <c:v>0.39859852270306401</c:v>
                </c:pt>
                <c:pt idx="50">
                  <c:v>0.40766605743492201</c:v>
                </c:pt>
                <c:pt idx="51">
                  <c:v>0.43715381313783203</c:v>
                </c:pt>
                <c:pt idx="52">
                  <c:v>0.42039592311740098</c:v>
                </c:pt>
                <c:pt idx="53">
                  <c:v>0.494677439107157</c:v>
                </c:pt>
                <c:pt idx="54">
                  <c:v>0.42358081644031698</c:v>
                </c:pt>
                <c:pt idx="55">
                  <c:v>0.48579236409889498</c:v>
                </c:pt>
                <c:pt idx="56">
                  <c:v>0.45648911919563101</c:v>
                </c:pt>
                <c:pt idx="57">
                  <c:v>0.43155377924584298</c:v>
                </c:pt>
                <c:pt idx="58">
                  <c:v>0.39433918770665299</c:v>
                </c:pt>
                <c:pt idx="59">
                  <c:v>0.473922066627252</c:v>
                </c:pt>
                <c:pt idx="60">
                  <c:v>0.43101875099521397</c:v>
                </c:pt>
                <c:pt idx="61">
                  <c:v>0.41976032868865398</c:v>
                </c:pt>
                <c:pt idx="62">
                  <c:v>0.37905675038815401</c:v>
                </c:pt>
                <c:pt idx="63">
                  <c:v>0.363612189336256</c:v>
                </c:pt>
                <c:pt idx="64">
                  <c:v>0.44173323986643198</c:v>
                </c:pt>
                <c:pt idx="65">
                  <c:v>0.51560231481822105</c:v>
                </c:pt>
                <c:pt idx="66">
                  <c:v>0.64795550984174599</c:v>
                </c:pt>
                <c:pt idx="67">
                  <c:v>0.336685319841032</c:v>
                </c:pt>
                <c:pt idx="68">
                  <c:v>0.36269574004738497</c:v>
                </c:pt>
                <c:pt idx="69">
                  <c:v>0.48573456414149602</c:v>
                </c:pt>
                <c:pt idx="70">
                  <c:v>0.60495442931624299</c:v>
                </c:pt>
                <c:pt idx="71">
                  <c:v>0.46117621218681998</c:v>
                </c:pt>
                <c:pt idx="72">
                  <c:v>0.44432532458092899</c:v>
                </c:pt>
                <c:pt idx="73">
                  <c:v>0.33410226348425298</c:v>
                </c:pt>
              </c:numCache>
            </c:numRef>
          </c:val>
          <c:extLst>
            <c:ext xmlns:c16="http://schemas.microsoft.com/office/drawing/2014/chart" uri="{C3380CC4-5D6E-409C-BE32-E72D297353CC}">
              <c16:uniqueId val="{0000001B-34A2-45D0-B8E7-B36905A2099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2364977053140096"/>
                  <c:y val="-0.8930317460317460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34A2-45D0-B8E7-B36905A2099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市区町村別_自己負担割合別普及率!$AO$5:$AO$78</c:f>
              <c:numCache>
                <c:formatCode>0.0%</c:formatCode>
                <c:ptCount val="74"/>
                <c:pt idx="0">
                  <c:v>0.43391040578323398</c:v>
                </c:pt>
                <c:pt idx="1">
                  <c:v>0.43391040578323398</c:v>
                </c:pt>
                <c:pt idx="2">
                  <c:v>0.43391040578323398</c:v>
                </c:pt>
                <c:pt idx="3">
                  <c:v>0.43391040578323398</c:v>
                </c:pt>
                <c:pt idx="4">
                  <c:v>0.43391040578323398</c:v>
                </c:pt>
                <c:pt idx="5">
                  <c:v>0.43391040578323398</c:v>
                </c:pt>
                <c:pt idx="6">
                  <c:v>0.43391040578323398</c:v>
                </c:pt>
                <c:pt idx="7">
                  <c:v>0.43391040578323398</c:v>
                </c:pt>
                <c:pt idx="8">
                  <c:v>0.43391040578323398</c:v>
                </c:pt>
                <c:pt idx="9">
                  <c:v>0.43391040578323398</c:v>
                </c:pt>
                <c:pt idx="10">
                  <c:v>0.43391040578323398</c:v>
                </c:pt>
                <c:pt idx="11">
                  <c:v>0.43391040578323398</c:v>
                </c:pt>
                <c:pt idx="12">
                  <c:v>0.43391040578323398</c:v>
                </c:pt>
                <c:pt idx="13">
                  <c:v>0.43391040578323398</c:v>
                </c:pt>
                <c:pt idx="14">
                  <c:v>0.43391040578323398</c:v>
                </c:pt>
                <c:pt idx="15">
                  <c:v>0.43391040578323398</c:v>
                </c:pt>
                <c:pt idx="16">
                  <c:v>0.43391040578323398</c:v>
                </c:pt>
                <c:pt idx="17">
                  <c:v>0.43391040578323398</c:v>
                </c:pt>
                <c:pt idx="18">
                  <c:v>0.43391040578323398</c:v>
                </c:pt>
                <c:pt idx="19">
                  <c:v>0.43391040578323398</c:v>
                </c:pt>
                <c:pt idx="20">
                  <c:v>0.43391040578323398</c:v>
                </c:pt>
                <c:pt idx="21">
                  <c:v>0.43391040578323398</c:v>
                </c:pt>
                <c:pt idx="22">
                  <c:v>0.43391040578323398</c:v>
                </c:pt>
                <c:pt idx="23">
                  <c:v>0.43391040578323398</c:v>
                </c:pt>
                <c:pt idx="24">
                  <c:v>0.43391040578323398</c:v>
                </c:pt>
                <c:pt idx="25">
                  <c:v>0.43391040578323398</c:v>
                </c:pt>
                <c:pt idx="26">
                  <c:v>0.43391040578323398</c:v>
                </c:pt>
                <c:pt idx="27">
                  <c:v>0.43391040578323398</c:v>
                </c:pt>
                <c:pt idx="28">
                  <c:v>0.43391040578323398</c:v>
                </c:pt>
                <c:pt idx="29">
                  <c:v>0.43391040578323398</c:v>
                </c:pt>
                <c:pt idx="30">
                  <c:v>0.43391040578323398</c:v>
                </c:pt>
                <c:pt idx="31">
                  <c:v>0.43391040578323398</c:v>
                </c:pt>
                <c:pt idx="32">
                  <c:v>0.43391040578323398</c:v>
                </c:pt>
                <c:pt idx="33">
                  <c:v>0.43391040578323398</c:v>
                </c:pt>
                <c:pt idx="34">
                  <c:v>0.43391040578323398</c:v>
                </c:pt>
                <c:pt idx="35">
                  <c:v>0.43391040578323398</c:v>
                </c:pt>
                <c:pt idx="36">
                  <c:v>0.43391040578323398</c:v>
                </c:pt>
                <c:pt idx="37">
                  <c:v>0.43391040578323398</c:v>
                </c:pt>
                <c:pt idx="38">
                  <c:v>0.43391040578323398</c:v>
                </c:pt>
                <c:pt idx="39">
                  <c:v>0.43391040578323398</c:v>
                </c:pt>
                <c:pt idx="40">
                  <c:v>0.43391040578323398</c:v>
                </c:pt>
                <c:pt idx="41">
                  <c:v>0.43391040578323398</c:v>
                </c:pt>
                <c:pt idx="42">
                  <c:v>0.43391040578323398</c:v>
                </c:pt>
                <c:pt idx="43">
                  <c:v>0.43391040578323398</c:v>
                </c:pt>
                <c:pt idx="44">
                  <c:v>0.43391040578323398</c:v>
                </c:pt>
                <c:pt idx="45">
                  <c:v>0.43391040578323398</c:v>
                </c:pt>
                <c:pt idx="46">
                  <c:v>0.43391040578323398</c:v>
                </c:pt>
                <c:pt idx="47">
                  <c:v>0.43391040578323398</c:v>
                </c:pt>
                <c:pt idx="48">
                  <c:v>0.43391040578323398</c:v>
                </c:pt>
                <c:pt idx="49">
                  <c:v>0.43391040578323398</c:v>
                </c:pt>
                <c:pt idx="50">
                  <c:v>0.43391040578323398</c:v>
                </c:pt>
                <c:pt idx="51">
                  <c:v>0.43391040578323398</c:v>
                </c:pt>
                <c:pt idx="52">
                  <c:v>0.43391040578323398</c:v>
                </c:pt>
                <c:pt idx="53">
                  <c:v>0.43391040578323398</c:v>
                </c:pt>
                <c:pt idx="54">
                  <c:v>0.43391040578323398</c:v>
                </c:pt>
                <c:pt idx="55">
                  <c:v>0.43391040578323398</c:v>
                </c:pt>
                <c:pt idx="56">
                  <c:v>0.43391040578323398</c:v>
                </c:pt>
                <c:pt idx="57">
                  <c:v>0.43391040578323398</c:v>
                </c:pt>
                <c:pt idx="58">
                  <c:v>0.43391040578323398</c:v>
                </c:pt>
                <c:pt idx="59">
                  <c:v>0.43391040578323398</c:v>
                </c:pt>
                <c:pt idx="60">
                  <c:v>0.43391040578323398</c:v>
                </c:pt>
                <c:pt idx="61">
                  <c:v>0.43391040578323398</c:v>
                </c:pt>
                <c:pt idx="62">
                  <c:v>0.43391040578323398</c:v>
                </c:pt>
                <c:pt idx="63">
                  <c:v>0.43391040578323398</c:v>
                </c:pt>
                <c:pt idx="64">
                  <c:v>0.43391040578323398</c:v>
                </c:pt>
                <c:pt idx="65">
                  <c:v>0.43391040578323398</c:v>
                </c:pt>
                <c:pt idx="66">
                  <c:v>0.43391040578323398</c:v>
                </c:pt>
                <c:pt idx="67">
                  <c:v>0.43391040578323398</c:v>
                </c:pt>
                <c:pt idx="68">
                  <c:v>0.43391040578323398</c:v>
                </c:pt>
                <c:pt idx="69">
                  <c:v>0.43391040578323398</c:v>
                </c:pt>
                <c:pt idx="70">
                  <c:v>0.43391040578323398</c:v>
                </c:pt>
                <c:pt idx="71">
                  <c:v>0.43391040578323398</c:v>
                </c:pt>
                <c:pt idx="72">
                  <c:v>0.43391040578323398</c:v>
                </c:pt>
                <c:pt idx="73">
                  <c:v>0.43391040578323398</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34A2-45D0-B8E7-B36905A2099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437306763285029"/>
              <c:y val="2.6757777777777776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750603174603174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市区町村別_自己負担割合別普及率!$AA$4</c:f>
              <c:strCache>
                <c:ptCount val="1"/>
                <c:pt idx="0">
                  <c:v>前年度との差分(自己負担割合1割)</c:v>
                </c:pt>
              </c:strCache>
            </c:strRef>
          </c:tx>
          <c:spPr>
            <a:solidFill>
              <a:schemeClr val="accent1"/>
            </a:solidFill>
            <a:ln>
              <a:noFill/>
            </a:ln>
          </c:spPr>
          <c:invertIfNegative val="0"/>
          <c:dLbls>
            <c:dLbl>
              <c:idx val="0"/>
              <c:layout>
                <c:manualLayout>
                  <c:x val="1.380531400966194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E4-4C95-A6DD-EB35A8E7C7E0}"/>
                </c:ext>
              </c:extLst>
            </c:dLbl>
            <c:dLbl>
              <c:idx val="4"/>
              <c:layout>
                <c:manualLayout>
                  <c:x val="6.13562801932378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67-4280-AAD2-9371F368CA7E}"/>
                </c:ext>
              </c:extLst>
            </c:dLbl>
            <c:dLbl>
              <c:idx val="7"/>
              <c:layout>
                <c:manualLayout>
                  <c:x val="1.840712560386473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E4-4C95-A6DD-EB35A8E7C7E0}"/>
                </c:ext>
              </c:extLst>
            </c:dLbl>
            <c:dLbl>
              <c:idx val="11"/>
              <c:layout>
                <c:manualLayout>
                  <c:x val="-4.60120772946848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E4-4C95-A6DD-EB35A8E7C7E0}"/>
                </c:ext>
              </c:extLst>
            </c:dLbl>
            <c:dLbl>
              <c:idx val="19"/>
              <c:layout>
                <c:manualLayout>
                  <c:x val="6.13562801932378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67-4280-AAD2-9371F368CA7E}"/>
                </c:ext>
              </c:extLst>
            </c:dLbl>
            <c:dLbl>
              <c:idx val="28"/>
              <c:layout>
                <c:manualLayout>
                  <c:x val="6.13562801932378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67-4280-AAD2-9371F368CA7E}"/>
                </c:ext>
              </c:extLst>
            </c:dLbl>
            <c:dLbl>
              <c:idx val="35"/>
              <c:layout>
                <c:manualLayout>
                  <c:x val="-4.60120772946848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2E4-4C95-A6DD-EB35A8E7C7E0}"/>
                </c:ext>
              </c:extLst>
            </c:dLbl>
            <c:dLbl>
              <c:idx val="36"/>
              <c:layout>
                <c:manualLayout>
                  <c:x val="1.073743961352656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67-4280-AAD2-9371F368CA7E}"/>
                </c:ext>
              </c:extLst>
            </c:dLbl>
            <c:dLbl>
              <c:idx val="41"/>
              <c:layout>
                <c:manualLayout>
                  <c:x val="-4.60120772946848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2E4-4C95-A6DD-EB35A8E7C7E0}"/>
                </c:ext>
              </c:extLst>
            </c:dLbl>
            <c:dLbl>
              <c:idx val="43"/>
              <c:layout>
                <c:manualLayout>
                  <c:x val="-4.60120772946848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2E4-4C95-A6DD-EB35A8E7C7E0}"/>
                </c:ext>
              </c:extLst>
            </c:dLbl>
            <c:dLbl>
              <c:idx val="46"/>
              <c:layout>
                <c:manualLayout>
                  <c:x val="-4.60120772946848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D2E4-4C95-A6DD-EB35A8E7C7E0}"/>
                </c:ext>
              </c:extLst>
            </c:dLbl>
            <c:dLbl>
              <c:idx val="50"/>
              <c:layout>
                <c:manualLayout>
                  <c:x val="-4.60120772946848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D2E4-4C95-A6DD-EB35A8E7C7E0}"/>
                </c:ext>
              </c:extLst>
            </c:dLbl>
            <c:dLbl>
              <c:idx val="58"/>
              <c:layout>
                <c:manualLayout>
                  <c:x val="1.07376811594204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67-4280-AAD2-9371F368CA7E}"/>
                </c:ext>
              </c:extLst>
            </c:dLbl>
            <c:dLbl>
              <c:idx val="65"/>
              <c:layout>
                <c:manualLayout>
                  <c:x val="-4.60120772946848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D2E4-4C95-A6DD-EB35A8E7C7E0}"/>
                </c:ext>
              </c:extLst>
            </c:dLbl>
            <c:dLbl>
              <c:idx val="69"/>
              <c:layout>
                <c:manualLayout>
                  <c:x val="1.22713768115942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67-4280-AAD2-9371F368CA7E}"/>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市区町村別_自己負担割合別普及率!$AA$5:$AA$78</c:f>
              <c:numCache>
                <c:formatCode>General</c:formatCode>
                <c:ptCount val="74"/>
                <c:pt idx="0">
                  <c:v>-0.3999999999999948</c:v>
                </c:pt>
                <c:pt idx="1">
                  <c:v>-0.10000000000000009</c:v>
                </c:pt>
                <c:pt idx="2">
                  <c:v>0.60000000000000053</c:v>
                </c:pt>
                <c:pt idx="3">
                  <c:v>1.3000000000000012</c:v>
                </c:pt>
                <c:pt idx="4">
                  <c:v>-0.49999999999999489</c:v>
                </c:pt>
                <c:pt idx="5">
                  <c:v>0.50000000000000044</c:v>
                </c:pt>
                <c:pt idx="6">
                  <c:v>0.60000000000000053</c:v>
                </c:pt>
                <c:pt idx="7">
                  <c:v>-0.30000000000000027</c:v>
                </c:pt>
                <c:pt idx="8">
                  <c:v>-1.6000000000000014</c:v>
                </c:pt>
                <c:pt idx="9">
                  <c:v>-1.3000000000000012</c:v>
                </c:pt>
                <c:pt idx="10">
                  <c:v>-0.60000000000000053</c:v>
                </c:pt>
                <c:pt idx="11">
                  <c:v>-0.20000000000000018</c:v>
                </c:pt>
                <c:pt idx="12">
                  <c:v>-0.70000000000000062</c:v>
                </c:pt>
                <c:pt idx="13">
                  <c:v>0.30000000000000027</c:v>
                </c:pt>
                <c:pt idx="14">
                  <c:v>-1.100000000000001</c:v>
                </c:pt>
                <c:pt idx="15">
                  <c:v>-1.5000000000000013</c:v>
                </c:pt>
                <c:pt idx="16">
                  <c:v>0</c:v>
                </c:pt>
                <c:pt idx="17">
                  <c:v>-0.80000000000000071</c:v>
                </c:pt>
                <c:pt idx="18">
                  <c:v>-0.80000000000000071</c:v>
                </c:pt>
                <c:pt idx="19">
                  <c:v>-0.50000000000000044</c:v>
                </c:pt>
                <c:pt idx="20">
                  <c:v>-0.80000000000000071</c:v>
                </c:pt>
                <c:pt idx="21">
                  <c:v>-0.9000000000000008</c:v>
                </c:pt>
                <c:pt idx="22">
                  <c:v>0.70000000000000062</c:v>
                </c:pt>
                <c:pt idx="23">
                  <c:v>-1.5000000000000013</c:v>
                </c:pt>
                <c:pt idx="24">
                  <c:v>-1.3000000000000012</c:v>
                </c:pt>
                <c:pt idx="25">
                  <c:v>-1.1999999999999955</c:v>
                </c:pt>
                <c:pt idx="26">
                  <c:v>-1.3000000000000012</c:v>
                </c:pt>
                <c:pt idx="27">
                  <c:v>-1.3999999999999957</c:v>
                </c:pt>
                <c:pt idx="28">
                  <c:v>-0.49999999999999489</c:v>
                </c:pt>
                <c:pt idx="29">
                  <c:v>-1.100000000000001</c:v>
                </c:pt>
                <c:pt idx="30">
                  <c:v>-1.5000000000000013</c:v>
                </c:pt>
                <c:pt idx="31">
                  <c:v>-1.5999999999999959</c:v>
                </c:pt>
                <c:pt idx="32">
                  <c:v>0.60000000000000053</c:v>
                </c:pt>
                <c:pt idx="33">
                  <c:v>-1.0000000000000009</c:v>
                </c:pt>
                <c:pt idx="34">
                  <c:v>-1.6000000000000014</c:v>
                </c:pt>
                <c:pt idx="35">
                  <c:v>-0.20000000000000018</c:v>
                </c:pt>
                <c:pt idx="36">
                  <c:v>-0.40000000000000036</c:v>
                </c:pt>
                <c:pt idx="37">
                  <c:v>-0.10000000000000009</c:v>
                </c:pt>
                <c:pt idx="38">
                  <c:v>-0.9000000000000008</c:v>
                </c:pt>
                <c:pt idx="39">
                  <c:v>-1.7000000000000015</c:v>
                </c:pt>
                <c:pt idx="40">
                  <c:v>-0.79999999999999516</c:v>
                </c:pt>
                <c:pt idx="41">
                  <c:v>-0.20000000000000018</c:v>
                </c:pt>
                <c:pt idx="42">
                  <c:v>1.100000000000001</c:v>
                </c:pt>
                <c:pt idx="43">
                  <c:v>-0.20000000000000018</c:v>
                </c:pt>
                <c:pt idx="44">
                  <c:v>0.9000000000000008</c:v>
                </c:pt>
                <c:pt idx="45">
                  <c:v>1.3000000000000012</c:v>
                </c:pt>
                <c:pt idx="46">
                  <c:v>-0.20000000000000018</c:v>
                </c:pt>
                <c:pt idx="47">
                  <c:v>-0.9000000000000008</c:v>
                </c:pt>
                <c:pt idx="48">
                  <c:v>-1.4000000000000012</c:v>
                </c:pt>
                <c:pt idx="49">
                  <c:v>0</c:v>
                </c:pt>
                <c:pt idx="50">
                  <c:v>-0.20000000000000018</c:v>
                </c:pt>
                <c:pt idx="51">
                  <c:v>-1.1999999999999955</c:v>
                </c:pt>
                <c:pt idx="52">
                  <c:v>-1.0999999999999954</c:v>
                </c:pt>
                <c:pt idx="53">
                  <c:v>0.80000000000000071</c:v>
                </c:pt>
                <c:pt idx="54">
                  <c:v>-0.70000000000000062</c:v>
                </c:pt>
                <c:pt idx="55">
                  <c:v>-1.2000000000000011</c:v>
                </c:pt>
                <c:pt idx="56">
                  <c:v>-2.0999999999999961</c:v>
                </c:pt>
                <c:pt idx="57">
                  <c:v>0.10000000000000009</c:v>
                </c:pt>
                <c:pt idx="58">
                  <c:v>-0.40000000000000036</c:v>
                </c:pt>
                <c:pt idx="59">
                  <c:v>-1.3000000000000012</c:v>
                </c:pt>
                <c:pt idx="60">
                  <c:v>-0.70000000000000062</c:v>
                </c:pt>
                <c:pt idx="61">
                  <c:v>-1.0999999999999954</c:v>
                </c:pt>
                <c:pt idx="62">
                  <c:v>0.70000000000000062</c:v>
                </c:pt>
                <c:pt idx="63">
                  <c:v>-0.70000000000000062</c:v>
                </c:pt>
                <c:pt idx="64">
                  <c:v>-2.8000000000000025</c:v>
                </c:pt>
                <c:pt idx="65">
                  <c:v>-0.20000000000000018</c:v>
                </c:pt>
                <c:pt idx="66">
                  <c:v>-6.7000000000000064</c:v>
                </c:pt>
                <c:pt idx="67">
                  <c:v>-3.2000000000000028</c:v>
                </c:pt>
                <c:pt idx="68">
                  <c:v>-2.7000000000000024</c:v>
                </c:pt>
                <c:pt idx="69">
                  <c:v>-0.40000000000000036</c:v>
                </c:pt>
                <c:pt idx="70">
                  <c:v>-1.6000000000000014</c:v>
                </c:pt>
                <c:pt idx="71">
                  <c:v>-0.70000000000000062</c:v>
                </c:pt>
                <c:pt idx="72">
                  <c:v>0.50000000000000044</c:v>
                </c:pt>
                <c:pt idx="73">
                  <c:v>0.99999999999999534</c:v>
                </c:pt>
              </c:numCache>
            </c:numRef>
          </c:val>
          <c:extLst>
            <c:ext xmlns:c16="http://schemas.microsoft.com/office/drawing/2014/chart" uri="{C3380CC4-5D6E-409C-BE32-E72D297353CC}">
              <c16:uniqueId val="{0000004A-D2E4-4C95-A6DD-EB35A8E7C7E0}"/>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0.16535386473429953"/>
                  <c:y val="-0.89202380952380955"/>
                </c:manualLayout>
              </c:layout>
              <c:tx>
                <c:rich>
                  <a:bodyPr/>
                  <a:lstStyle/>
                  <a:p>
                    <a:fld id="{11981A8D-09E0-4CB8-9580-511EF405745C}" type="SERIESNAME">
                      <a:rPr lang="ja-JP" altLang="en-US"/>
                      <a:pPr/>
                      <a:t>[系列名]</a:t>
                    </a:fld>
                    <a:r>
                      <a:rPr lang="ja-JP" altLang="en-US" baseline="0"/>
                      <a:t>
</a:t>
                    </a:r>
                    <a:fld id="{FC8AE02F-A658-465F-99E5-40EA1636BF79}"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4B-D2E4-4C95-A6DD-EB35A8E7C7E0}"/>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市区町村別_自己負担割合別普及率!$AN$5:$AN$78</c:f>
              <c:numCache>
                <c:formatCode>General</c:formatCode>
                <c:ptCount val="74"/>
                <c:pt idx="0">
                  <c:v>-0.59999999999999498</c:v>
                </c:pt>
                <c:pt idx="1">
                  <c:v>-0.59999999999999498</c:v>
                </c:pt>
                <c:pt idx="2">
                  <c:v>-0.59999999999999498</c:v>
                </c:pt>
                <c:pt idx="3">
                  <c:v>-0.59999999999999498</c:v>
                </c:pt>
                <c:pt idx="4">
                  <c:v>-0.59999999999999498</c:v>
                </c:pt>
                <c:pt idx="5">
                  <c:v>-0.59999999999999498</c:v>
                </c:pt>
                <c:pt idx="6">
                  <c:v>-0.59999999999999498</c:v>
                </c:pt>
                <c:pt idx="7">
                  <c:v>-0.59999999999999498</c:v>
                </c:pt>
                <c:pt idx="8">
                  <c:v>-0.59999999999999498</c:v>
                </c:pt>
                <c:pt idx="9">
                  <c:v>-0.59999999999999498</c:v>
                </c:pt>
                <c:pt idx="10">
                  <c:v>-0.59999999999999498</c:v>
                </c:pt>
                <c:pt idx="11">
                  <c:v>-0.59999999999999498</c:v>
                </c:pt>
                <c:pt idx="12">
                  <c:v>-0.59999999999999498</c:v>
                </c:pt>
                <c:pt idx="13">
                  <c:v>-0.59999999999999498</c:v>
                </c:pt>
                <c:pt idx="14">
                  <c:v>-0.59999999999999498</c:v>
                </c:pt>
                <c:pt idx="15">
                  <c:v>-0.59999999999999498</c:v>
                </c:pt>
                <c:pt idx="16">
                  <c:v>-0.59999999999999498</c:v>
                </c:pt>
                <c:pt idx="17">
                  <c:v>-0.59999999999999498</c:v>
                </c:pt>
                <c:pt idx="18">
                  <c:v>-0.59999999999999498</c:v>
                </c:pt>
                <c:pt idx="19">
                  <c:v>-0.59999999999999498</c:v>
                </c:pt>
                <c:pt idx="20">
                  <c:v>-0.59999999999999498</c:v>
                </c:pt>
                <c:pt idx="21">
                  <c:v>-0.59999999999999498</c:v>
                </c:pt>
                <c:pt idx="22">
                  <c:v>-0.59999999999999498</c:v>
                </c:pt>
                <c:pt idx="23">
                  <c:v>-0.59999999999999498</c:v>
                </c:pt>
                <c:pt idx="24">
                  <c:v>-0.59999999999999498</c:v>
                </c:pt>
                <c:pt idx="25">
                  <c:v>-0.59999999999999498</c:v>
                </c:pt>
                <c:pt idx="26">
                  <c:v>-0.59999999999999498</c:v>
                </c:pt>
                <c:pt idx="27">
                  <c:v>-0.59999999999999498</c:v>
                </c:pt>
                <c:pt idx="28">
                  <c:v>-0.59999999999999498</c:v>
                </c:pt>
                <c:pt idx="29">
                  <c:v>-0.59999999999999498</c:v>
                </c:pt>
                <c:pt idx="30">
                  <c:v>-0.59999999999999498</c:v>
                </c:pt>
                <c:pt idx="31">
                  <c:v>-0.59999999999999498</c:v>
                </c:pt>
                <c:pt idx="32">
                  <c:v>-0.59999999999999498</c:v>
                </c:pt>
                <c:pt idx="33">
                  <c:v>-0.59999999999999498</c:v>
                </c:pt>
                <c:pt idx="34">
                  <c:v>-0.59999999999999498</c:v>
                </c:pt>
                <c:pt idx="35">
                  <c:v>-0.59999999999999498</c:v>
                </c:pt>
                <c:pt idx="36">
                  <c:v>-0.59999999999999498</c:v>
                </c:pt>
                <c:pt idx="37">
                  <c:v>-0.59999999999999498</c:v>
                </c:pt>
                <c:pt idx="38">
                  <c:v>-0.59999999999999498</c:v>
                </c:pt>
                <c:pt idx="39">
                  <c:v>-0.59999999999999498</c:v>
                </c:pt>
                <c:pt idx="40">
                  <c:v>-0.59999999999999498</c:v>
                </c:pt>
                <c:pt idx="41">
                  <c:v>-0.59999999999999498</c:v>
                </c:pt>
                <c:pt idx="42">
                  <c:v>-0.59999999999999498</c:v>
                </c:pt>
                <c:pt idx="43">
                  <c:v>-0.59999999999999498</c:v>
                </c:pt>
                <c:pt idx="44">
                  <c:v>-0.59999999999999498</c:v>
                </c:pt>
                <c:pt idx="45">
                  <c:v>-0.59999999999999498</c:v>
                </c:pt>
                <c:pt idx="46">
                  <c:v>-0.59999999999999498</c:v>
                </c:pt>
                <c:pt idx="47">
                  <c:v>-0.59999999999999498</c:v>
                </c:pt>
                <c:pt idx="48">
                  <c:v>-0.59999999999999498</c:v>
                </c:pt>
                <c:pt idx="49">
                  <c:v>-0.59999999999999498</c:v>
                </c:pt>
                <c:pt idx="50">
                  <c:v>-0.59999999999999498</c:v>
                </c:pt>
                <c:pt idx="51">
                  <c:v>-0.59999999999999498</c:v>
                </c:pt>
                <c:pt idx="52">
                  <c:v>-0.59999999999999498</c:v>
                </c:pt>
                <c:pt idx="53">
                  <c:v>-0.59999999999999498</c:v>
                </c:pt>
                <c:pt idx="54">
                  <c:v>-0.59999999999999498</c:v>
                </c:pt>
                <c:pt idx="55">
                  <c:v>-0.59999999999999498</c:v>
                </c:pt>
                <c:pt idx="56">
                  <c:v>-0.59999999999999498</c:v>
                </c:pt>
                <c:pt idx="57">
                  <c:v>-0.59999999999999498</c:v>
                </c:pt>
                <c:pt idx="58">
                  <c:v>-0.59999999999999498</c:v>
                </c:pt>
                <c:pt idx="59">
                  <c:v>-0.59999999999999498</c:v>
                </c:pt>
                <c:pt idx="60">
                  <c:v>-0.59999999999999498</c:v>
                </c:pt>
                <c:pt idx="61">
                  <c:v>-0.59999999999999498</c:v>
                </c:pt>
                <c:pt idx="62">
                  <c:v>-0.59999999999999498</c:v>
                </c:pt>
                <c:pt idx="63">
                  <c:v>-0.59999999999999498</c:v>
                </c:pt>
                <c:pt idx="64">
                  <c:v>-0.59999999999999498</c:v>
                </c:pt>
                <c:pt idx="65">
                  <c:v>-0.59999999999999498</c:v>
                </c:pt>
                <c:pt idx="66">
                  <c:v>-0.59999999999999498</c:v>
                </c:pt>
                <c:pt idx="67">
                  <c:v>-0.59999999999999498</c:v>
                </c:pt>
                <c:pt idx="68">
                  <c:v>-0.59999999999999498</c:v>
                </c:pt>
                <c:pt idx="69">
                  <c:v>-0.59999999999999498</c:v>
                </c:pt>
                <c:pt idx="70">
                  <c:v>-0.59999999999999498</c:v>
                </c:pt>
                <c:pt idx="71">
                  <c:v>-0.59999999999999498</c:v>
                </c:pt>
                <c:pt idx="72">
                  <c:v>-0.59999999999999498</c:v>
                </c:pt>
                <c:pt idx="73">
                  <c:v>-0.59999999999999498</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D2E4-4C95-A6DD-EB35A8E7C7E0}"/>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2"/>
          <c:min val="-8"/>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977161835748786"/>
              <c:y val="2.574984126984127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750603174603174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市区町村別_自己負担割合別普及率!$AD$4</c:f>
              <c:strCache>
                <c:ptCount val="1"/>
                <c:pt idx="0">
                  <c:v>前年度との差分(自己負担割合3割)</c:v>
                </c:pt>
              </c:strCache>
            </c:strRef>
          </c:tx>
          <c:spPr>
            <a:solidFill>
              <a:schemeClr val="accent1"/>
            </a:solidFill>
            <a:ln>
              <a:noFill/>
            </a:ln>
          </c:spPr>
          <c:invertIfNegative val="0"/>
          <c:dLbls>
            <c:dLbl>
              <c:idx val="15"/>
              <c:layout>
                <c:manualLayout>
                  <c:x val="3.0677536231884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F74-4FB0-B7FD-3BA7C6150841}"/>
                </c:ext>
              </c:extLst>
            </c:dLbl>
            <c:dLbl>
              <c:idx val="17"/>
              <c:layout>
                <c:manualLayout>
                  <c:x val="1.227065217391304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F74-4FB0-B7FD-3BA7C6150841}"/>
                </c:ext>
              </c:extLst>
            </c:dLbl>
            <c:dLbl>
              <c:idx val="20"/>
              <c:layout>
                <c:manualLayout>
                  <c:x val="1.9939734299516964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F74-4FB0-B7FD-3BA7C6150841}"/>
                </c:ext>
              </c:extLst>
            </c:dLbl>
            <c:dLbl>
              <c:idx val="32"/>
              <c:layout>
                <c:manualLayout>
                  <c:x val="9.20289855072458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F74-4FB0-B7FD-3BA7C6150841}"/>
                </c:ext>
              </c:extLst>
            </c:dLbl>
            <c:dLbl>
              <c:idx val="33"/>
              <c:layout>
                <c:manualLayout>
                  <c:x val="1.9939734299516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F74-4FB0-B7FD-3BA7C6150841}"/>
                </c:ext>
              </c:extLst>
            </c:dLbl>
            <c:dLbl>
              <c:idx val="36"/>
              <c:layout>
                <c:manualLayout>
                  <c:x val="1.99402173913042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CF74-4FB0-B7FD-3BA7C6150841}"/>
                </c:ext>
              </c:extLst>
            </c:dLbl>
            <c:dLbl>
              <c:idx val="48"/>
              <c:layout>
                <c:manualLayout>
                  <c:x val="1.2271014492753623E-2"/>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CF74-4FB0-B7FD-3BA7C6150841}"/>
                </c:ext>
              </c:extLst>
            </c:dLbl>
            <c:dLbl>
              <c:idx val="51"/>
              <c:layout>
                <c:manualLayout>
                  <c:x val="6.13562801932367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CF74-4FB0-B7FD-3BA7C6150841}"/>
                </c:ext>
              </c:extLst>
            </c:dLbl>
            <c:dLbl>
              <c:idx val="68"/>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CF74-4FB0-B7FD-3BA7C6150841}"/>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市区町村別_自己負担割合別普及率!$AD$5:$AD$78</c:f>
              <c:numCache>
                <c:formatCode>General</c:formatCode>
                <c:ptCount val="74"/>
                <c:pt idx="0">
                  <c:v>-0.80000000000000071</c:v>
                </c:pt>
                <c:pt idx="1">
                  <c:v>-1.3000000000000012</c:v>
                </c:pt>
                <c:pt idx="2">
                  <c:v>-6.3</c:v>
                </c:pt>
                <c:pt idx="3">
                  <c:v>4.1999999999999984</c:v>
                </c:pt>
                <c:pt idx="4">
                  <c:v>0</c:v>
                </c:pt>
                <c:pt idx="5">
                  <c:v>-2.8000000000000025</c:v>
                </c:pt>
                <c:pt idx="6">
                  <c:v>-2.5000000000000022</c:v>
                </c:pt>
                <c:pt idx="7">
                  <c:v>3.4999999999999973</c:v>
                </c:pt>
                <c:pt idx="8">
                  <c:v>5.4999999999999991</c:v>
                </c:pt>
                <c:pt idx="9">
                  <c:v>-0.9000000000000008</c:v>
                </c:pt>
                <c:pt idx="10">
                  <c:v>0.50000000000000044</c:v>
                </c:pt>
                <c:pt idx="11">
                  <c:v>-1.799999999999996</c:v>
                </c:pt>
                <c:pt idx="12">
                  <c:v>2.0000000000000018</c:v>
                </c:pt>
                <c:pt idx="13">
                  <c:v>-4.4999999999999982</c:v>
                </c:pt>
                <c:pt idx="14">
                  <c:v>-1.100000000000001</c:v>
                </c:pt>
                <c:pt idx="15">
                  <c:v>-0.80000000000000071</c:v>
                </c:pt>
                <c:pt idx="16">
                  <c:v>-2.0000000000000018</c:v>
                </c:pt>
                <c:pt idx="17">
                  <c:v>-0.50000000000000044</c:v>
                </c:pt>
                <c:pt idx="18">
                  <c:v>-1.9000000000000017</c:v>
                </c:pt>
                <c:pt idx="19">
                  <c:v>-3.5999999999999979</c:v>
                </c:pt>
                <c:pt idx="20">
                  <c:v>-0.20000000000000018</c:v>
                </c:pt>
                <c:pt idx="21">
                  <c:v>-5.2999999999999989</c:v>
                </c:pt>
                <c:pt idx="22">
                  <c:v>-0.9000000000000008</c:v>
                </c:pt>
                <c:pt idx="23">
                  <c:v>1.5999999999999959</c:v>
                </c:pt>
                <c:pt idx="24">
                  <c:v>-1.2000000000000011</c:v>
                </c:pt>
                <c:pt idx="25">
                  <c:v>-2.0000000000000018</c:v>
                </c:pt>
                <c:pt idx="26">
                  <c:v>-4.7999999999999989</c:v>
                </c:pt>
                <c:pt idx="27">
                  <c:v>3.0000000000000027</c:v>
                </c:pt>
                <c:pt idx="28">
                  <c:v>0.10000000000000009</c:v>
                </c:pt>
                <c:pt idx="29">
                  <c:v>1.0999999999999954</c:v>
                </c:pt>
                <c:pt idx="30">
                  <c:v>-4.5999999999999988</c:v>
                </c:pt>
                <c:pt idx="31">
                  <c:v>-2.8000000000000025</c:v>
                </c:pt>
                <c:pt idx="32">
                  <c:v>-0.60000000000000053</c:v>
                </c:pt>
                <c:pt idx="33">
                  <c:v>-0.20000000000000018</c:v>
                </c:pt>
                <c:pt idx="34">
                  <c:v>-2.9999999999999973</c:v>
                </c:pt>
                <c:pt idx="35">
                  <c:v>3.799999999999998</c:v>
                </c:pt>
                <c:pt idx="36">
                  <c:v>-0.20000000000000018</c:v>
                </c:pt>
                <c:pt idx="37">
                  <c:v>-1.8000000000000016</c:v>
                </c:pt>
                <c:pt idx="38">
                  <c:v>-1.4000000000000012</c:v>
                </c:pt>
                <c:pt idx="39">
                  <c:v>-1.699999999999996</c:v>
                </c:pt>
                <c:pt idx="40">
                  <c:v>3.7000000000000033</c:v>
                </c:pt>
                <c:pt idx="41">
                  <c:v>-1.8999999999999961</c:v>
                </c:pt>
                <c:pt idx="42">
                  <c:v>-1.0000000000000009</c:v>
                </c:pt>
                <c:pt idx="43">
                  <c:v>-3.099999999999997</c:v>
                </c:pt>
                <c:pt idx="44">
                  <c:v>3.9000000000000035</c:v>
                </c:pt>
                <c:pt idx="45">
                  <c:v>2.8999999999999968</c:v>
                </c:pt>
                <c:pt idx="46">
                  <c:v>-5.0999999999999988</c:v>
                </c:pt>
                <c:pt idx="47">
                  <c:v>-1.100000000000001</c:v>
                </c:pt>
                <c:pt idx="48">
                  <c:v>-0.50000000000000044</c:v>
                </c:pt>
                <c:pt idx="49">
                  <c:v>1.4000000000000012</c:v>
                </c:pt>
                <c:pt idx="50">
                  <c:v>0</c:v>
                </c:pt>
                <c:pt idx="51">
                  <c:v>-0.70000000000000062</c:v>
                </c:pt>
                <c:pt idx="52">
                  <c:v>-1.8000000000000016</c:v>
                </c:pt>
                <c:pt idx="53">
                  <c:v>1.9000000000000017</c:v>
                </c:pt>
                <c:pt idx="54">
                  <c:v>-2.5000000000000022</c:v>
                </c:pt>
                <c:pt idx="55">
                  <c:v>-1.7000000000000015</c:v>
                </c:pt>
                <c:pt idx="56">
                  <c:v>1.3000000000000012</c:v>
                </c:pt>
                <c:pt idx="57">
                  <c:v>1.0000000000000009</c:v>
                </c:pt>
                <c:pt idx="58">
                  <c:v>0</c:v>
                </c:pt>
                <c:pt idx="59">
                  <c:v>-1.6000000000000014</c:v>
                </c:pt>
                <c:pt idx="60">
                  <c:v>0.10000000000000009</c:v>
                </c:pt>
                <c:pt idx="61">
                  <c:v>-3.6000000000000032</c:v>
                </c:pt>
                <c:pt idx="62">
                  <c:v>2.7000000000000024</c:v>
                </c:pt>
                <c:pt idx="63">
                  <c:v>1.100000000000001</c:v>
                </c:pt>
                <c:pt idx="64">
                  <c:v>2.5000000000000022</c:v>
                </c:pt>
                <c:pt idx="65">
                  <c:v>-5.9999999999999947</c:v>
                </c:pt>
                <c:pt idx="66">
                  <c:v>13.600000000000001</c:v>
                </c:pt>
                <c:pt idx="67">
                  <c:v>-7.0999999999999952</c:v>
                </c:pt>
                <c:pt idx="68">
                  <c:v>-13.5</c:v>
                </c:pt>
                <c:pt idx="69">
                  <c:v>13.3</c:v>
                </c:pt>
                <c:pt idx="70">
                  <c:v>4.7999999999999936</c:v>
                </c:pt>
                <c:pt idx="71">
                  <c:v>-5.2999999999999989</c:v>
                </c:pt>
                <c:pt idx="72">
                  <c:v>-1.8000000000000016</c:v>
                </c:pt>
                <c:pt idx="73">
                  <c:v>0.70000000000000062</c:v>
                </c:pt>
              </c:numCache>
            </c:numRef>
          </c:val>
          <c:extLst>
            <c:ext xmlns:c16="http://schemas.microsoft.com/office/drawing/2014/chart" uri="{C3380CC4-5D6E-409C-BE32-E72D297353CC}">
              <c16:uniqueId val="{0000004A-CF74-4FB0-B7FD-3BA7C6150841}"/>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3.4042270531400964E-2"/>
                  <c:y val="-0.89403968253968258"/>
                </c:manualLayout>
              </c:layout>
              <c:tx>
                <c:rich>
                  <a:bodyPr/>
                  <a:lstStyle/>
                  <a:p>
                    <a:fld id="{EA78CFDB-70EF-4B8A-9C23-D3EEED4BACE8}" type="SERIESNAME">
                      <a:rPr lang="ja-JP" altLang="en-US"/>
                      <a:pPr/>
                      <a:t>[系列名]</a:t>
                    </a:fld>
                    <a:r>
                      <a:rPr lang="ja-JP" altLang="en-US" baseline="0"/>
                      <a:t>
</a:t>
                    </a:r>
                    <a:fld id="{A54C32DE-6780-4E71-A7BD-AE8E94CAA38A}"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4B-CF74-4FB0-B7FD-3BA7C6150841}"/>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市区町村別_自己負担割合別普及率!$AQ$5:$AQ$78</c:f>
              <c:numCache>
                <c:formatCode>General</c:formatCode>
                <c:ptCount val="74"/>
                <c:pt idx="0">
                  <c:v>-1.0000000000000009</c:v>
                </c:pt>
                <c:pt idx="1">
                  <c:v>-1.0000000000000009</c:v>
                </c:pt>
                <c:pt idx="2">
                  <c:v>-1.0000000000000009</c:v>
                </c:pt>
                <c:pt idx="3">
                  <c:v>-1.0000000000000009</c:v>
                </c:pt>
                <c:pt idx="4">
                  <c:v>-1.0000000000000009</c:v>
                </c:pt>
                <c:pt idx="5">
                  <c:v>-1.0000000000000009</c:v>
                </c:pt>
                <c:pt idx="6">
                  <c:v>-1.0000000000000009</c:v>
                </c:pt>
                <c:pt idx="7">
                  <c:v>-1.0000000000000009</c:v>
                </c:pt>
                <c:pt idx="8">
                  <c:v>-1.0000000000000009</c:v>
                </c:pt>
                <c:pt idx="9">
                  <c:v>-1.0000000000000009</c:v>
                </c:pt>
                <c:pt idx="10">
                  <c:v>-1.0000000000000009</c:v>
                </c:pt>
                <c:pt idx="11">
                  <c:v>-1.0000000000000009</c:v>
                </c:pt>
                <c:pt idx="12">
                  <c:v>-1.0000000000000009</c:v>
                </c:pt>
                <c:pt idx="13">
                  <c:v>-1.0000000000000009</c:v>
                </c:pt>
                <c:pt idx="14">
                  <c:v>-1.0000000000000009</c:v>
                </c:pt>
                <c:pt idx="15">
                  <c:v>-1.0000000000000009</c:v>
                </c:pt>
                <c:pt idx="16">
                  <c:v>-1.0000000000000009</c:v>
                </c:pt>
                <c:pt idx="17">
                  <c:v>-1.0000000000000009</c:v>
                </c:pt>
                <c:pt idx="18">
                  <c:v>-1.0000000000000009</c:v>
                </c:pt>
                <c:pt idx="19">
                  <c:v>-1.0000000000000009</c:v>
                </c:pt>
                <c:pt idx="20">
                  <c:v>-1.0000000000000009</c:v>
                </c:pt>
                <c:pt idx="21">
                  <c:v>-1.0000000000000009</c:v>
                </c:pt>
                <c:pt idx="22">
                  <c:v>-1.0000000000000009</c:v>
                </c:pt>
                <c:pt idx="23">
                  <c:v>-1.0000000000000009</c:v>
                </c:pt>
                <c:pt idx="24">
                  <c:v>-1.0000000000000009</c:v>
                </c:pt>
                <c:pt idx="25">
                  <c:v>-1.0000000000000009</c:v>
                </c:pt>
                <c:pt idx="26">
                  <c:v>-1.0000000000000009</c:v>
                </c:pt>
                <c:pt idx="27">
                  <c:v>-1.0000000000000009</c:v>
                </c:pt>
                <c:pt idx="28">
                  <c:v>-1.0000000000000009</c:v>
                </c:pt>
                <c:pt idx="29">
                  <c:v>-1.0000000000000009</c:v>
                </c:pt>
                <c:pt idx="30">
                  <c:v>-1.0000000000000009</c:v>
                </c:pt>
                <c:pt idx="31">
                  <c:v>-1.0000000000000009</c:v>
                </c:pt>
                <c:pt idx="32">
                  <c:v>-1.0000000000000009</c:v>
                </c:pt>
                <c:pt idx="33">
                  <c:v>-1.0000000000000009</c:v>
                </c:pt>
                <c:pt idx="34">
                  <c:v>-1.0000000000000009</c:v>
                </c:pt>
                <c:pt idx="35">
                  <c:v>-1.0000000000000009</c:v>
                </c:pt>
                <c:pt idx="36">
                  <c:v>-1.0000000000000009</c:v>
                </c:pt>
                <c:pt idx="37">
                  <c:v>-1.0000000000000009</c:v>
                </c:pt>
                <c:pt idx="38">
                  <c:v>-1.0000000000000009</c:v>
                </c:pt>
                <c:pt idx="39">
                  <c:v>-1.0000000000000009</c:v>
                </c:pt>
                <c:pt idx="40">
                  <c:v>-1.0000000000000009</c:v>
                </c:pt>
                <c:pt idx="41">
                  <c:v>-1.0000000000000009</c:v>
                </c:pt>
                <c:pt idx="42">
                  <c:v>-1.0000000000000009</c:v>
                </c:pt>
                <c:pt idx="43">
                  <c:v>-1.0000000000000009</c:v>
                </c:pt>
                <c:pt idx="44">
                  <c:v>-1.0000000000000009</c:v>
                </c:pt>
                <c:pt idx="45">
                  <c:v>-1.0000000000000009</c:v>
                </c:pt>
                <c:pt idx="46">
                  <c:v>-1.0000000000000009</c:v>
                </c:pt>
                <c:pt idx="47">
                  <c:v>-1.0000000000000009</c:v>
                </c:pt>
                <c:pt idx="48">
                  <c:v>-1.0000000000000009</c:v>
                </c:pt>
                <c:pt idx="49">
                  <c:v>-1.0000000000000009</c:v>
                </c:pt>
                <c:pt idx="50">
                  <c:v>-1.0000000000000009</c:v>
                </c:pt>
                <c:pt idx="51">
                  <c:v>-1.0000000000000009</c:v>
                </c:pt>
                <c:pt idx="52">
                  <c:v>-1.0000000000000009</c:v>
                </c:pt>
                <c:pt idx="53">
                  <c:v>-1.0000000000000009</c:v>
                </c:pt>
                <c:pt idx="54">
                  <c:v>-1.0000000000000009</c:v>
                </c:pt>
                <c:pt idx="55">
                  <c:v>-1.0000000000000009</c:v>
                </c:pt>
                <c:pt idx="56">
                  <c:v>-1.0000000000000009</c:v>
                </c:pt>
                <c:pt idx="57">
                  <c:v>-1.0000000000000009</c:v>
                </c:pt>
                <c:pt idx="58">
                  <c:v>-1.0000000000000009</c:v>
                </c:pt>
                <c:pt idx="59">
                  <c:v>-1.0000000000000009</c:v>
                </c:pt>
                <c:pt idx="60">
                  <c:v>-1.0000000000000009</c:v>
                </c:pt>
                <c:pt idx="61">
                  <c:v>-1.0000000000000009</c:v>
                </c:pt>
                <c:pt idx="62">
                  <c:v>-1.0000000000000009</c:v>
                </c:pt>
                <c:pt idx="63">
                  <c:v>-1.0000000000000009</c:v>
                </c:pt>
                <c:pt idx="64">
                  <c:v>-1.0000000000000009</c:v>
                </c:pt>
                <c:pt idx="65">
                  <c:v>-1.0000000000000009</c:v>
                </c:pt>
                <c:pt idx="66">
                  <c:v>-1.0000000000000009</c:v>
                </c:pt>
                <c:pt idx="67">
                  <c:v>-1.0000000000000009</c:v>
                </c:pt>
                <c:pt idx="68">
                  <c:v>-1.0000000000000009</c:v>
                </c:pt>
                <c:pt idx="69">
                  <c:v>-1.0000000000000009</c:v>
                </c:pt>
                <c:pt idx="70">
                  <c:v>-1.0000000000000009</c:v>
                </c:pt>
                <c:pt idx="71">
                  <c:v>-1.0000000000000009</c:v>
                </c:pt>
                <c:pt idx="72">
                  <c:v>-1.0000000000000009</c:v>
                </c:pt>
                <c:pt idx="73">
                  <c:v>-1.0000000000000009</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CF74-4FB0-B7FD-3BA7C6150841}"/>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977161835748786"/>
              <c:y val="2.574984126984127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750603174603174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市区町村別_自己負担割合別普及率!$AE$3</c:f>
              <c:strCache>
                <c:ptCount val="1"/>
                <c:pt idx="0">
                  <c:v>自己負担割合1割</c:v>
                </c:pt>
              </c:strCache>
            </c:strRef>
          </c:tx>
          <c:spPr>
            <a:solidFill>
              <a:schemeClr val="accent4">
                <a:lumMod val="60000"/>
                <a:lumOff val="40000"/>
              </a:schemeClr>
            </a:solidFill>
            <a:ln>
              <a:noFill/>
            </a:ln>
          </c:spPr>
          <c:invertIfNegative val="0"/>
          <c:dLbls>
            <c:dLbl>
              <c:idx val="2"/>
              <c:layout>
                <c:manualLayout>
                  <c:x val="2.30072463768115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89-4992-8BCB-89914B05E0F2}"/>
                </c:ext>
              </c:extLst>
            </c:dLbl>
            <c:dLbl>
              <c:idx val="6"/>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A1-4264-8A34-62E91F2DC09A}"/>
                </c:ext>
              </c:extLst>
            </c:dLbl>
            <c:dLbl>
              <c:idx val="11"/>
              <c:layout>
                <c:manualLayout>
                  <c:x val="2.91425120772946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A1-4264-8A34-62E91F2DC09A}"/>
                </c:ext>
              </c:extLst>
            </c:dLbl>
            <c:dLbl>
              <c:idx val="12"/>
              <c:layout>
                <c:manualLayout>
                  <c:x val="2.45410628019322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A1-4264-8A34-62E91F2DC09A}"/>
                </c:ext>
              </c:extLst>
            </c:dLbl>
            <c:dLbl>
              <c:idx val="13"/>
              <c:layout>
                <c:manualLayout>
                  <c:x val="1.993961352657005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A1-4264-8A34-62E91F2DC09A}"/>
                </c:ext>
              </c:extLst>
            </c:dLbl>
            <c:dLbl>
              <c:idx val="16"/>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89-4992-8BCB-89914B05E0F2}"/>
                </c:ext>
              </c:extLst>
            </c:dLbl>
            <c:dLbl>
              <c:idx val="17"/>
              <c:layout>
                <c:manualLayout>
                  <c:x val="7.6690821256038648E-3"/>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89-4992-8BCB-89914B05E0F2}"/>
                </c:ext>
              </c:extLst>
            </c:dLbl>
            <c:dLbl>
              <c:idx val="23"/>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89-4992-8BCB-89914B05E0F2}"/>
                </c:ext>
              </c:extLst>
            </c:dLbl>
            <c:dLbl>
              <c:idx val="24"/>
              <c:layout>
                <c:manualLayout>
                  <c:x val="7.669082125603752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23-4B84-801F-3DE9FE40C605}"/>
                </c:ext>
              </c:extLst>
            </c:dLbl>
            <c:dLbl>
              <c:idx val="25"/>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23-4B84-801F-3DE9FE40C605}"/>
                </c:ext>
              </c:extLst>
            </c:dLbl>
            <c:dLbl>
              <c:idx val="26"/>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A1-4264-8A34-62E91F2DC09A}"/>
                </c:ext>
              </c:extLst>
            </c:dLbl>
            <c:dLbl>
              <c:idx val="30"/>
              <c:layout>
                <c:manualLayout>
                  <c:x val="1.99396135265699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89-4992-8BCB-89914B05E0F2}"/>
                </c:ext>
              </c:extLst>
            </c:dLbl>
            <c:dLbl>
              <c:idx val="31"/>
              <c:layout>
                <c:manualLayout>
                  <c:x val="7.6690821256037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A1-4264-8A34-62E91F2DC09A}"/>
                </c:ext>
              </c:extLst>
            </c:dLbl>
            <c:dLbl>
              <c:idx val="33"/>
              <c:layout>
                <c:manualLayout>
                  <c:x val="9.202898550724526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A1-4264-8A34-62E91F2DC09A}"/>
                </c:ext>
              </c:extLst>
            </c:dLbl>
            <c:dLbl>
              <c:idx val="34"/>
              <c:layout>
                <c:manualLayout>
                  <c:x val="1.84057971014492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89-4992-8BCB-89914B05E0F2}"/>
                </c:ext>
              </c:extLst>
            </c:dLbl>
            <c:dLbl>
              <c:idx val="35"/>
              <c:layout>
                <c:manualLayout>
                  <c:x val="1.073671497584541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89-4992-8BCB-89914B05E0F2}"/>
                </c:ext>
              </c:extLst>
            </c:dLbl>
            <c:dLbl>
              <c:idx val="36"/>
              <c:layout>
                <c:manualLayout>
                  <c:x val="9.2028985507246371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89-4992-8BCB-89914B05E0F2}"/>
                </c:ext>
              </c:extLst>
            </c:dLbl>
            <c:dLbl>
              <c:idx val="37"/>
              <c:layout>
                <c:manualLayout>
                  <c:x val="4.6014492753622066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A1-4264-8A34-62E91F2DC09A}"/>
                </c:ext>
              </c:extLst>
            </c:dLbl>
            <c:dLbl>
              <c:idx val="39"/>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89-4992-8BCB-89914B05E0F2}"/>
                </c:ext>
              </c:extLst>
            </c:dLbl>
            <c:dLbl>
              <c:idx val="47"/>
              <c:layout>
                <c:manualLayout>
                  <c:x val="3.3743961352657004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DA1-4264-8A34-62E91F2DC09A}"/>
                </c:ext>
              </c:extLst>
            </c:dLbl>
            <c:dLbl>
              <c:idx val="50"/>
              <c:layout>
                <c:manualLayout>
                  <c:x val="2.91425120772945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89-4992-8BCB-89914B05E0F2}"/>
                </c:ext>
              </c:extLst>
            </c:dLbl>
            <c:dLbl>
              <c:idx val="51"/>
              <c:layout>
                <c:manualLayout>
                  <c:x val="9.202898550724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DA1-4264-8A34-62E91F2DC09A}"/>
                </c:ext>
              </c:extLst>
            </c:dLbl>
            <c:dLbl>
              <c:idx val="52"/>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DA1-4264-8A34-62E91F2DC09A}"/>
                </c:ext>
              </c:extLst>
            </c:dLbl>
            <c:dLbl>
              <c:idx val="56"/>
              <c:layout>
                <c:manualLayout>
                  <c:x val="1.99396135265699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DA1-4264-8A34-62E91F2DC09A}"/>
                </c:ext>
              </c:extLst>
            </c:dLbl>
            <c:dLbl>
              <c:idx val="57"/>
              <c:layout>
                <c:manualLayout>
                  <c:x val="2.147342995169082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89-4992-8BCB-89914B05E0F2}"/>
                </c:ext>
              </c:extLst>
            </c:dLbl>
            <c:dLbl>
              <c:idx val="58"/>
              <c:layout>
                <c:manualLayout>
                  <c:x val="2.91425120772946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E89-4992-8BCB-89914B05E0F2}"/>
                </c:ext>
              </c:extLst>
            </c:dLbl>
            <c:dLbl>
              <c:idx val="59"/>
              <c:layout>
                <c:manualLayout>
                  <c:x val="1.53381642512076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E89-4992-8BCB-89914B05E0F2}"/>
                </c:ext>
              </c:extLst>
            </c:dLbl>
            <c:dLbl>
              <c:idx val="60"/>
              <c:layout>
                <c:manualLayout>
                  <c:x val="1.22705314009660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E89-4992-8BCB-89914B05E0F2}"/>
                </c:ext>
              </c:extLst>
            </c:dLbl>
            <c:dLbl>
              <c:idx val="61"/>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E89-4992-8BCB-89914B05E0F2}"/>
                </c:ext>
              </c:extLst>
            </c:dLbl>
            <c:dLbl>
              <c:idx val="62"/>
              <c:layout>
                <c:manualLayout>
                  <c:x val="3.0676328502415459E-2"/>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E89-4992-8BCB-89914B05E0F2}"/>
                </c:ext>
              </c:extLst>
            </c:dLbl>
            <c:dLbl>
              <c:idx val="63"/>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E89-4992-8BCB-89914B05E0F2}"/>
                </c:ext>
              </c:extLst>
            </c:dLbl>
            <c:dLbl>
              <c:idx val="72"/>
              <c:layout>
                <c:manualLayout>
                  <c:x val="9.202898550724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E89-4992-8BCB-89914B05E0F2}"/>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市区町村別_自己負担割合別普及率!$AE$5:$AE$78</c:f>
              <c:numCache>
                <c:formatCode>0.0%</c:formatCode>
                <c:ptCount val="74"/>
                <c:pt idx="0">
                  <c:v>0.74965958520960596</c:v>
                </c:pt>
                <c:pt idx="1">
                  <c:v>0.75910729926301901</c:v>
                </c:pt>
                <c:pt idx="2">
                  <c:v>0.71986474292325897</c:v>
                </c:pt>
                <c:pt idx="3">
                  <c:v>0.764809405445115</c:v>
                </c:pt>
                <c:pt idx="4">
                  <c:v>0.74933646607078397</c:v>
                </c:pt>
                <c:pt idx="5">
                  <c:v>0.79888786583553095</c:v>
                </c:pt>
                <c:pt idx="6">
                  <c:v>0.742971731525506</c:v>
                </c:pt>
                <c:pt idx="7">
                  <c:v>0.67491828464654402</c:v>
                </c:pt>
                <c:pt idx="8">
                  <c:v>0.76063232267414804</c:v>
                </c:pt>
                <c:pt idx="9">
                  <c:v>0.81662251074494197</c:v>
                </c:pt>
                <c:pt idx="10">
                  <c:v>0.78339261388175097</c:v>
                </c:pt>
                <c:pt idx="11">
                  <c:v>0.71201164365000802</c:v>
                </c:pt>
                <c:pt idx="12">
                  <c:v>0.720242038468769</c:v>
                </c:pt>
                <c:pt idx="13">
                  <c:v>0.72720070931797798</c:v>
                </c:pt>
                <c:pt idx="14">
                  <c:v>0.76636347024676299</c:v>
                </c:pt>
                <c:pt idx="15">
                  <c:v>0.64696170249710305</c:v>
                </c:pt>
                <c:pt idx="16">
                  <c:v>0.72968952388098396</c:v>
                </c:pt>
                <c:pt idx="17">
                  <c:v>0.73601230591992906</c:v>
                </c:pt>
                <c:pt idx="18">
                  <c:v>0.77054921408663102</c:v>
                </c:pt>
                <c:pt idx="19">
                  <c:v>0.78296161558269195</c:v>
                </c:pt>
                <c:pt idx="20">
                  <c:v>0.75974707012475395</c:v>
                </c:pt>
                <c:pt idx="21">
                  <c:v>0.77847127507542901</c:v>
                </c:pt>
                <c:pt idx="22">
                  <c:v>0.75874752077732099</c:v>
                </c:pt>
                <c:pt idx="23">
                  <c:v>0.70537593082235805</c:v>
                </c:pt>
                <c:pt idx="24">
                  <c:v>0.73592125723121005</c:v>
                </c:pt>
                <c:pt idx="25">
                  <c:v>0.75005917889712803</c:v>
                </c:pt>
                <c:pt idx="26">
                  <c:v>0.77513403670453096</c:v>
                </c:pt>
                <c:pt idx="27">
                  <c:v>0.74602765919913605</c:v>
                </c:pt>
                <c:pt idx="28">
                  <c:v>0.75693726580071996</c:v>
                </c:pt>
                <c:pt idx="29">
                  <c:v>0.76326881384166101</c:v>
                </c:pt>
                <c:pt idx="30">
                  <c:v>0.72319390592668398</c:v>
                </c:pt>
                <c:pt idx="31">
                  <c:v>0.73704285144953896</c:v>
                </c:pt>
                <c:pt idx="32">
                  <c:v>0.76741862769786995</c:v>
                </c:pt>
                <c:pt idx="33">
                  <c:v>0.73576437671389705</c:v>
                </c:pt>
                <c:pt idx="34">
                  <c:v>0.72379185446155903</c:v>
                </c:pt>
                <c:pt idx="35">
                  <c:v>0.73399192217264597</c:v>
                </c:pt>
                <c:pt idx="36">
                  <c:v>0.73446862883171204</c:v>
                </c:pt>
                <c:pt idx="37">
                  <c:v>0.74076445872450702</c:v>
                </c:pt>
                <c:pt idx="38">
                  <c:v>0.79622311221783204</c:v>
                </c:pt>
                <c:pt idx="39">
                  <c:v>0.72723984908884898</c:v>
                </c:pt>
                <c:pt idx="40">
                  <c:v>0.75514866382155199</c:v>
                </c:pt>
                <c:pt idx="41">
                  <c:v>0.77619757328942895</c:v>
                </c:pt>
                <c:pt idx="42">
                  <c:v>0.76591776194750605</c:v>
                </c:pt>
                <c:pt idx="43">
                  <c:v>0.762691524021055</c:v>
                </c:pt>
                <c:pt idx="44">
                  <c:v>0.76758890031575699</c:v>
                </c:pt>
                <c:pt idx="45">
                  <c:v>0.75359239051303495</c:v>
                </c:pt>
                <c:pt idx="46">
                  <c:v>0.78758715963168602</c:v>
                </c:pt>
                <c:pt idx="47">
                  <c:v>0.70772300087199602</c:v>
                </c:pt>
                <c:pt idx="48">
                  <c:v>0.75486023419857695</c:v>
                </c:pt>
                <c:pt idx="49">
                  <c:v>0.69004789350614104</c:v>
                </c:pt>
                <c:pt idx="50">
                  <c:v>0.71185482099427899</c:v>
                </c:pt>
                <c:pt idx="51">
                  <c:v>0.73492122601918897</c:v>
                </c:pt>
                <c:pt idx="52">
                  <c:v>0.73209094936729702</c:v>
                </c:pt>
                <c:pt idx="53">
                  <c:v>0.75269812021753302</c:v>
                </c:pt>
                <c:pt idx="54">
                  <c:v>0.77613177495293395</c:v>
                </c:pt>
                <c:pt idx="55">
                  <c:v>0.80526525333018395</c:v>
                </c:pt>
                <c:pt idx="56">
                  <c:v>0.72515700174409303</c:v>
                </c:pt>
                <c:pt idx="57">
                  <c:v>0.72574947648906096</c:v>
                </c:pt>
                <c:pt idx="58">
                  <c:v>0.71312459198733602</c:v>
                </c:pt>
                <c:pt idx="59">
                  <c:v>0.73335338334154399</c:v>
                </c:pt>
                <c:pt idx="60">
                  <c:v>0.74080284794648799</c:v>
                </c:pt>
                <c:pt idx="61">
                  <c:v>0.74912586976397599</c:v>
                </c:pt>
                <c:pt idx="62">
                  <c:v>0.707703345511001</c:v>
                </c:pt>
                <c:pt idx="63">
                  <c:v>0.70054294492705804</c:v>
                </c:pt>
                <c:pt idx="64">
                  <c:v>0.74688559987115799</c:v>
                </c:pt>
                <c:pt idx="65">
                  <c:v>0.76480699809087405</c:v>
                </c:pt>
                <c:pt idx="66">
                  <c:v>0.80213894036438704</c:v>
                </c:pt>
                <c:pt idx="67">
                  <c:v>0.75034238209247694</c:v>
                </c:pt>
                <c:pt idx="68">
                  <c:v>0.79264048164522904</c:v>
                </c:pt>
                <c:pt idx="69">
                  <c:v>0.79075038317518498</c:v>
                </c:pt>
                <c:pt idx="70">
                  <c:v>0.78440509379573298</c:v>
                </c:pt>
                <c:pt idx="71">
                  <c:v>0.68782169874430499</c:v>
                </c:pt>
                <c:pt idx="72">
                  <c:v>0.73495881797408402</c:v>
                </c:pt>
                <c:pt idx="73">
                  <c:v>0.62934844872085705</c:v>
                </c:pt>
              </c:numCache>
            </c:numRef>
          </c:val>
          <c:extLst>
            <c:ext xmlns:c16="http://schemas.microsoft.com/office/drawing/2014/chart" uri="{C3380CC4-5D6E-409C-BE32-E72D297353CC}">
              <c16:uniqueId val="{0000001C-0DA1-4264-8A34-62E91F2DC09A}"/>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634042137707549"/>
                  <c:y val="-0.8930317460317460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0DA1-4264-8A34-62E91F2DC09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市区町村別_自己負担割合別普及率!$AR$5:$AR$78</c:f>
              <c:numCache>
                <c:formatCode>0.0%</c:formatCode>
                <c:ptCount val="74"/>
                <c:pt idx="0">
                  <c:v>0.74820447558705205</c:v>
                </c:pt>
                <c:pt idx="1">
                  <c:v>0.74820447558705205</c:v>
                </c:pt>
                <c:pt idx="2">
                  <c:v>0.74820447558705205</c:v>
                </c:pt>
                <c:pt idx="3">
                  <c:v>0.74820447558705205</c:v>
                </c:pt>
                <c:pt idx="4">
                  <c:v>0.74820447558705205</c:v>
                </c:pt>
                <c:pt idx="5">
                  <c:v>0.74820447558705205</c:v>
                </c:pt>
                <c:pt idx="6">
                  <c:v>0.74820447558705205</c:v>
                </c:pt>
                <c:pt idx="7">
                  <c:v>0.74820447558705205</c:v>
                </c:pt>
                <c:pt idx="8">
                  <c:v>0.74820447558705205</c:v>
                </c:pt>
                <c:pt idx="9">
                  <c:v>0.74820447558705205</c:v>
                </c:pt>
                <c:pt idx="10">
                  <c:v>0.74820447558705205</c:v>
                </c:pt>
                <c:pt idx="11">
                  <c:v>0.74820447558705205</c:v>
                </c:pt>
                <c:pt idx="12">
                  <c:v>0.74820447558705205</c:v>
                </c:pt>
                <c:pt idx="13">
                  <c:v>0.74820447558705205</c:v>
                </c:pt>
                <c:pt idx="14">
                  <c:v>0.74820447558705205</c:v>
                </c:pt>
                <c:pt idx="15">
                  <c:v>0.74820447558705205</c:v>
                </c:pt>
                <c:pt idx="16">
                  <c:v>0.74820447558705205</c:v>
                </c:pt>
                <c:pt idx="17">
                  <c:v>0.74820447558705205</c:v>
                </c:pt>
                <c:pt idx="18">
                  <c:v>0.74820447558705205</c:v>
                </c:pt>
                <c:pt idx="19">
                  <c:v>0.74820447558705205</c:v>
                </c:pt>
                <c:pt idx="20">
                  <c:v>0.74820447558705205</c:v>
                </c:pt>
                <c:pt idx="21">
                  <c:v>0.74820447558705205</c:v>
                </c:pt>
                <c:pt idx="22">
                  <c:v>0.74820447558705205</c:v>
                </c:pt>
                <c:pt idx="23">
                  <c:v>0.74820447558705205</c:v>
                </c:pt>
                <c:pt idx="24">
                  <c:v>0.74820447558705205</c:v>
                </c:pt>
                <c:pt idx="25">
                  <c:v>0.74820447558705205</c:v>
                </c:pt>
                <c:pt idx="26">
                  <c:v>0.74820447558705205</c:v>
                </c:pt>
                <c:pt idx="27">
                  <c:v>0.74820447558705205</c:v>
                </c:pt>
                <c:pt idx="28">
                  <c:v>0.74820447558705205</c:v>
                </c:pt>
                <c:pt idx="29">
                  <c:v>0.74820447558705205</c:v>
                </c:pt>
                <c:pt idx="30">
                  <c:v>0.74820447558705205</c:v>
                </c:pt>
                <c:pt idx="31">
                  <c:v>0.74820447558705205</c:v>
                </c:pt>
                <c:pt idx="32">
                  <c:v>0.74820447558705205</c:v>
                </c:pt>
                <c:pt idx="33">
                  <c:v>0.74820447558705205</c:v>
                </c:pt>
                <c:pt idx="34">
                  <c:v>0.74820447558705205</c:v>
                </c:pt>
                <c:pt idx="35">
                  <c:v>0.74820447558705205</c:v>
                </c:pt>
                <c:pt idx="36">
                  <c:v>0.74820447558705205</c:v>
                </c:pt>
                <c:pt idx="37">
                  <c:v>0.74820447558705205</c:v>
                </c:pt>
                <c:pt idx="38">
                  <c:v>0.74820447558705205</c:v>
                </c:pt>
                <c:pt idx="39">
                  <c:v>0.74820447558705205</c:v>
                </c:pt>
                <c:pt idx="40">
                  <c:v>0.74820447558705205</c:v>
                </c:pt>
                <c:pt idx="41">
                  <c:v>0.74820447558705205</c:v>
                </c:pt>
                <c:pt idx="42">
                  <c:v>0.74820447558705205</c:v>
                </c:pt>
                <c:pt idx="43">
                  <c:v>0.74820447558705205</c:v>
                </c:pt>
                <c:pt idx="44">
                  <c:v>0.74820447558705205</c:v>
                </c:pt>
                <c:pt idx="45">
                  <c:v>0.74820447558705205</c:v>
                </c:pt>
                <c:pt idx="46">
                  <c:v>0.74820447558705205</c:v>
                </c:pt>
                <c:pt idx="47">
                  <c:v>0.74820447558705205</c:v>
                </c:pt>
                <c:pt idx="48">
                  <c:v>0.74820447558705205</c:v>
                </c:pt>
                <c:pt idx="49">
                  <c:v>0.74820447558705205</c:v>
                </c:pt>
                <c:pt idx="50">
                  <c:v>0.74820447558705205</c:v>
                </c:pt>
                <c:pt idx="51">
                  <c:v>0.74820447558705205</c:v>
                </c:pt>
                <c:pt idx="52">
                  <c:v>0.74820447558705205</c:v>
                </c:pt>
                <c:pt idx="53">
                  <c:v>0.74820447558705205</c:v>
                </c:pt>
                <c:pt idx="54">
                  <c:v>0.74820447558705205</c:v>
                </c:pt>
                <c:pt idx="55">
                  <c:v>0.74820447558705205</c:v>
                </c:pt>
                <c:pt idx="56">
                  <c:v>0.74820447558705205</c:v>
                </c:pt>
                <c:pt idx="57">
                  <c:v>0.74820447558705205</c:v>
                </c:pt>
                <c:pt idx="58">
                  <c:v>0.74820447558705205</c:v>
                </c:pt>
                <c:pt idx="59">
                  <c:v>0.74820447558705205</c:v>
                </c:pt>
                <c:pt idx="60">
                  <c:v>0.74820447558705205</c:v>
                </c:pt>
                <c:pt idx="61">
                  <c:v>0.74820447558705205</c:v>
                </c:pt>
                <c:pt idx="62">
                  <c:v>0.74820447558705205</c:v>
                </c:pt>
                <c:pt idx="63">
                  <c:v>0.74820447558705205</c:v>
                </c:pt>
                <c:pt idx="64">
                  <c:v>0.74820447558705205</c:v>
                </c:pt>
                <c:pt idx="65">
                  <c:v>0.74820447558705205</c:v>
                </c:pt>
                <c:pt idx="66">
                  <c:v>0.74820447558705205</c:v>
                </c:pt>
                <c:pt idx="67">
                  <c:v>0.74820447558705205</c:v>
                </c:pt>
                <c:pt idx="68">
                  <c:v>0.74820447558705205</c:v>
                </c:pt>
                <c:pt idx="69">
                  <c:v>0.74820447558705205</c:v>
                </c:pt>
                <c:pt idx="70">
                  <c:v>0.74820447558705205</c:v>
                </c:pt>
                <c:pt idx="71">
                  <c:v>0.74820447558705205</c:v>
                </c:pt>
                <c:pt idx="72">
                  <c:v>0.74820447558705205</c:v>
                </c:pt>
                <c:pt idx="73">
                  <c:v>0.74820447558705205</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0DA1-4264-8A34-62E91F2DC09A}"/>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ax val="0.9"/>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2723004322323541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市区町村別_自己負担割合別普及率!$AH$3</c:f>
              <c:strCache>
                <c:ptCount val="1"/>
                <c:pt idx="0">
                  <c:v>自己負担割合3割</c:v>
                </c:pt>
              </c:strCache>
            </c:strRef>
          </c:tx>
          <c:spPr>
            <a:solidFill>
              <a:srgbClr val="376092"/>
            </a:solidFill>
            <a:ln>
              <a:noFill/>
            </a:ln>
          </c:spPr>
          <c:invertIfNegative val="0"/>
          <c:dLbls>
            <c:dLbl>
              <c:idx val="0"/>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04-4CFE-809E-E892AA5B0446}"/>
                </c:ext>
              </c:extLst>
            </c:dLbl>
            <c:dLbl>
              <c:idx val="2"/>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5C-42C0-A36B-6ECA3F331286}"/>
                </c:ext>
              </c:extLst>
            </c:dLbl>
            <c:dLbl>
              <c:idx val="8"/>
              <c:layout>
                <c:manualLayout>
                  <c:x val="1.3804347826086957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5C-42C0-A36B-6ECA3F331286}"/>
                </c:ext>
              </c:extLst>
            </c:dLbl>
            <c:dLbl>
              <c:idx val="11"/>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04-4CFE-809E-E892AA5B0446}"/>
                </c:ext>
              </c:extLst>
            </c:dLbl>
            <c:dLbl>
              <c:idx val="12"/>
              <c:layout>
                <c:manualLayout>
                  <c:x val="2.760869565217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04-4CFE-809E-E892AA5B0446}"/>
                </c:ext>
              </c:extLst>
            </c:dLbl>
            <c:dLbl>
              <c:idx val="13"/>
              <c:layout>
                <c:manualLayout>
                  <c:x val="2.3007246376811594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04-4CFE-809E-E892AA5B0446}"/>
                </c:ext>
              </c:extLst>
            </c:dLbl>
            <c:dLbl>
              <c:idx val="16"/>
              <c:layout>
                <c:manualLayout>
                  <c:x val="2.30072463768115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5C-42C0-A36B-6ECA3F331286}"/>
                </c:ext>
              </c:extLst>
            </c:dLbl>
            <c:dLbl>
              <c:idx val="23"/>
              <c:layout>
                <c:manualLayout>
                  <c:x val="2.60748792270531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5C-42C0-A36B-6ECA3F331286}"/>
                </c:ext>
              </c:extLst>
            </c:dLbl>
            <c:dLbl>
              <c:idx val="24"/>
              <c:layout>
                <c:manualLayout>
                  <c:x val="1.073671497584541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5C-42C0-A36B-6ECA3F331286}"/>
                </c:ext>
              </c:extLst>
            </c:dLbl>
            <c:dLbl>
              <c:idx val="27"/>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04-4CFE-809E-E892AA5B0446}"/>
                </c:ext>
              </c:extLst>
            </c:dLbl>
            <c:dLbl>
              <c:idx val="2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04-4CFE-809E-E892AA5B0446}"/>
                </c:ext>
              </c:extLst>
            </c:dLbl>
            <c:dLbl>
              <c:idx val="30"/>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5C-42C0-A36B-6ECA3F331286}"/>
                </c:ext>
              </c:extLst>
            </c:dLbl>
            <c:dLbl>
              <c:idx val="33"/>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C0-44EC-8B5E-0A7E3345548A}"/>
                </c:ext>
              </c:extLst>
            </c:dLbl>
            <c:dLbl>
              <c:idx val="34"/>
              <c:layout>
                <c:manualLayout>
                  <c:x val="3.0676328502415459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5C-42C0-A36B-6ECA3F331286}"/>
                </c:ext>
              </c:extLst>
            </c:dLbl>
            <c:dLbl>
              <c:idx val="36"/>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5C-42C0-A36B-6ECA3F331286}"/>
                </c:ext>
              </c:extLst>
            </c:dLbl>
            <c:dLbl>
              <c:idx val="47"/>
              <c:layout>
                <c:manualLayout>
                  <c:x val="2.91425120772945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004-4CFE-809E-E892AA5B0446}"/>
                </c:ext>
              </c:extLst>
            </c:dLbl>
            <c:dLbl>
              <c:idx val="50"/>
              <c:layout>
                <c:manualLayout>
                  <c:x val="9.202898550724526E-3"/>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0B-492C-8E76-784EFEE95083}"/>
                </c:ext>
              </c:extLst>
            </c:dLbl>
            <c:dLbl>
              <c:idx val="51"/>
              <c:layout>
                <c:manualLayout>
                  <c:x val="4.60144927536220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004-4CFE-809E-E892AA5B0446}"/>
                </c:ext>
              </c:extLst>
            </c:dLbl>
            <c:dLbl>
              <c:idx val="52"/>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004-4CFE-809E-E892AA5B0446}"/>
                </c:ext>
              </c:extLst>
            </c:dLbl>
            <c:dLbl>
              <c:idx val="54"/>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5C-42C0-A36B-6ECA3F331286}"/>
                </c:ext>
              </c:extLst>
            </c:dLbl>
            <c:dLbl>
              <c:idx val="5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004-4CFE-809E-E892AA5B0446}"/>
                </c:ext>
              </c:extLst>
            </c:dLbl>
            <c:dLbl>
              <c:idx val="57"/>
              <c:layout>
                <c:manualLayout>
                  <c:x val="2.3007246376811483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5C-42C0-A36B-6ECA3F331286}"/>
                </c:ext>
              </c:extLst>
            </c:dLbl>
            <c:dLbl>
              <c:idx val="58"/>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5C-42C0-A36B-6ECA3F331286}"/>
                </c:ext>
              </c:extLst>
            </c:dLbl>
            <c:dLbl>
              <c:idx val="5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C0-44EC-8B5E-0A7E3345548A}"/>
                </c:ext>
              </c:extLst>
            </c:dLbl>
            <c:dLbl>
              <c:idx val="62"/>
              <c:layout>
                <c:manualLayout>
                  <c:x val="3.06763285024153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0B-492C-8E76-784EFEE95083}"/>
                </c:ext>
              </c:extLst>
            </c:dLbl>
            <c:dLbl>
              <c:idx val="63"/>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0B-492C-8E76-784EFEE95083}"/>
                </c:ext>
              </c:extLst>
            </c:dLbl>
            <c:dLbl>
              <c:idx val="71"/>
              <c:layout>
                <c:manualLayout>
                  <c:x val="1.533816425120773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0B-492C-8E76-784EFEE95083}"/>
                </c:ext>
              </c:extLst>
            </c:dLbl>
            <c:dLbl>
              <c:idx val="72"/>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C4-4B53-BDB9-7DD8447A61E1}"/>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市区町村別_自己負担割合別普及率!$AH$5:$AH$78</c:f>
              <c:numCache>
                <c:formatCode>0.0%</c:formatCode>
                <c:ptCount val="74"/>
                <c:pt idx="0">
                  <c:v>0.70906679612846302</c:v>
                </c:pt>
                <c:pt idx="1">
                  <c:v>0.71407117492415095</c:v>
                </c:pt>
                <c:pt idx="2">
                  <c:v>0.69678733633428602</c:v>
                </c:pt>
                <c:pt idx="3">
                  <c:v>0.72525739862134697</c:v>
                </c:pt>
                <c:pt idx="4">
                  <c:v>0.71426697267594097</c:v>
                </c:pt>
                <c:pt idx="5">
                  <c:v>0.74414453759019705</c:v>
                </c:pt>
                <c:pt idx="6">
                  <c:v>0.73846040844690497</c:v>
                </c:pt>
                <c:pt idx="7">
                  <c:v>0.64826132007332904</c:v>
                </c:pt>
                <c:pt idx="8">
                  <c:v>0.69800071060481095</c:v>
                </c:pt>
                <c:pt idx="9">
                  <c:v>0.812299590537643</c:v>
                </c:pt>
                <c:pt idx="10">
                  <c:v>0.73640314157454001</c:v>
                </c:pt>
                <c:pt idx="11">
                  <c:v>0.68187490786093896</c:v>
                </c:pt>
                <c:pt idx="12">
                  <c:v>0.68355884812910295</c:v>
                </c:pt>
                <c:pt idx="13">
                  <c:v>0.68858426431665698</c:v>
                </c:pt>
                <c:pt idx="14">
                  <c:v>0.73231215833166896</c:v>
                </c:pt>
                <c:pt idx="15">
                  <c:v>0.62240523355350696</c:v>
                </c:pt>
                <c:pt idx="16">
                  <c:v>0.68862432102797699</c:v>
                </c:pt>
                <c:pt idx="17">
                  <c:v>0.72657227958622195</c:v>
                </c:pt>
                <c:pt idx="18">
                  <c:v>0.71784758461099596</c:v>
                </c:pt>
                <c:pt idx="19">
                  <c:v>0.76459456206751397</c:v>
                </c:pt>
                <c:pt idx="20">
                  <c:v>0.73387853541600601</c:v>
                </c:pt>
                <c:pt idx="21">
                  <c:v>0.74644492554322805</c:v>
                </c:pt>
                <c:pt idx="22">
                  <c:v>0.71982931221190705</c:v>
                </c:pt>
                <c:pt idx="23">
                  <c:v>0.68447451902011403</c:v>
                </c:pt>
                <c:pt idx="24">
                  <c:v>0.70234653468219099</c:v>
                </c:pt>
                <c:pt idx="25">
                  <c:v>0.71907478828258098</c:v>
                </c:pt>
                <c:pt idx="26">
                  <c:v>0.72735056477101401</c:v>
                </c:pt>
                <c:pt idx="27">
                  <c:v>0.71149383069740002</c:v>
                </c:pt>
                <c:pt idx="28">
                  <c:v>0.716556889563849</c:v>
                </c:pt>
                <c:pt idx="29">
                  <c:v>0.73073524953744196</c:v>
                </c:pt>
                <c:pt idx="30">
                  <c:v>0.70633458658431902</c:v>
                </c:pt>
                <c:pt idx="31">
                  <c:v>0.72334816975157701</c:v>
                </c:pt>
                <c:pt idx="32">
                  <c:v>0.72141201743763705</c:v>
                </c:pt>
                <c:pt idx="33">
                  <c:v>0.72043731068563399</c:v>
                </c:pt>
                <c:pt idx="34">
                  <c:v>0.67915955617985702</c:v>
                </c:pt>
                <c:pt idx="35">
                  <c:v>0.73263890042193003</c:v>
                </c:pt>
                <c:pt idx="36">
                  <c:v>0.70766531474282701</c:v>
                </c:pt>
                <c:pt idx="37">
                  <c:v>0.72663016386896095</c:v>
                </c:pt>
                <c:pt idx="38">
                  <c:v>0.75779975029800495</c:v>
                </c:pt>
                <c:pt idx="39">
                  <c:v>0.71558215466280095</c:v>
                </c:pt>
                <c:pt idx="40">
                  <c:v>0.72580187184298794</c:v>
                </c:pt>
                <c:pt idx="41">
                  <c:v>0.75723074979994798</c:v>
                </c:pt>
                <c:pt idx="42">
                  <c:v>0.73172234590575702</c:v>
                </c:pt>
                <c:pt idx="43">
                  <c:v>0.72443966182875597</c:v>
                </c:pt>
                <c:pt idx="44">
                  <c:v>0.75811601662044803</c:v>
                </c:pt>
                <c:pt idx="45">
                  <c:v>0.72845289422120296</c:v>
                </c:pt>
                <c:pt idx="46">
                  <c:v>0.76560002764603996</c:v>
                </c:pt>
                <c:pt idx="47">
                  <c:v>0.68087644426903404</c:v>
                </c:pt>
                <c:pt idx="48">
                  <c:v>0.72864761533064504</c:v>
                </c:pt>
                <c:pt idx="49">
                  <c:v>0.64951675827811595</c:v>
                </c:pt>
                <c:pt idx="50">
                  <c:v>0.703057362796213</c:v>
                </c:pt>
                <c:pt idx="51">
                  <c:v>0.70949314681707698</c:v>
                </c:pt>
                <c:pt idx="52">
                  <c:v>0.70925788342098395</c:v>
                </c:pt>
                <c:pt idx="53">
                  <c:v>0.74354049733564997</c:v>
                </c:pt>
                <c:pt idx="54">
                  <c:v>0.71710785723516601</c:v>
                </c:pt>
                <c:pt idx="55">
                  <c:v>0.76469396981997095</c:v>
                </c:pt>
                <c:pt idx="56">
                  <c:v>0.71686623424931795</c:v>
                </c:pt>
                <c:pt idx="57">
                  <c:v>0.68767004444740798</c:v>
                </c:pt>
                <c:pt idx="58">
                  <c:v>0.67161169699012102</c:v>
                </c:pt>
                <c:pt idx="59">
                  <c:v>0.71267999182039499</c:v>
                </c:pt>
                <c:pt idx="60">
                  <c:v>0.72369501514860801</c:v>
                </c:pt>
                <c:pt idx="61">
                  <c:v>0.72954230859327995</c:v>
                </c:pt>
                <c:pt idx="62">
                  <c:v>0.67953059246081804</c:v>
                </c:pt>
                <c:pt idx="63">
                  <c:v>0.66269645330160099</c:v>
                </c:pt>
                <c:pt idx="64">
                  <c:v>0.72802911158314598</c:v>
                </c:pt>
                <c:pt idx="65">
                  <c:v>0.76148303718505805</c:v>
                </c:pt>
                <c:pt idx="66">
                  <c:v>0.82555739976079001</c:v>
                </c:pt>
                <c:pt idx="67">
                  <c:v>0.73821840892718005</c:v>
                </c:pt>
                <c:pt idx="68">
                  <c:v>0.74443881835118897</c:v>
                </c:pt>
                <c:pt idx="69">
                  <c:v>0.75048488196225904</c:v>
                </c:pt>
                <c:pt idx="70">
                  <c:v>0.79210160263423601</c:v>
                </c:pt>
                <c:pt idx="71">
                  <c:v>0.697267391197119</c:v>
                </c:pt>
                <c:pt idx="72">
                  <c:v>0.70831971933082105</c:v>
                </c:pt>
                <c:pt idx="73">
                  <c:v>0.64000334532458503</c:v>
                </c:pt>
              </c:numCache>
            </c:numRef>
          </c:val>
          <c:extLst>
            <c:ext xmlns:c16="http://schemas.microsoft.com/office/drawing/2014/chart" uri="{C3380CC4-5D6E-409C-BE32-E72D297353CC}">
              <c16:uniqueId val="{0000001C-D004-4CFE-809E-E892AA5B0446}"/>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554690355299284"/>
                  <c:y val="-0.8930306847282529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D004-4CFE-809E-E892AA5B044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市区町村別_自己負担割合別普及率!$AU$5:$AU$78</c:f>
              <c:numCache>
                <c:formatCode>0.0%</c:formatCode>
                <c:ptCount val="74"/>
                <c:pt idx="0">
                  <c:v>0.71600493804381904</c:v>
                </c:pt>
                <c:pt idx="1">
                  <c:v>0.71600493804381904</c:v>
                </c:pt>
                <c:pt idx="2">
                  <c:v>0.71600493804381904</c:v>
                </c:pt>
                <c:pt idx="3">
                  <c:v>0.71600493804381904</c:v>
                </c:pt>
                <c:pt idx="4">
                  <c:v>0.71600493804381904</c:v>
                </c:pt>
                <c:pt idx="5">
                  <c:v>0.71600493804381904</c:v>
                </c:pt>
                <c:pt idx="6">
                  <c:v>0.71600493804381904</c:v>
                </c:pt>
                <c:pt idx="7">
                  <c:v>0.71600493804381904</c:v>
                </c:pt>
                <c:pt idx="8">
                  <c:v>0.71600493804381904</c:v>
                </c:pt>
                <c:pt idx="9">
                  <c:v>0.71600493804381904</c:v>
                </c:pt>
                <c:pt idx="10">
                  <c:v>0.71600493804381904</c:v>
                </c:pt>
                <c:pt idx="11">
                  <c:v>0.71600493804381904</c:v>
                </c:pt>
                <c:pt idx="12">
                  <c:v>0.71600493804381904</c:v>
                </c:pt>
                <c:pt idx="13">
                  <c:v>0.71600493804381904</c:v>
                </c:pt>
                <c:pt idx="14">
                  <c:v>0.71600493804381904</c:v>
                </c:pt>
                <c:pt idx="15">
                  <c:v>0.71600493804381904</c:v>
                </c:pt>
                <c:pt idx="16">
                  <c:v>0.71600493804381904</c:v>
                </c:pt>
                <c:pt idx="17">
                  <c:v>0.71600493804381904</c:v>
                </c:pt>
                <c:pt idx="18">
                  <c:v>0.71600493804381904</c:v>
                </c:pt>
                <c:pt idx="19">
                  <c:v>0.71600493804381904</c:v>
                </c:pt>
                <c:pt idx="20">
                  <c:v>0.71600493804381904</c:v>
                </c:pt>
                <c:pt idx="21">
                  <c:v>0.71600493804381904</c:v>
                </c:pt>
                <c:pt idx="22">
                  <c:v>0.71600493804381904</c:v>
                </c:pt>
                <c:pt idx="23">
                  <c:v>0.71600493804381904</c:v>
                </c:pt>
                <c:pt idx="24">
                  <c:v>0.71600493804381904</c:v>
                </c:pt>
                <c:pt idx="25">
                  <c:v>0.71600493804381904</c:v>
                </c:pt>
                <c:pt idx="26">
                  <c:v>0.71600493804381904</c:v>
                </c:pt>
                <c:pt idx="27">
                  <c:v>0.71600493804381904</c:v>
                </c:pt>
                <c:pt idx="28">
                  <c:v>0.71600493804381904</c:v>
                </c:pt>
                <c:pt idx="29">
                  <c:v>0.71600493804381904</c:v>
                </c:pt>
                <c:pt idx="30">
                  <c:v>0.71600493804381904</c:v>
                </c:pt>
                <c:pt idx="31">
                  <c:v>0.71600493804381904</c:v>
                </c:pt>
                <c:pt idx="32">
                  <c:v>0.71600493804381904</c:v>
                </c:pt>
                <c:pt idx="33">
                  <c:v>0.71600493804381904</c:v>
                </c:pt>
                <c:pt idx="34">
                  <c:v>0.71600493804381904</c:v>
                </c:pt>
                <c:pt idx="35">
                  <c:v>0.71600493804381904</c:v>
                </c:pt>
                <c:pt idx="36">
                  <c:v>0.71600493804381904</c:v>
                </c:pt>
                <c:pt idx="37">
                  <c:v>0.71600493804381904</c:v>
                </c:pt>
                <c:pt idx="38">
                  <c:v>0.71600493804381904</c:v>
                </c:pt>
                <c:pt idx="39">
                  <c:v>0.71600493804381904</c:v>
                </c:pt>
                <c:pt idx="40">
                  <c:v>0.71600493804381904</c:v>
                </c:pt>
                <c:pt idx="41">
                  <c:v>0.71600493804381904</c:v>
                </c:pt>
                <c:pt idx="42">
                  <c:v>0.71600493804381904</c:v>
                </c:pt>
                <c:pt idx="43">
                  <c:v>0.71600493804381904</c:v>
                </c:pt>
                <c:pt idx="44">
                  <c:v>0.71600493804381904</c:v>
                </c:pt>
                <c:pt idx="45">
                  <c:v>0.71600493804381904</c:v>
                </c:pt>
                <c:pt idx="46">
                  <c:v>0.71600493804381904</c:v>
                </c:pt>
                <c:pt idx="47">
                  <c:v>0.71600493804381904</c:v>
                </c:pt>
                <c:pt idx="48">
                  <c:v>0.71600493804381904</c:v>
                </c:pt>
                <c:pt idx="49">
                  <c:v>0.71600493804381904</c:v>
                </c:pt>
                <c:pt idx="50">
                  <c:v>0.71600493804381904</c:v>
                </c:pt>
                <c:pt idx="51">
                  <c:v>0.71600493804381904</c:v>
                </c:pt>
                <c:pt idx="52">
                  <c:v>0.71600493804381904</c:v>
                </c:pt>
                <c:pt idx="53">
                  <c:v>0.71600493804381904</c:v>
                </c:pt>
                <c:pt idx="54">
                  <c:v>0.71600493804381904</c:v>
                </c:pt>
                <c:pt idx="55">
                  <c:v>0.71600493804381904</c:v>
                </c:pt>
                <c:pt idx="56">
                  <c:v>0.71600493804381904</c:v>
                </c:pt>
                <c:pt idx="57">
                  <c:v>0.71600493804381904</c:v>
                </c:pt>
                <c:pt idx="58">
                  <c:v>0.71600493804381904</c:v>
                </c:pt>
                <c:pt idx="59">
                  <c:v>0.71600493804381904</c:v>
                </c:pt>
                <c:pt idx="60">
                  <c:v>0.71600493804381904</c:v>
                </c:pt>
                <c:pt idx="61">
                  <c:v>0.71600493804381904</c:v>
                </c:pt>
                <c:pt idx="62">
                  <c:v>0.71600493804381904</c:v>
                </c:pt>
                <c:pt idx="63">
                  <c:v>0.71600493804381904</c:v>
                </c:pt>
                <c:pt idx="64">
                  <c:v>0.71600493804381904</c:v>
                </c:pt>
                <c:pt idx="65">
                  <c:v>0.71600493804381904</c:v>
                </c:pt>
                <c:pt idx="66">
                  <c:v>0.71600493804381904</c:v>
                </c:pt>
                <c:pt idx="67">
                  <c:v>0.71600493804381904</c:v>
                </c:pt>
                <c:pt idx="68">
                  <c:v>0.71600493804381904</c:v>
                </c:pt>
                <c:pt idx="69">
                  <c:v>0.71600493804381904</c:v>
                </c:pt>
                <c:pt idx="70">
                  <c:v>0.71600493804381904</c:v>
                </c:pt>
                <c:pt idx="71">
                  <c:v>0.71600493804381904</c:v>
                </c:pt>
                <c:pt idx="72">
                  <c:v>0.71600493804381904</c:v>
                </c:pt>
                <c:pt idx="73">
                  <c:v>0.71600493804381904</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D004-4CFE-809E-E892AA5B0446}"/>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2808836721805"/>
              <c:y val="2.2723004322323541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市区町村別_自己負担割合別普及率!$AG$4</c:f>
              <c:strCache>
                <c:ptCount val="1"/>
                <c:pt idx="0">
                  <c:v>前年度との差分(自己負担割合1割)</c:v>
                </c:pt>
              </c:strCache>
            </c:strRef>
          </c:tx>
          <c:spPr>
            <a:solidFill>
              <a:schemeClr val="accent1"/>
            </a:solidFill>
            <a:ln>
              <a:noFill/>
            </a:ln>
          </c:spPr>
          <c:invertIfNegative val="0"/>
          <c:dLbls>
            <c:dLbl>
              <c:idx val="11"/>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FE-43F3-A135-4B61D79915E8}"/>
                </c:ext>
              </c:extLst>
            </c:dLbl>
            <c:dLbl>
              <c:idx val="18"/>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FE-43F3-A135-4B61D79915E8}"/>
                </c:ext>
              </c:extLst>
            </c:dLbl>
            <c:dLbl>
              <c:idx val="19"/>
              <c:layout>
                <c:manualLayout>
                  <c:x val="-3.06763285024148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FE-43F3-A135-4B61D79915E8}"/>
                </c:ext>
              </c:extLst>
            </c:dLbl>
            <c:dLbl>
              <c:idx val="20"/>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FE-43F3-A135-4B61D79915E8}"/>
                </c:ext>
              </c:extLst>
            </c:dLbl>
            <c:dLbl>
              <c:idx val="27"/>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AFE-43F3-A135-4B61D79915E8}"/>
                </c:ext>
              </c:extLst>
            </c:dLbl>
            <c:dLbl>
              <c:idx val="29"/>
              <c:layout>
                <c:manualLayout>
                  <c:x val="-3.06763285024148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AFE-43F3-A135-4B61D79915E8}"/>
                </c:ext>
              </c:extLst>
            </c:dLbl>
            <c:dLbl>
              <c:idx val="36"/>
              <c:layout>
                <c:manualLayout>
                  <c:x val="-3.06763285024148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AFE-43F3-A135-4B61D79915E8}"/>
                </c:ext>
              </c:extLst>
            </c:dLbl>
            <c:dLbl>
              <c:idx val="37"/>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AFE-43F3-A135-4B61D79915E8}"/>
                </c:ext>
              </c:extLst>
            </c:dLbl>
            <c:dLbl>
              <c:idx val="52"/>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FAFE-43F3-A135-4B61D79915E8}"/>
                </c:ext>
              </c:extLst>
            </c:dLbl>
            <c:dLbl>
              <c:idx val="55"/>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FAFE-43F3-A135-4B61D79915E8}"/>
                </c:ext>
              </c:extLst>
            </c:dLbl>
            <c:dLbl>
              <c:idx val="65"/>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FAFE-43F3-A135-4B61D79915E8}"/>
                </c:ext>
              </c:extLst>
            </c:dLbl>
            <c:dLbl>
              <c:idx val="68"/>
              <c:layout>
                <c:manualLayout>
                  <c:x val="1.07367149758453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FAFE-43F3-A135-4B61D79915E8}"/>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市区町村別_自己負担割合別普及率!$AG$5:$AG$78</c:f>
              <c:numCache>
                <c:formatCode>General</c:formatCode>
                <c:ptCount val="74"/>
                <c:pt idx="0">
                  <c:v>0.70000000000000062</c:v>
                </c:pt>
                <c:pt idx="1">
                  <c:v>1.100000000000001</c:v>
                </c:pt>
                <c:pt idx="2">
                  <c:v>0.20000000000000018</c:v>
                </c:pt>
                <c:pt idx="3">
                  <c:v>0.70000000000000062</c:v>
                </c:pt>
                <c:pt idx="4">
                  <c:v>0.60000000000000053</c:v>
                </c:pt>
                <c:pt idx="5">
                  <c:v>1.5000000000000013</c:v>
                </c:pt>
                <c:pt idx="6">
                  <c:v>0.60000000000000053</c:v>
                </c:pt>
                <c:pt idx="7">
                  <c:v>1.100000000000001</c:v>
                </c:pt>
                <c:pt idx="8">
                  <c:v>1.0000000000000009</c:v>
                </c:pt>
                <c:pt idx="9">
                  <c:v>-0.20000000000000018</c:v>
                </c:pt>
                <c:pt idx="10">
                  <c:v>0.70000000000000062</c:v>
                </c:pt>
                <c:pt idx="11">
                  <c:v>0.50000000000000044</c:v>
                </c:pt>
                <c:pt idx="12">
                  <c:v>0.20000000000000018</c:v>
                </c:pt>
                <c:pt idx="13">
                  <c:v>0.60000000000000053</c:v>
                </c:pt>
                <c:pt idx="14">
                  <c:v>0.60000000000000053</c:v>
                </c:pt>
                <c:pt idx="15">
                  <c:v>0.10000000000000009</c:v>
                </c:pt>
                <c:pt idx="16">
                  <c:v>1.100000000000001</c:v>
                </c:pt>
                <c:pt idx="17">
                  <c:v>1.3000000000000012</c:v>
                </c:pt>
                <c:pt idx="18">
                  <c:v>0.50000000000000044</c:v>
                </c:pt>
                <c:pt idx="19">
                  <c:v>0.40000000000000036</c:v>
                </c:pt>
                <c:pt idx="20">
                  <c:v>0.50000000000000044</c:v>
                </c:pt>
                <c:pt idx="21">
                  <c:v>0.60000000000000053</c:v>
                </c:pt>
                <c:pt idx="22">
                  <c:v>1.3000000000000012</c:v>
                </c:pt>
                <c:pt idx="23">
                  <c:v>-0.20000000000000018</c:v>
                </c:pt>
                <c:pt idx="24">
                  <c:v>-0.10000000000000009</c:v>
                </c:pt>
                <c:pt idx="25">
                  <c:v>0.30000000000000027</c:v>
                </c:pt>
                <c:pt idx="26">
                  <c:v>-0.10000000000000009</c:v>
                </c:pt>
                <c:pt idx="27">
                  <c:v>0.50000000000000044</c:v>
                </c:pt>
                <c:pt idx="28">
                  <c:v>1.0000000000000009</c:v>
                </c:pt>
                <c:pt idx="29">
                  <c:v>0.40000000000000036</c:v>
                </c:pt>
                <c:pt idx="30">
                  <c:v>0</c:v>
                </c:pt>
                <c:pt idx="31">
                  <c:v>0.20000000000000018</c:v>
                </c:pt>
                <c:pt idx="32">
                  <c:v>1.5000000000000013</c:v>
                </c:pt>
                <c:pt idx="33">
                  <c:v>0.9000000000000008</c:v>
                </c:pt>
                <c:pt idx="34">
                  <c:v>-0.10000000000000009</c:v>
                </c:pt>
                <c:pt idx="35">
                  <c:v>0.80000000000000071</c:v>
                </c:pt>
                <c:pt idx="36">
                  <c:v>0.40000000000000036</c:v>
                </c:pt>
                <c:pt idx="37">
                  <c:v>0.50000000000000044</c:v>
                </c:pt>
                <c:pt idx="38">
                  <c:v>0.30000000000000027</c:v>
                </c:pt>
                <c:pt idx="39">
                  <c:v>0.30000000000000027</c:v>
                </c:pt>
                <c:pt idx="40">
                  <c:v>1.0000000000000009</c:v>
                </c:pt>
                <c:pt idx="41">
                  <c:v>0.60000000000000053</c:v>
                </c:pt>
                <c:pt idx="42">
                  <c:v>1.4000000000000012</c:v>
                </c:pt>
                <c:pt idx="43">
                  <c:v>0.70000000000000062</c:v>
                </c:pt>
                <c:pt idx="44">
                  <c:v>1.4000000000000012</c:v>
                </c:pt>
                <c:pt idx="45">
                  <c:v>2.1000000000000019</c:v>
                </c:pt>
                <c:pt idx="46">
                  <c:v>0.60000000000000053</c:v>
                </c:pt>
                <c:pt idx="47">
                  <c:v>0.20000000000000018</c:v>
                </c:pt>
                <c:pt idx="48">
                  <c:v>0.30000000000000027</c:v>
                </c:pt>
                <c:pt idx="49">
                  <c:v>0.8999999999999897</c:v>
                </c:pt>
                <c:pt idx="50">
                  <c:v>1.5000000000000013</c:v>
                </c:pt>
                <c:pt idx="51">
                  <c:v>0.70000000000000062</c:v>
                </c:pt>
                <c:pt idx="52">
                  <c:v>0.50000000000000044</c:v>
                </c:pt>
                <c:pt idx="53">
                  <c:v>1.4000000000000012</c:v>
                </c:pt>
                <c:pt idx="54">
                  <c:v>0.70000000000000062</c:v>
                </c:pt>
                <c:pt idx="55">
                  <c:v>0.50000000000000044</c:v>
                </c:pt>
                <c:pt idx="56">
                  <c:v>0.20000000000000018</c:v>
                </c:pt>
                <c:pt idx="57">
                  <c:v>0.9000000000000008</c:v>
                </c:pt>
                <c:pt idx="58">
                  <c:v>0.10000000000000009</c:v>
                </c:pt>
                <c:pt idx="59">
                  <c:v>-0.50000000000000044</c:v>
                </c:pt>
                <c:pt idx="60">
                  <c:v>0.60000000000000053</c:v>
                </c:pt>
                <c:pt idx="61">
                  <c:v>0.30000000000000027</c:v>
                </c:pt>
                <c:pt idx="62">
                  <c:v>0.9000000000000008</c:v>
                </c:pt>
                <c:pt idx="63">
                  <c:v>0.30000000000000027</c:v>
                </c:pt>
                <c:pt idx="64">
                  <c:v>-0.20000000000000018</c:v>
                </c:pt>
                <c:pt idx="65">
                  <c:v>0.50000000000000044</c:v>
                </c:pt>
                <c:pt idx="66">
                  <c:v>-1.2999999999999901</c:v>
                </c:pt>
                <c:pt idx="67">
                  <c:v>0.30000000000000027</c:v>
                </c:pt>
                <c:pt idx="68">
                  <c:v>0.50000000000000044</c:v>
                </c:pt>
                <c:pt idx="69">
                  <c:v>1.4000000000000012</c:v>
                </c:pt>
                <c:pt idx="70">
                  <c:v>1.100000000000001</c:v>
                </c:pt>
                <c:pt idx="71">
                  <c:v>-0.30000000000000027</c:v>
                </c:pt>
                <c:pt idx="72">
                  <c:v>2.8000000000000025</c:v>
                </c:pt>
                <c:pt idx="73">
                  <c:v>1.0000000000000009</c:v>
                </c:pt>
              </c:numCache>
            </c:numRef>
          </c:val>
          <c:extLst>
            <c:ext xmlns:c16="http://schemas.microsoft.com/office/drawing/2014/chart" uri="{C3380CC4-5D6E-409C-BE32-E72D297353CC}">
              <c16:uniqueId val="{0000004A-FAFE-43F3-A135-4B61D79915E8}"/>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9.8462560386473427E-2"/>
                  <c:y val="-0.8940396825396825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4B-FAFE-43F3-A135-4B61D79915E8}"/>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市区町村別_自己負担割合別普及率!$AT$5:$AT$78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FAFE-43F3-A135-4B61D79915E8}"/>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3.5"/>
          <c:min val="-2"/>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977161835748786"/>
              <c:y val="2.574984126984127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majorUnit val="0.5"/>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750603174603174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8"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市区町村別_自己負担割合別普及率!$AJ$4</c:f>
              <c:strCache>
                <c:ptCount val="1"/>
                <c:pt idx="0">
                  <c:v>前年度との差分(自己負担割合3割)</c:v>
                </c:pt>
              </c:strCache>
            </c:strRef>
          </c:tx>
          <c:spPr>
            <a:solidFill>
              <a:schemeClr val="accent1"/>
            </a:solidFill>
            <a:ln>
              <a:noFill/>
            </a:ln>
          </c:spPr>
          <c:invertIfNegative val="0"/>
          <c:dLbls>
            <c:dLbl>
              <c:idx val="10"/>
              <c:layout>
                <c:manualLayout>
                  <c:x val="1.2270531400966241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06-48EA-B5A9-0C089EA9422B}"/>
                </c:ext>
              </c:extLst>
            </c:dLbl>
            <c:dLbl>
              <c:idx val="14"/>
              <c:layout>
                <c:manualLayout>
                  <c:x val="6.13526570048303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906-48EA-B5A9-0C089EA9422B}"/>
                </c:ext>
              </c:extLst>
            </c:dLbl>
            <c:dLbl>
              <c:idx val="46"/>
              <c:layout>
                <c:manualLayout>
                  <c:x val="-1.53381642512082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906-48EA-B5A9-0C089EA9422B}"/>
                </c:ext>
              </c:extLst>
            </c:dLbl>
            <c:dLbl>
              <c:idx val="47"/>
              <c:layout>
                <c:manualLayout>
                  <c:x val="6.13526570048303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906-48EA-B5A9-0C089EA9422B}"/>
                </c:ext>
              </c:extLst>
            </c:dLbl>
            <c:dLbl>
              <c:idx val="58"/>
              <c:layout>
                <c:manualLayout>
                  <c:x val="1.99396135265699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6906-48EA-B5A9-0C089EA9422B}"/>
                </c:ext>
              </c:extLst>
            </c:dLbl>
            <c:dLbl>
              <c:idx val="62"/>
              <c:layout>
                <c:manualLayout>
                  <c:x val="6.1352657004830353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906-48EA-B5A9-0C089EA9422B}"/>
                </c:ext>
              </c:extLst>
            </c:dLbl>
            <c:dLbl>
              <c:idx val="64"/>
              <c:layout>
                <c:manualLayout>
                  <c:x val="6.13526570048303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6906-48EA-B5A9-0C089EA9422B}"/>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市区町村別_自己負担割合別普及率!$X$5:$X$78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市区町村別_自己負担割合別普及率!$AJ$5:$AJ$78</c:f>
              <c:numCache>
                <c:formatCode>General</c:formatCode>
                <c:ptCount val="74"/>
                <c:pt idx="0">
                  <c:v>0.40000000000000036</c:v>
                </c:pt>
                <c:pt idx="1">
                  <c:v>1.4000000000000012</c:v>
                </c:pt>
                <c:pt idx="2">
                  <c:v>-1.8000000000000016</c:v>
                </c:pt>
                <c:pt idx="3">
                  <c:v>3.1000000000000028</c:v>
                </c:pt>
                <c:pt idx="4">
                  <c:v>-0.10000000000000009</c:v>
                </c:pt>
                <c:pt idx="5">
                  <c:v>-1.5000000000000013</c:v>
                </c:pt>
                <c:pt idx="6">
                  <c:v>0.50000000000000044</c:v>
                </c:pt>
                <c:pt idx="7">
                  <c:v>3.0000000000000027</c:v>
                </c:pt>
                <c:pt idx="8">
                  <c:v>0.40000000000000036</c:v>
                </c:pt>
                <c:pt idx="9">
                  <c:v>-1.19999999999999</c:v>
                </c:pt>
                <c:pt idx="10">
                  <c:v>0.10000000000000009</c:v>
                </c:pt>
                <c:pt idx="11">
                  <c:v>0.70000000000000062</c:v>
                </c:pt>
                <c:pt idx="12">
                  <c:v>1.0000000000000009</c:v>
                </c:pt>
                <c:pt idx="13">
                  <c:v>-1.9000000000000017</c:v>
                </c:pt>
                <c:pt idx="14">
                  <c:v>0.20000000000000018</c:v>
                </c:pt>
                <c:pt idx="15">
                  <c:v>1.2000000000000011</c:v>
                </c:pt>
                <c:pt idx="16">
                  <c:v>-0.9000000000000008</c:v>
                </c:pt>
                <c:pt idx="17">
                  <c:v>-0.30000000000000027</c:v>
                </c:pt>
                <c:pt idx="18">
                  <c:v>-1.4000000000000012</c:v>
                </c:pt>
                <c:pt idx="19">
                  <c:v>-0.60000000000000053</c:v>
                </c:pt>
                <c:pt idx="20">
                  <c:v>1.2000000000000011</c:v>
                </c:pt>
                <c:pt idx="21">
                  <c:v>0.80000000000000071</c:v>
                </c:pt>
                <c:pt idx="22">
                  <c:v>0.80000000000000071</c:v>
                </c:pt>
                <c:pt idx="23">
                  <c:v>2.200000000000002</c:v>
                </c:pt>
                <c:pt idx="24">
                  <c:v>0.9000000000000008</c:v>
                </c:pt>
                <c:pt idx="25">
                  <c:v>-0.30000000000000027</c:v>
                </c:pt>
                <c:pt idx="26">
                  <c:v>-0.9000000000000008</c:v>
                </c:pt>
                <c:pt idx="27">
                  <c:v>-0.9000000000000008</c:v>
                </c:pt>
                <c:pt idx="28">
                  <c:v>-0.50000000000000044</c:v>
                </c:pt>
                <c:pt idx="29">
                  <c:v>1.0000000000000009</c:v>
                </c:pt>
                <c:pt idx="30">
                  <c:v>-0.10000000000000009</c:v>
                </c:pt>
                <c:pt idx="31">
                  <c:v>-0.80000000000000071</c:v>
                </c:pt>
                <c:pt idx="32">
                  <c:v>0.40000000000000036</c:v>
                </c:pt>
                <c:pt idx="33">
                  <c:v>0.70000000000000062</c:v>
                </c:pt>
                <c:pt idx="34">
                  <c:v>-0.80000000000000071</c:v>
                </c:pt>
                <c:pt idx="35">
                  <c:v>1.8000000000000016</c:v>
                </c:pt>
                <c:pt idx="36">
                  <c:v>0.60000000000000053</c:v>
                </c:pt>
                <c:pt idx="37">
                  <c:v>-0.60000000000000053</c:v>
                </c:pt>
                <c:pt idx="38">
                  <c:v>-0.20000000000000018</c:v>
                </c:pt>
                <c:pt idx="39">
                  <c:v>0.80000000000000071</c:v>
                </c:pt>
                <c:pt idx="40">
                  <c:v>0.70000000000000062</c:v>
                </c:pt>
                <c:pt idx="41">
                  <c:v>1.2000000000000011</c:v>
                </c:pt>
                <c:pt idx="42">
                  <c:v>0.70000000000000062</c:v>
                </c:pt>
                <c:pt idx="43">
                  <c:v>-0.50000000000000044</c:v>
                </c:pt>
                <c:pt idx="44">
                  <c:v>2.5000000000000022</c:v>
                </c:pt>
                <c:pt idx="45">
                  <c:v>-0.70000000000000062</c:v>
                </c:pt>
                <c:pt idx="46">
                  <c:v>0.30000000000000027</c:v>
                </c:pt>
                <c:pt idx="47">
                  <c:v>0.20000000000000018</c:v>
                </c:pt>
                <c:pt idx="48">
                  <c:v>0.70000000000000062</c:v>
                </c:pt>
                <c:pt idx="49">
                  <c:v>-0.30000000000000027</c:v>
                </c:pt>
                <c:pt idx="50">
                  <c:v>0.30000000000000027</c:v>
                </c:pt>
                <c:pt idx="51">
                  <c:v>0.60000000000000053</c:v>
                </c:pt>
                <c:pt idx="52">
                  <c:v>-0.20000000000000018</c:v>
                </c:pt>
                <c:pt idx="53">
                  <c:v>1.4000000000000012</c:v>
                </c:pt>
                <c:pt idx="54">
                  <c:v>1.100000000000001</c:v>
                </c:pt>
                <c:pt idx="55">
                  <c:v>2.0000000000000018</c:v>
                </c:pt>
                <c:pt idx="56">
                  <c:v>1.100000000000001</c:v>
                </c:pt>
                <c:pt idx="57">
                  <c:v>-0.80000000000000071</c:v>
                </c:pt>
                <c:pt idx="58">
                  <c:v>0</c:v>
                </c:pt>
                <c:pt idx="59">
                  <c:v>1.7000000000000015</c:v>
                </c:pt>
                <c:pt idx="60">
                  <c:v>1.6000000000000014</c:v>
                </c:pt>
                <c:pt idx="61">
                  <c:v>1.3000000000000012</c:v>
                </c:pt>
                <c:pt idx="62">
                  <c:v>0.20000000000000018</c:v>
                </c:pt>
                <c:pt idx="63">
                  <c:v>-2.200000000000002</c:v>
                </c:pt>
                <c:pt idx="64">
                  <c:v>0.20000000000000018</c:v>
                </c:pt>
                <c:pt idx="65">
                  <c:v>-0.70000000000000062</c:v>
                </c:pt>
                <c:pt idx="66">
                  <c:v>1.8999999999999906</c:v>
                </c:pt>
                <c:pt idx="67">
                  <c:v>-0.10000000000000009</c:v>
                </c:pt>
                <c:pt idx="68">
                  <c:v>-2.8000000000000025</c:v>
                </c:pt>
                <c:pt idx="69">
                  <c:v>5.8000000000000052</c:v>
                </c:pt>
                <c:pt idx="70">
                  <c:v>1.100000000000001</c:v>
                </c:pt>
                <c:pt idx="71">
                  <c:v>1.8999999999999906</c:v>
                </c:pt>
                <c:pt idx="72">
                  <c:v>-1.3000000000000012</c:v>
                </c:pt>
                <c:pt idx="73">
                  <c:v>1.8000000000000016</c:v>
                </c:pt>
              </c:numCache>
            </c:numRef>
          </c:val>
          <c:extLst>
            <c:ext xmlns:c16="http://schemas.microsoft.com/office/drawing/2014/chart" uri="{C3380CC4-5D6E-409C-BE32-E72D297353CC}">
              <c16:uniqueId val="{0000004A-6906-48EA-B5A9-0C089EA9422B}"/>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市区町村別_自己負担割合別普及率!$B$79</c:f>
              <c:strCache>
                <c:ptCount val="1"/>
                <c:pt idx="0">
                  <c:v>広域連合全体</c:v>
                </c:pt>
              </c:strCache>
            </c:strRef>
          </c:tx>
          <c:spPr>
            <a:ln w="28575">
              <a:solidFill>
                <a:srgbClr val="BE4B48"/>
              </a:solidFill>
            </a:ln>
          </c:spPr>
          <c:marker>
            <c:symbol val="none"/>
          </c:marker>
          <c:dLbls>
            <c:dLbl>
              <c:idx val="0"/>
              <c:layout>
                <c:manualLayout>
                  <c:x val="0.11226690821256027"/>
                  <c:y val="-0.8940396825396825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4B-6906-48EA-B5A9-0C089EA9422B}"/>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市区町村別_自己負担割合別普及率!$AW$5:$AW$78</c:f>
              <c:numCache>
                <c:formatCode>General</c:formatCode>
                <c:ptCount val="74"/>
                <c:pt idx="0">
                  <c:v>0.30000000000000027</c:v>
                </c:pt>
                <c:pt idx="1">
                  <c:v>0.30000000000000027</c:v>
                </c:pt>
                <c:pt idx="2">
                  <c:v>0.30000000000000027</c:v>
                </c:pt>
                <c:pt idx="3">
                  <c:v>0.30000000000000027</c:v>
                </c:pt>
                <c:pt idx="4">
                  <c:v>0.30000000000000027</c:v>
                </c:pt>
                <c:pt idx="5">
                  <c:v>0.30000000000000027</c:v>
                </c:pt>
                <c:pt idx="6">
                  <c:v>0.30000000000000027</c:v>
                </c:pt>
                <c:pt idx="7">
                  <c:v>0.30000000000000027</c:v>
                </c:pt>
                <c:pt idx="8">
                  <c:v>0.30000000000000027</c:v>
                </c:pt>
                <c:pt idx="9">
                  <c:v>0.30000000000000027</c:v>
                </c:pt>
                <c:pt idx="10">
                  <c:v>0.30000000000000027</c:v>
                </c:pt>
                <c:pt idx="11">
                  <c:v>0.30000000000000027</c:v>
                </c:pt>
                <c:pt idx="12">
                  <c:v>0.30000000000000027</c:v>
                </c:pt>
                <c:pt idx="13">
                  <c:v>0.30000000000000027</c:v>
                </c:pt>
                <c:pt idx="14">
                  <c:v>0.30000000000000027</c:v>
                </c:pt>
                <c:pt idx="15">
                  <c:v>0.30000000000000027</c:v>
                </c:pt>
                <c:pt idx="16">
                  <c:v>0.30000000000000027</c:v>
                </c:pt>
                <c:pt idx="17">
                  <c:v>0.30000000000000027</c:v>
                </c:pt>
                <c:pt idx="18">
                  <c:v>0.30000000000000027</c:v>
                </c:pt>
                <c:pt idx="19">
                  <c:v>0.30000000000000027</c:v>
                </c:pt>
                <c:pt idx="20">
                  <c:v>0.30000000000000027</c:v>
                </c:pt>
                <c:pt idx="21">
                  <c:v>0.30000000000000027</c:v>
                </c:pt>
                <c:pt idx="22">
                  <c:v>0.30000000000000027</c:v>
                </c:pt>
                <c:pt idx="23">
                  <c:v>0.30000000000000027</c:v>
                </c:pt>
                <c:pt idx="24">
                  <c:v>0.30000000000000027</c:v>
                </c:pt>
                <c:pt idx="25">
                  <c:v>0.30000000000000027</c:v>
                </c:pt>
                <c:pt idx="26">
                  <c:v>0.30000000000000027</c:v>
                </c:pt>
                <c:pt idx="27">
                  <c:v>0.30000000000000027</c:v>
                </c:pt>
                <c:pt idx="28">
                  <c:v>0.30000000000000027</c:v>
                </c:pt>
                <c:pt idx="29">
                  <c:v>0.30000000000000027</c:v>
                </c:pt>
                <c:pt idx="30">
                  <c:v>0.30000000000000027</c:v>
                </c:pt>
                <c:pt idx="31">
                  <c:v>0.30000000000000027</c:v>
                </c:pt>
                <c:pt idx="32">
                  <c:v>0.30000000000000027</c:v>
                </c:pt>
                <c:pt idx="33">
                  <c:v>0.30000000000000027</c:v>
                </c:pt>
                <c:pt idx="34">
                  <c:v>0.30000000000000027</c:v>
                </c:pt>
                <c:pt idx="35">
                  <c:v>0.30000000000000027</c:v>
                </c:pt>
                <c:pt idx="36">
                  <c:v>0.30000000000000027</c:v>
                </c:pt>
                <c:pt idx="37">
                  <c:v>0.30000000000000027</c:v>
                </c:pt>
                <c:pt idx="38">
                  <c:v>0.30000000000000027</c:v>
                </c:pt>
                <c:pt idx="39">
                  <c:v>0.30000000000000027</c:v>
                </c:pt>
                <c:pt idx="40">
                  <c:v>0.30000000000000027</c:v>
                </c:pt>
                <c:pt idx="41">
                  <c:v>0.30000000000000027</c:v>
                </c:pt>
                <c:pt idx="42">
                  <c:v>0.30000000000000027</c:v>
                </c:pt>
                <c:pt idx="43">
                  <c:v>0.30000000000000027</c:v>
                </c:pt>
                <c:pt idx="44">
                  <c:v>0.30000000000000027</c:v>
                </c:pt>
                <c:pt idx="45">
                  <c:v>0.30000000000000027</c:v>
                </c:pt>
                <c:pt idx="46">
                  <c:v>0.30000000000000027</c:v>
                </c:pt>
                <c:pt idx="47">
                  <c:v>0.30000000000000027</c:v>
                </c:pt>
                <c:pt idx="48">
                  <c:v>0.30000000000000027</c:v>
                </c:pt>
                <c:pt idx="49">
                  <c:v>0.30000000000000027</c:v>
                </c:pt>
                <c:pt idx="50">
                  <c:v>0.30000000000000027</c:v>
                </c:pt>
                <c:pt idx="51">
                  <c:v>0.30000000000000027</c:v>
                </c:pt>
                <c:pt idx="52">
                  <c:v>0.30000000000000027</c:v>
                </c:pt>
                <c:pt idx="53">
                  <c:v>0.30000000000000027</c:v>
                </c:pt>
                <c:pt idx="54">
                  <c:v>0.30000000000000027</c:v>
                </c:pt>
                <c:pt idx="55">
                  <c:v>0.30000000000000027</c:v>
                </c:pt>
                <c:pt idx="56">
                  <c:v>0.30000000000000027</c:v>
                </c:pt>
                <c:pt idx="57">
                  <c:v>0.30000000000000027</c:v>
                </c:pt>
                <c:pt idx="58">
                  <c:v>0.30000000000000027</c:v>
                </c:pt>
                <c:pt idx="59">
                  <c:v>0.30000000000000027</c:v>
                </c:pt>
                <c:pt idx="60">
                  <c:v>0.30000000000000027</c:v>
                </c:pt>
                <c:pt idx="61">
                  <c:v>0.30000000000000027</c:v>
                </c:pt>
                <c:pt idx="62">
                  <c:v>0.30000000000000027</c:v>
                </c:pt>
                <c:pt idx="63">
                  <c:v>0.30000000000000027</c:v>
                </c:pt>
                <c:pt idx="64">
                  <c:v>0.30000000000000027</c:v>
                </c:pt>
                <c:pt idx="65">
                  <c:v>0.30000000000000027</c:v>
                </c:pt>
                <c:pt idx="66">
                  <c:v>0.30000000000000027</c:v>
                </c:pt>
                <c:pt idx="67">
                  <c:v>0.30000000000000027</c:v>
                </c:pt>
                <c:pt idx="68">
                  <c:v>0.30000000000000027</c:v>
                </c:pt>
                <c:pt idx="69">
                  <c:v>0.30000000000000027</c:v>
                </c:pt>
                <c:pt idx="70">
                  <c:v>0.30000000000000027</c:v>
                </c:pt>
                <c:pt idx="71">
                  <c:v>0.30000000000000027</c:v>
                </c:pt>
                <c:pt idx="72">
                  <c:v>0.30000000000000027</c:v>
                </c:pt>
                <c:pt idx="73">
                  <c:v>0.30000000000000027</c:v>
                </c:pt>
              </c:numCache>
            </c:numRef>
          </c:xVal>
          <c:yVal>
            <c:numRef>
              <c:f>市区町村別_自己負担割合別普及率!$AX$5:$AX$78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6906-48EA-B5A9-0C089EA9422B}"/>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977161835748786"/>
              <c:y val="2.574984126984127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7506031746031749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70050291666666664"/>
        </c:manualLayout>
      </c:layout>
      <c:barChart>
        <c:barDir val="col"/>
        <c:grouping val="stacked"/>
        <c:varyColors val="0"/>
        <c:ser>
          <c:idx val="2"/>
          <c:order val="0"/>
          <c:tx>
            <c:strRef>
              <c:f>'年齢階層別_普及率(数量)'!$C$9</c:f>
              <c:strCache>
                <c:ptCount val="1"/>
                <c:pt idx="0">
                  <c:v>先発品薬剤数量のうちジェネリック医薬品が存在する数量</c:v>
                </c:pt>
              </c:strCache>
            </c:strRef>
          </c:tx>
          <c:spPr>
            <a:pattFill prst="lgGrid">
              <a:fgClr>
                <a:srgbClr val="8EB4E3"/>
              </a:fgClr>
              <a:bgClr>
                <a:srgbClr val="4F81BD"/>
              </a:bgClr>
            </a:patt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'年齢階層別_普及率(数量)'!$G$9:$M$9</c:f>
              <c:numCache>
                <c:formatCode>General</c:formatCode>
                <c:ptCount val="7"/>
                <c:pt idx="0">
                  <c:v>1878423.7158900001</c:v>
                </c:pt>
                <c:pt idx="1">
                  <c:v>6748557.0298800003</c:v>
                </c:pt>
                <c:pt idx="2">
                  <c:v>206162089.22426</c:v>
                </c:pt>
                <c:pt idx="3">
                  <c:v>247839437.95528001</c:v>
                </c:pt>
                <c:pt idx="4">
                  <c:v>165540037.45039999</c:v>
                </c:pt>
                <c:pt idx="5">
                  <c:v>66670649.52555</c:v>
                </c:pt>
                <c:pt idx="6">
                  <c:v>16776284.296840001</c:v>
                </c:pt>
              </c:numCache>
            </c:numRef>
          </c:val>
          <c:extLst>
            <c:ext xmlns:c16="http://schemas.microsoft.com/office/drawing/2014/chart" uri="{C3380CC4-5D6E-409C-BE32-E72D297353CC}">
              <c16:uniqueId val="{00000000-7F3C-4420-8727-FB93CEA5AA87}"/>
            </c:ext>
          </c:extLst>
        </c:ser>
        <c:ser>
          <c:idx val="6"/>
          <c:order val="1"/>
          <c:tx>
            <c:strRef>
              <c:f>'年齢階層別_普及率(数量)'!$C$12</c:f>
              <c:strCache>
                <c:ptCount val="1"/>
                <c:pt idx="0">
                  <c:v>先発品薬剤数量のうちジェネリック医薬品が存在しない数量</c:v>
                </c:pt>
              </c:strCache>
            </c:strRef>
          </c:tx>
          <c:spPr>
            <a:solidFill>
              <a:srgbClr val="4F81BD"/>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'年齢階層別_普及率(数量)'!$G$12:$M$12</c:f>
              <c:numCache>
                <c:formatCode>General</c:formatCode>
                <c:ptCount val="7"/>
                <c:pt idx="0">
                  <c:v>10052263</c:v>
                </c:pt>
                <c:pt idx="1">
                  <c:v>44977024.075220004</c:v>
                </c:pt>
                <c:pt idx="2">
                  <c:v>496828233.81888998</c:v>
                </c:pt>
                <c:pt idx="3">
                  <c:v>705172302.73995996</c:v>
                </c:pt>
                <c:pt idx="4">
                  <c:v>805574476.85783994</c:v>
                </c:pt>
                <c:pt idx="5">
                  <c:v>611178191.58757997</c:v>
                </c:pt>
                <c:pt idx="6">
                  <c:v>347452708.27766001</c:v>
                </c:pt>
              </c:numCache>
            </c:numRef>
          </c:val>
          <c:extLst>
            <c:ext xmlns:c16="http://schemas.microsoft.com/office/drawing/2014/chart" uri="{C3380CC4-5D6E-409C-BE32-E72D297353CC}">
              <c16:uniqueId val="{00000001-7F3C-4420-8727-FB93CEA5AA87}"/>
            </c:ext>
          </c:extLst>
        </c:ser>
        <c:ser>
          <c:idx val="7"/>
          <c:order val="2"/>
          <c:tx>
            <c:strRef>
              <c:f>'年齢階層別_普及率(数量)'!$C$7</c:f>
              <c:strCache>
                <c:ptCount val="1"/>
                <c:pt idx="0">
                  <c:v>ジェネリック医薬品薬剤数量</c:v>
                </c:pt>
              </c:strCache>
            </c:strRef>
          </c:tx>
          <c:spPr>
            <a:solidFill>
              <a:srgbClr val="C00000"/>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'年齢階層別_普及率(数量)'!$G$7:$M$7</c:f>
              <c:numCache>
                <c:formatCode>General</c:formatCode>
                <c:ptCount val="7"/>
                <c:pt idx="0">
                  <c:v>5220957.3474000003</c:v>
                </c:pt>
                <c:pt idx="1">
                  <c:v>18089829.669610001</c:v>
                </c:pt>
                <c:pt idx="2">
                  <c:v>601546532.50136006</c:v>
                </c:pt>
                <c:pt idx="3">
                  <c:v>700481364.91164005</c:v>
                </c:pt>
                <c:pt idx="4">
                  <c:v>501298660.40105999</c:v>
                </c:pt>
                <c:pt idx="5">
                  <c:v>229595251.72712001</c:v>
                </c:pt>
                <c:pt idx="6">
                  <c:v>72673839.031760007</c:v>
                </c:pt>
              </c:numCache>
            </c:numRef>
          </c:val>
          <c:extLst>
            <c:ext xmlns:c16="http://schemas.microsoft.com/office/drawing/2014/chart" uri="{C3380CC4-5D6E-409C-BE32-E72D297353CC}">
              <c16:uniqueId val="{00000002-7F3C-4420-8727-FB93CEA5AA87}"/>
            </c:ext>
          </c:extLst>
        </c:ser>
        <c:dLbls>
          <c:showLegendKey val="0"/>
          <c:showVal val="0"/>
          <c:showCatName val="0"/>
          <c:showSerName val="0"/>
          <c:showPercent val="0"/>
          <c:showBubbleSize val="0"/>
        </c:dLbls>
        <c:gapWidth val="150"/>
        <c:overlap val="100"/>
        <c:axId val="390797312"/>
        <c:axId val="392300800"/>
      </c:barChart>
      <c:lineChart>
        <c:grouping val="standard"/>
        <c:varyColors val="0"/>
        <c:ser>
          <c:idx val="9"/>
          <c:order val="3"/>
          <c:tx>
            <c:strRef>
              <c:f>'年齢階層別_普及率(数量)'!$C$13</c:f>
              <c:strCache>
                <c:ptCount val="1"/>
                <c:pt idx="0">
                  <c:v>ジェネリック医薬品普及率(数量)</c:v>
                </c:pt>
              </c:strCache>
            </c:strRef>
          </c:tx>
          <c:spPr>
            <a:ln>
              <a:solidFill>
                <a:srgbClr val="93CDDD"/>
              </a:solidFill>
            </a:ln>
          </c:spPr>
          <c:marker>
            <c:symbol val="square"/>
            <c:size val="7"/>
            <c:spPr>
              <a:solidFill>
                <a:srgbClr val="93CDDD"/>
              </a:solidFill>
              <a:ln>
                <a:solidFill>
                  <a:srgbClr val="93CDDD"/>
                </a:solidFill>
              </a:ln>
            </c:spPr>
          </c:marker>
          <c:dLbls>
            <c:dLbl>
              <c:idx val="0"/>
              <c:layout>
                <c:manualLayout>
                  <c:x val="-2.8679241804034368E-2"/>
                  <c:y val="-2.96169444444444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3C-4420-8727-FB93CEA5AA87}"/>
                </c:ext>
              </c:extLst>
            </c:dLbl>
            <c:dLbl>
              <c:idx val="1"/>
              <c:layout>
                <c:manualLayout>
                  <c:x val="-2.6337537338201173E-2"/>
                  <c:y val="-3.1937222222222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3C-4420-8727-FB93CEA5AA87}"/>
                </c:ext>
              </c:extLst>
            </c:dLbl>
            <c:dLbl>
              <c:idx val="2"/>
              <c:layout>
                <c:manualLayout>
                  <c:x val="-2.5160139395950881E-2"/>
                  <c:y val="-4.04480555555555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3C-4420-8727-FB93CEA5AA87}"/>
                </c:ext>
              </c:extLst>
            </c:dLbl>
            <c:dLbl>
              <c:idx val="3"/>
              <c:layout>
                <c:manualLayout>
                  <c:x val="-2.7311741711841281E-2"/>
                  <c:y val="-2.9436549999596995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3C-4420-8727-FB93CEA5AA87}"/>
                </c:ext>
              </c:extLst>
            </c:dLbl>
            <c:dLbl>
              <c:idx val="4"/>
              <c:layout>
                <c:manualLayout>
                  <c:x val="-2.4614264114761957E-2"/>
                  <c:y val="-3.79236111111111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E-493A-BA78-7BE64412E5C6}"/>
                </c:ext>
              </c:extLst>
            </c:dLbl>
            <c:dLbl>
              <c:idx val="5"/>
              <c:layout>
                <c:manualLayout>
                  <c:x val="-2.4614264114761957E-2"/>
                  <c:y val="-2.5576388888888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E-493A-BA78-7BE64412E5C6}"/>
                </c:ext>
              </c:extLst>
            </c:dLbl>
            <c:dLbl>
              <c:idx val="6"/>
              <c:layout>
                <c:manualLayout>
                  <c:x val="-2.4614264114761957E-2"/>
                  <c:y val="-2.5576388888888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E-493A-BA78-7BE64412E5C6}"/>
                </c:ext>
              </c:extLst>
            </c:dLbl>
            <c:dLbl>
              <c:idx val="9"/>
              <c:layout>
                <c:manualLayout>
                  <c:x val="-2.9843509350935094E-2"/>
                  <c:y val="-4.598965362123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3C-4420-8727-FB93CEA5AA87}"/>
                </c:ext>
              </c:extLst>
            </c:dLbl>
            <c:dLbl>
              <c:idx val="10"/>
              <c:layout>
                <c:manualLayout>
                  <c:x val="-2.9843509350935094E-2"/>
                  <c:y val="-4.313315339631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3C-4420-8727-FB93CEA5AA87}"/>
                </c:ext>
              </c:extLst>
            </c:dLbl>
            <c:dLbl>
              <c:idx val="11"/>
              <c:layout>
                <c:manualLayout>
                  <c:x val="-3.1007792445911259E-2"/>
                  <c:y val="-4.0276653171390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3C-4420-8727-FB93CEA5AA87}"/>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'年齢階層別_普及率(数量)'!$G$13:$M$13</c:f>
              <c:numCache>
                <c:formatCode>0.0%</c:formatCode>
                <c:ptCount val="7"/>
                <c:pt idx="0">
                  <c:v>0.73541021405329388</c:v>
                </c:pt>
                <c:pt idx="1">
                  <c:v>0.72830131394892217</c:v>
                </c:pt>
                <c:pt idx="2">
                  <c:v>0.74475685454018392</c:v>
                </c:pt>
                <c:pt idx="3">
                  <c:v>0.73865443296611955</c:v>
                </c:pt>
                <c:pt idx="4">
                  <c:v>0.75175400290390093</c:v>
                </c:pt>
                <c:pt idx="5">
                  <c:v>0.77496347286794232</c:v>
                </c:pt>
                <c:pt idx="6">
                  <c:v>0.81245096515729354</c:v>
                </c:pt>
              </c:numCache>
            </c:numRef>
          </c:val>
          <c:smooth val="0"/>
          <c:extLst>
            <c:ext xmlns:c16="http://schemas.microsoft.com/office/drawing/2014/chart" uri="{C3380CC4-5D6E-409C-BE32-E72D297353CC}">
              <c16:uniqueId val="{0000000B-7F3C-4420-8727-FB93CEA5AA87}"/>
            </c:ext>
          </c:extLst>
        </c:ser>
        <c:dLbls>
          <c:showLegendKey val="0"/>
          <c:showVal val="0"/>
          <c:showCatName val="0"/>
          <c:showSerName val="0"/>
          <c:showPercent val="0"/>
          <c:showBubbleSize val="0"/>
        </c:dLbls>
        <c:marker val="1"/>
        <c:smooth val="0"/>
        <c:axId val="390797824"/>
        <c:axId val="392301376"/>
      </c:lineChart>
      <c:catAx>
        <c:axId val="390797312"/>
        <c:scaling>
          <c:orientation val="minMax"/>
        </c:scaling>
        <c:delete val="0"/>
        <c:axPos val="b"/>
        <c:numFmt formatCode="General" sourceLinked="1"/>
        <c:majorTickMark val="out"/>
        <c:minorTickMark val="none"/>
        <c:tickLblPos val="nextTo"/>
        <c:spPr>
          <a:ln>
            <a:solidFill>
              <a:srgbClr val="7F7F7F"/>
            </a:solidFill>
          </a:ln>
        </c:spPr>
        <c:crossAx val="392300800"/>
        <c:crosses val="autoZero"/>
        <c:auto val="1"/>
        <c:lblAlgn val="ctr"/>
        <c:lblOffset val="100"/>
        <c:noMultiLvlLbl val="0"/>
      </c:catAx>
      <c:valAx>
        <c:axId val="392300800"/>
        <c:scaling>
          <c:orientation val="minMax"/>
          <c:min val="0"/>
        </c:scaling>
        <c:delete val="0"/>
        <c:axPos val="l"/>
        <c:majorGridlines>
          <c:spPr>
            <a:ln>
              <a:solidFill>
                <a:srgbClr val="D9D9D9"/>
              </a:solidFill>
            </a:ln>
          </c:spPr>
        </c:majorGridlines>
        <c:title>
          <c:tx>
            <c:rich>
              <a:bodyPr rot="0" vert="horz"/>
              <a:lstStyle/>
              <a:p>
                <a:pPr>
                  <a:defRPr sz="1000"/>
                </a:pPr>
                <a:r>
                  <a:rPr lang="ja-JP" altLang="en-US" sz="1000"/>
                  <a:t>薬剤数量（数）</a:t>
                </a:r>
              </a:p>
            </c:rich>
          </c:tx>
          <c:layout>
            <c:manualLayout>
              <c:xMode val="edge"/>
              <c:yMode val="edge"/>
              <c:x val="1.0938617841206623E-2"/>
              <c:y val="0.12477769639397197"/>
            </c:manualLayout>
          </c:layout>
          <c:overlay val="0"/>
        </c:title>
        <c:numFmt formatCode="General" sourceLinked="1"/>
        <c:majorTickMark val="out"/>
        <c:minorTickMark val="none"/>
        <c:tickLblPos val="nextTo"/>
        <c:spPr>
          <a:ln>
            <a:solidFill>
              <a:srgbClr val="7F7F7F"/>
            </a:solidFill>
          </a:ln>
        </c:spPr>
        <c:crossAx val="390797312"/>
        <c:crosses val="autoZero"/>
        <c:crossBetween val="between"/>
      </c:valAx>
      <c:valAx>
        <c:axId val="39230137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en-US" altLang="ja-JP" sz="1000" b="1" i="0" baseline="0">
                    <a:effectLst/>
                  </a:rPr>
                  <a:t>%</a:t>
                </a:r>
                <a:r>
                  <a:rPr lang="ja-JP" altLang="ja-JP" sz="1000" b="1" i="0" baseline="0">
                    <a:effectLst/>
                  </a:rPr>
                  <a:t>）</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90797824"/>
        <c:crosses val="max"/>
        <c:crossBetween val="between"/>
      </c:valAx>
      <c:catAx>
        <c:axId val="390797824"/>
        <c:scaling>
          <c:orientation val="minMax"/>
        </c:scaling>
        <c:delete val="1"/>
        <c:axPos val="b"/>
        <c:numFmt formatCode="General" sourceLinked="1"/>
        <c:majorTickMark val="out"/>
        <c:minorTickMark val="none"/>
        <c:tickLblPos val="nextTo"/>
        <c:crossAx val="392301376"/>
        <c:crosses val="autoZero"/>
        <c:auto val="1"/>
        <c:lblAlgn val="ctr"/>
        <c:lblOffset val="100"/>
        <c:noMultiLvlLbl val="0"/>
      </c:catAx>
    </c:plotArea>
    <c:legend>
      <c:legendPos val="t"/>
      <c:layout>
        <c:manualLayout>
          <c:xMode val="edge"/>
          <c:yMode val="edge"/>
          <c:x val="9.3220949957591184E-2"/>
          <c:y val="2.9428333333333331E-2"/>
          <c:w val="0.79257187950937946"/>
          <c:h val="0.16785919689072898"/>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clustered"/>
        <c:varyColors val="0"/>
        <c:ser>
          <c:idx val="0"/>
          <c:order val="0"/>
          <c:tx>
            <c:strRef>
              <c:f>年齢階層別_所得区分別普及率!$C$4</c:f>
              <c:strCache>
                <c:ptCount val="1"/>
                <c:pt idx="0">
                  <c:v>低所得Ⅰ</c:v>
                </c:pt>
              </c:strCache>
            </c:strRef>
          </c:tx>
          <c:spPr>
            <a:solidFill>
              <a:schemeClr val="accent6">
                <a:lumMod val="20000"/>
                <a:lumOff val="80000"/>
              </a:schemeClr>
            </a:solidFill>
            <a:ln>
              <a:noFill/>
            </a:ln>
          </c:spPr>
          <c:invertIfNegative val="0"/>
          <c:dLbls>
            <c:dLbl>
              <c:idx val="0"/>
              <c:layout>
                <c:manualLayout>
                  <c:x val="0"/>
                  <c:y val="5.35475234270414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7E-4A7E-A0B2-B00FCB3F26CB}"/>
                </c:ext>
              </c:extLst>
            </c:dLbl>
            <c:dLbl>
              <c:idx val="1"/>
              <c:layout>
                <c:manualLayout>
                  <c:x val="0"/>
                  <c:y val="5.35475234270412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7E-4A7E-A0B2-B00FCB3F26CB}"/>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年齢階層別_所得区分別普及率!$R$21:$R$22</c:f>
              <c:strCache>
                <c:ptCount val="2"/>
                <c:pt idx="0">
                  <c:v>普及率 金額ベース</c:v>
                </c:pt>
                <c:pt idx="1">
                  <c:v>普及率 数量ベース</c:v>
                </c:pt>
              </c:strCache>
            </c:strRef>
          </c:cat>
          <c:val>
            <c:numRef>
              <c:f>(年齢階層別_所得区分別普及率!$C$12,年齢階層別_所得区分別普及率!$I$12)</c:f>
              <c:numCache>
                <c:formatCode>0.0%</c:formatCode>
                <c:ptCount val="2"/>
                <c:pt idx="0">
                  <c:v>0.46688076619366597</c:v>
                </c:pt>
                <c:pt idx="1">
                  <c:v>0.75147599115156205</c:v>
                </c:pt>
              </c:numCache>
            </c:numRef>
          </c:val>
          <c:extLst>
            <c:ext xmlns:c16="http://schemas.microsoft.com/office/drawing/2014/chart" uri="{C3380CC4-5D6E-409C-BE32-E72D297353CC}">
              <c16:uniqueId val="{00000003-057E-4A7E-A0B2-B00FCB3F26CB}"/>
            </c:ext>
          </c:extLst>
        </c:ser>
        <c:ser>
          <c:idx val="2"/>
          <c:order val="1"/>
          <c:tx>
            <c:strRef>
              <c:f>年齢階層別_所得区分別普及率!$D$4</c:f>
              <c:strCache>
                <c:ptCount val="1"/>
                <c:pt idx="0">
                  <c:v>低所得Ⅱ</c:v>
                </c:pt>
              </c:strCache>
            </c:strRef>
          </c:tx>
          <c:spPr>
            <a:solidFill>
              <a:schemeClr val="accent6">
                <a:lumMod val="60000"/>
                <a:lumOff val="40000"/>
              </a:schemeClr>
            </a:solidFill>
            <a:ln>
              <a:noFill/>
              <a:tailEnd w="med" len="med"/>
            </a:ln>
          </c:spPr>
          <c:invertIfNegative val="0"/>
          <c:dPt>
            <c:idx val="0"/>
            <c:invertIfNegative val="0"/>
            <c:bubble3D val="0"/>
            <c:extLst>
              <c:ext xmlns:c16="http://schemas.microsoft.com/office/drawing/2014/chart" uri="{C3380CC4-5D6E-409C-BE32-E72D297353CC}">
                <c16:uniqueId val="{00000004-057E-4A7E-A0B2-B00FCB3F26CB}"/>
              </c:ext>
            </c:extLst>
          </c:dPt>
          <c:dLbls>
            <c:dLbl>
              <c:idx val="0"/>
              <c:layout>
                <c:manualLayout>
                  <c:x val="0"/>
                  <c:y val="5.35475234270410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7E-4A7E-A0B2-B00FCB3F26CB}"/>
                </c:ext>
              </c:extLst>
            </c:dLbl>
            <c:dLbl>
              <c:idx val="1"/>
              <c:layout>
                <c:manualLayout>
                  <c:x val="0"/>
                  <c:y val="5.35475234270414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37-4202-890C-BF80808E0DA5}"/>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年齢階層別_所得区分別普及率!$R$21:$R$22</c:f>
              <c:strCache>
                <c:ptCount val="2"/>
                <c:pt idx="0">
                  <c:v>普及率 金額ベース</c:v>
                </c:pt>
                <c:pt idx="1">
                  <c:v>普及率 数量ベース</c:v>
                </c:pt>
              </c:strCache>
            </c:strRef>
          </c:cat>
          <c:val>
            <c:numRef>
              <c:f>(年齢階層別_所得区分別普及率!$D$12,年齢階層別_所得区分別普及率!$J$12)</c:f>
              <c:numCache>
                <c:formatCode>0.0%</c:formatCode>
                <c:ptCount val="2"/>
                <c:pt idx="0">
                  <c:v>0.46714115377448301</c:v>
                </c:pt>
                <c:pt idx="1">
                  <c:v>0.75313165202606402</c:v>
                </c:pt>
              </c:numCache>
            </c:numRef>
          </c:val>
          <c:extLst>
            <c:ext xmlns:c16="http://schemas.microsoft.com/office/drawing/2014/chart" uri="{C3380CC4-5D6E-409C-BE32-E72D297353CC}">
              <c16:uniqueId val="{00000005-057E-4A7E-A0B2-B00FCB3F26CB}"/>
            </c:ext>
          </c:extLst>
        </c:ser>
        <c:ser>
          <c:idx val="1"/>
          <c:order val="2"/>
          <c:tx>
            <c:strRef>
              <c:f>年齢階層別_所得区分別普及率!$E$4</c:f>
              <c:strCache>
                <c:ptCount val="1"/>
                <c:pt idx="0">
                  <c:v>一般</c:v>
                </c:pt>
              </c:strCache>
            </c:strRef>
          </c:tx>
          <c:spPr>
            <a:solidFill>
              <a:schemeClr val="accent6"/>
            </a:solidFill>
            <a:ln>
              <a:noFill/>
            </a:ln>
          </c:spPr>
          <c:invertIfNegative val="0"/>
          <c:dLbls>
            <c:dLbl>
              <c:idx val="0"/>
              <c:layout>
                <c:manualLayout>
                  <c:x val="0"/>
                  <c:y val="5.35475234270414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37-4202-890C-BF80808E0DA5}"/>
                </c:ext>
              </c:extLst>
            </c:dLbl>
            <c:dLbl>
              <c:idx val="1"/>
              <c:layout>
                <c:manualLayout>
                  <c:x val="0"/>
                  <c:y val="5.35475234270414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37-4202-890C-BF80808E0DA5}"/>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年齢階層別_所得区分別普及率!$R$21:$R$22</c:f>
              <c:strCache>
                <c:ptCount val="2"/>
                <c:pt idx="0">
                  <c:v>普及率 金額ベース</c:v>
                </c:pt>
                <c:pt idx="1">
                  <c:v>普及率 数量ベース</c:v>
                </c:pt>
              </c:strCache>
            </c:strRef>
          </c:cat>
          <c:val>
            <c:numRef>
              <c:f>(年齢階層別_所得区分別普及率!$E$12,年齢階層別_所得区分別普及率!$K$12)</c:f>
              <c:numCache>
                <c:formatCode>0.0%</c:formatCode>
                <c:ptCount val="2"/>
                <c:pt idx="0">
                  <c:v>0.46085099901097099</c:v>
                </c:pt>
                <c:pt idx="1">
                  <c:v>0.74307532258658304</c:v>
                </c:pt>
              </c:numCache>
            </c:numRef>
          </c:val>
          <c:extLst>
            <c:ext xmlns:c16="http://schemas.microsoft.com/office/drawing/2014/chart" uri="{C3380CC4-5D6E-409C-BE32-E72D297353CC}">
              <c16:uniqueId val="{00000006-057E-4A7E-A0B2-B00FCB3F26CB}"/>
            </c:ext>
          </c:extLst>
        </c:ser>
        <c:ser>
          <c:idx val="3"/>
          <c:order val="3"/>
          <c:tx>
            <c:strRef>
              <c:f>年齢階層別_所得区分別普及率!$F$4</c:f>
              <c:strCache>
                <c:ptCount val="1"/>
                <c:pt idx="0">
                  <c:v>現役並</c:v>
                </c:pt>
              </c:strCache>
            </c:strRef>
          </c:tx>
          <c:spPr>
            <a:solidFill>
              <a:schemeClr val="accent6">
                <a:lumMod val="75000"/>
              </a:schemeClr>
            </a:solidFill>
          </c:spPr>
          <c:invertIfNegative val="0"/>
          <c:dLbls>
            <c:dLbl>
              <c:idx val="0"/>
              <c:layout>
                <c:manualLayout>
                  <c:x val="0"/>
                  <c:y val="5.35475234270419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37-4202-890C-BF80808E0DA5}"/>
                </c:ext>
              </c:extLst>
            </c:dLbl>
            <c:dLbl>
              <c:idx val="1"/>
              <c:layout>
                <c:manualLayout>
                  <c:x val="0"/>
                  <c:y val="5.35475234270412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37-4202-890C-BF80808E0D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年齢階層別_所得区分別普及率!$R$21:$R$22</c:f>
              <c:strCache>
                <c:ptCount val="2"/>
                <c:pt idx="0">
                  <c:v>普及率 金額ベース</c:v>
                </c:pt>
                <c:pt idx="1">
                  <c:v>普及率 数量ベース</c:v>
                </c:pt>
              </c:strCache>
            </c:strRef>
          </c:cat>
          <c:val>
            <c:numRef>
              <c:f>(年齢階層別_所得区分別普及率!$F$12,年齢階層別_所得区分別普及率!$L$12)</c:f>
              <c:numCache>
                <c:formatCode>0.0%</c:formatCode>
                <c:ptCount val="2"/>
                <c:pt idx="0">
                  <c:v>0.43391040578323398</c:v>
                </c:pt>
                <c:pt idx="1">
                  <c:v>0.71600493804381904</c:v>
                </c:pt>
              </c:numCache>
            </c:numRef>
          </c:val>
          <c:extLst>
            <c:ext xmlns:c16="http://schemas.microsoft.com/office/drawing/2014/chart" uri="{C3380CC4-5D6E-409C-BE32-E72D297353CC}">
              <c16:uniqueId val="{00000007-057E-4A7E-A0B2-B00FCB3F26CB}"/>
            </c:ext>
          </c:extLst>
        </c:ser>
        <c:dLbls>
          <c:showLegendKey val="0"/>
          <c:showVal val="0"/>
          <c:showCatName val="0"/>
          <c:showSerName val="0"/>
          <c:showPercent val="0"/>
          <c:showBubbleSize val="0"/>
        </c:dLbls>
        <c:gapWidth val="200"/>
        <c:overlap val="-15"/>
        <c:axId val="390435840"/>
        <c:axId val="391829696"/>
      </c:barChart>
      <c:catAx>
        <c:axId val="390435840"/>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91829696"/>
        <c:crosses val="autoZero"/>
        <c:auto val="1"/>
        <c:lblAlgn val="ctr"/>
        <c:lblOffset val="100"/>
        <c:noMultiLvlLbl val="0"/>
      </c:catAx>
      <c:valAx>
        <c:axId val="391829696"/>
        <c:scaling>
          <c:orientation val="minMax"/>
          <c:min val="0"/>
        </c:scaling>
        <c:delete val="0"/>
        <c:axPos val="l"/>
        <c:majorGridlines>
          <c:spPr>
            <a:ln>
              <a:solidFill>
                <a:srgbClr val="D9D9D9"/>
              </a:solidFill>
            </a:ln>
          </c:spPr>
        </c:majorGridlines>
        <c:title>
          <c:tx>
            <c:rich>
              <a:bodyPr rot="0" vert="horz"/>
              <a:lstStyle/>
              <a:p>
                <a:pPr algn="l">
                  <a:defRPr/>
                </a:pPr>
                <a:r>
                  <a:rPr lang="en-US" altLang="ja-JP"/>
                  <a:t>(%)</a:t>
                </a:r>
                <a:endParaRPr lang="ja-JP" altLang="en-US"/>
              </a:p>
            </c:rich>
          </c:tx>
          <c:layout>
            <c:manualLayout>
              <c:xMode val="edge"/>
              <c:yMode val="edge"/>
              <c:x val="1.7393953055331965E-2"/>
              <c:y val="1.9272590926134238E-2"/>
            </c:manualLayout>
          </c:layout>
          <c:overlay val="0"/>
        </c:title>
        <c:numFmt formatCode="0.0%" sourceLinked="1"/>
        <c:majorTickMark val="out"/>
        <c:minorTickMark val="none"/>
        <c:tickLblPos val="nextTo"/>
        <c:spPr>
          <a:ln>
            <a:solidFill>
              <a:srgbClr val="7F7F7F"/>
            </a:solidFill>
          </a:ln>
        </c:spPr>
        <c:crossAx val="390435840"/>
        <c:crosses val="autoZero"/>
        <c:crossBetween val="between"/>
      </c:valAx>
      <c:spPr>
        <a:ln>
          <a:solidFill>
            <a:srgbClr val="7F7F7F"/>
          </a:solidFill>
        </a:ln>
      </c:spPr>
    </c:plotArea>
    <c:legend>
      <c:legendPos val="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5341057712347"/>
          <c:y val="6.9091349206349212E-2"/>
          <c:w val="0.79551908212560385"/>
          <c:h val="0.91713182910959656"/>
        </c:manualLayout>
      </c:layout>
      <c:barChart>
        <c:barDir val="bar"/>
        <c:grouping val="clustered"/>
        <c:varyColors val="0"/>
        <c:ser>
          <c:idx val="0"/>
          <c:order val="0"/>
          <c:tx>
            <c:strRef>
              <c:f>地区別_所得区分別普及率!$R$3</c:f>
              <c:strCache>
                <c:ptCount val="1"/>
                <c:pt idx="0">
                  <c:v>普及率 金額ベース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地区別_所得区分別普及率!$Q$16:$AZ$17</c:f>
              <c:multiLvlStrCache>
                <c:ptCount val="36"/>
                <c:lvl>
                  <c:pt idx="0">
                    <c:v>低所得Ⅰ</c:v>
                  </c:pt>
                  <c:pt idx="1">
                    <c:v>低所得Ⅱ</c:v>
                  </c:pt>
                  <c:pt idx="2">
                    <c:v>一般</c:v>
                  </c:pt>
                  <c:pt idx="3">
                    <c:v>現役並</c:v>
                  </c:pt>
                  <c:pt idx="4">
                    <c:v>低所得Ⅰ</c:v>
                  </c:pt>
                  <c:pt idx="5">
                    <c:v>低所得Ⅱ</c:v>
                  </c:pt>
                  <c:pt idx="6">
                    <c:v>一般</c:v>
                  </c:pt>
                  <c:pt idx="7">
                    <c:v>現役並</c:v>
                  </c:pt>
                  <c:pt idx="8">
                    <c:v>低所得Ⅰ</c:v>
                  </c:pt>
                  <c:pt idx="9">
                    <c:v>低所得Ⅱ</c:v>
                  </c:pt>
                  <c:pt idx="10">
                    <c:v>一般</c:v>
                  </c:pt>
                  <c:pt idx="11">
                    <c:v>現役並</c:v>
                  </c:pt>
                  <c:pt idx="12">
                    <c:v>低所得Ⅰ</c:v>
                  </c:pt>
                  <c:pt idx="13">
                    <c:v>低所得Ⅱ</c:v>
                  </c:pt>
                  <c:pt idx="14">
                    <c:v>一般</c:v>
                  </c:pt>
                  <c:pt idx="15">
                    <c:v>現役並</c:v>
                  </c:pt>
                  <c:pt idx="16">
                    <c:v>低所得Ⅰ</c:v>
                  </c:pt>
                  <c:pt idx="17">
                    <c:v>低所得Ⅱ</c:v>
                  </c:pt>
                  <c:pt idx="18">
                    <c:v>一般</c:v>
                  </c:pt>
                  <c:pt idx="19">
                    <c:v>現役並</c:v>
                  </c:pt>
                  <c:pt idx="20">
                    <c:v>低所得Ⅰ</c:v>
                  </c:pt>
                  <c:pt idx="21">
                    <c:v>低所得Ⅱ</c:v>
                  </c:pt>
                  <c:pt idx="22">
                    <c:v>一般</c:v>
                  </c:pt>
                  <c:pt idx="23">
                    <c:v>現役並</c:v>
                  </c:pt>
                  <c:pt idx="24">
                    <c:v>低所得Ⅰ</c:v>
                  </c:pt>
                  <c:pt idx="25">
                    <c:v>低所得Ⅱ</c:v>
                  </c:pt>
                  <c:pt idx="26">
                    <c:v>一般</c:v>
                  </c:pt>
                  <c:pt idx="27">
                    <c:v>現役並</c:v>
                  </c:pt>
                  <c:pt idx="28">
                    <c:v>低所得Ⅰ</c:v>
                  </c:pt>
                  <c:pt idx="29">
                    <c:v>低所得Ⅱ</c:v>
                  </c:pt>
                  <c:pt idx="30">
                    <c:v>一般</c:v>
                  </c:pt>
                  <c:pt idx="31">
                    <c:v>現役並</c:v>
                  </c:pt>
                  <c:pt idx="32">
                    <c:v>低所得Ⅰ</c:v>
                  </c:pt>
                  <c:pt idx="33">
                    <c:v>低所得Ⅱ</c:v>
                  </c:pt>
                  <c:pt idx="34">
                    <c:v>一般</c:v>
                  </c:pt>
                  <c:pt idx="35">
                    <c:v>現役並</c:v>
                  </c:pt>
                </c:lvl>
                <c:lvl>
                  <c:pt idx="0">
                    <c:v>豊能医療圏</c:v>
                  </c:pt>
                  <c:pt idx="4">
                    <c:v>三島医療圏</c:v>
                  </c:pt>
                  <c:pt idx="8">
                    <c:v>北河内医療圏</c:v>
                  </c:pt>
                  <c:pt idx="12">
                    <c:v>中河内医療圏</c:v>
                  </c:pt>
                  <c:pt idx="16">
                    <c:v>南河内医療圏</c:v>
                  </c:pt>
                  <c:pt idx="20">
                    <c:v>堺市医療圏</c:v>
                  </c:pt>
                  <c:pt idx="24">
                    <c:v>泉州医療圏</c:v>
                  </c:pt>
                  <c:pt idx="28">
                    <c:v>大阪市医療圏</c:v>
                  </c:pt>
                  <c:pt idx="32">
                    <c:v>広域連合全体</c:v>
                  </c:pt>
                </c:lvl>
              </c:multiLvlStrCache>
            </c:multiLvlStrRef>
          </c:cat>
          <c:val>
            <c:numRef>
              <c:f>(地区別_所得区分別普及率!$R$5:$U$5,地区別_所得区分別普及率!$R$6:$U$6,地区別_所得区分別普及率!$R$7:$U$7,地区別_所得区分別普及率!$R$8:$U$8,地区別_所得区分別普及率!$R$9:$U$9,地区別_所得区分別普及率!$R$10:$U$10,地区別_所得区分別普及率!$R$11:$U$11,地区別_所得区分別普及率!$R$12:$U$12,地区別_所得区分別普及率!$R$13:$U$13)</c:f>
              <c:numCache>
                <c:formatCode>0.0%</c:formatCode>
                <c:ptCount val="36"/>
                <c:pt idx="0">
                  <c:v>0.45165856756844103</c:v>
                </c:pt>
                <c:pt idx="1">
                  <c:v>0.45125328364159201</c:v>
                </c:pt>
                <c:pt idx="2">
                  <c:v>0.45519555460408601</c:v>
                </c:pt>
                <c:pt idx="3">
                  <c:v>0.42835744420935801</c:v>
                </c:pt>
                <c:pt idx="4">
                  <c:v>0.49945037903827799</c:v>
                </c:pt>
                <c:pt idx="5">
                  <c:v>0.51328263344446901</c:v>
                </c:pt>
                <c:pt idx="6">
                  <c:v>0.500371311750334</c:v>
                </c:pt>
                <c:pt idx="7">
                  <c:v>0.47529670453384198</c:v>
                </c:pt>
                <c:pt idx="8">
                  <c:v>0.472709936474077</c:v>
                </c:pt>
                <c:pt idx="9">
                  <c:v>0.47871750750749298</c:v>
                </c:pt>
                <c:pt idx="10">
                  <c:v>0.475554304008588</c:v>
                </c:pt>
                <c:pt idx="11">
                  <c:v>0.44659293287740098</c:v>
                </c:pt>
                <c:pt idx="12">
                  <c:v>0.45090366847702601</c:v>
                </c:pt>
                <c:pt idx="13">
                  <c:v>0.452511665343034</c:v>
                </c:pt>
                <c:pt idx="14">
                  <c:v>0.44353723308858301</c:v>
                </c:pt>
                <c:pt idx="15">
                  <c:v>0.41283490686263002</c:v>
                </c:pt>
                <c:pt idx="16">
                  <c:v>0.468161787736391</c:v>
                </c:pt>
                <c:pt idx="17">
                  <c:v>0.451405756077361</c:v>
                </c:pt>
                <c:pt idx="18">
                  <c:v>0.438646970755383</c:v>
                </c:pt>
                <c:pt idx="19">
                  <c:v>0.43369494486219901</c:v>
                </c:pt>
                <c:pt idx="20">
                  <c:v>0.47265063903792798</c:v>
                </c:pt>
                <c:pt idx="21">
                  <c:v>0.47273679276886599</c:v>
                </c:pt>
                <c:pt idx="22">
                  <c:v>0.45837422628658703</c:v>
                </c:pt>
                <c:pt idx="23">
                  <c:v>0.431427197252854</c:v>
                </c:pt>
                <c:pt idx="24">
                  <c:v>0.45156897547205799</c:v>
                </c:pt>
                <c:pt idx="25">
                  <c:v>0.44914197508098003</c:v>
                </c:pt>
                <c:pt idx="26">
                  <c:v>0.442151196223183</c:v>
                </c:pt>
                <c:pt idx="27">
                  <c:v>0.42866675930264397</c:v>
                </c:pt>
                <c:pt idx="28">
                  <c:v>0.47007360760255801</c:v>
                </c:pt>
                <c:pt idx="29">
                  <c:v>0.46913720396560799</c:v>
                </c:pt>
                <c:pt idx="30">
                  <c:v>0.46336853809972101</c:v>
                </c:pt>
                <c:pt idx="31">
                  <c:v>0.42550870903883498</c:v>
                </c:pt>
                <c:pt idx="32">
                  <c:v>0.46688076619366597</c:v>
                </c:pt>
                <c:pt idx="33">
                  <c:v>0.46714115377448301</c:v>
                </c:pt>
                <c:pt idx="34">
                  <c:v>0.46085099901097099</c:v>
                </c:pt>
                <c:pt idx="35">
                  <c:v>0.43391040578323398</c:v>
                </c:pt>
              </c:numCache>
            </c:numRef>
          </c:val>
          <c:extLst>
            <c:ext xmlns:c16="http://schemas.microsoft.com/office/drawing/2014/chart" uri="{C3380CC4-5D6E-409C-BE32-E72D297353CC}">
              <c16:uniqueId val="{0000001B-2C96-493D-96A1-59BB9ACAC185}"/>
            </c:ext>
          </c:extLst>
        </c:ser>
        <c:dLbls>
          <c:showLegendKey val="0"/>
          <c:showVal val="0"/>
          <c:showCatName val="0"/>
          <c:showSerName val="0"/>
          <c:showPercent val="0"/>
          <c:showBubbleSize val="0"/>
        </c:dLbls>
        <c:gapWidth val="150"/>
        <c:axId val="447981056"/>
        <c:axId val="392303104"/>
      </c:barChart>
      <c:catAx>
        <c:axId val="447981056"/>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582261313970039"/>
              <c:y val="1.9702222222222222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spPr>
        <a:ln>
          <a:solidFill>
            <a:srgbClr val="7F7F7F"/>
          </a:solidFill>
        </a:ln>
      </c:spPr>
    </c:plotArea>
    <c:legend>
      <c:legendPos val="r"/>
      <c:layout>
        <c:manualLayout>
          <c:xMode val="edge"/>
          <c:yMode val="edge"/>
          <c:x val="0.16661280140633636"/>
          <c:y val="8.4346031746031763E-3"/>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6529617335151"/>
          <c:y val="6.909362125020084E-2"/>
          <c:w val="0.79551908212560385"/>
          <c:h val="0.91713182910959656"/>
        </c:manualLayout>
      </c:layout>
      <c:barChart>
        <c:barDir val="bar"/>
        <c:grouping val="clustered"/>
        <c:varyColors val="0"/>
        <c:ser>
          <c:idx val="0"/>
          <c:order val="0"/>
          <c:tx>
            <c:strRef>
              <c:f>地区別_所得区分別普及率!$V$3</c:f>
              <c:strCache>
                <c:ptCount val="1"/>
                <c:pt idx="0">
                  <c:v>普及率 数量ベース</c:v>
                </c:pt>
              </c:strCache>
            </c:strRef>
          </c:tx>
          <c:spPr>
            <a:solidFill>
              <a:schemeClr val="accent3">
                <a:lumMod val="60000"/>
                <a:lumOff val="40000"/>
              </a:schemeClr>
            </a:solidFill>
            <a:ln>
              <a:noFill/>
            </a:ln>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地区別_所得区分別普及率!$Q$16:$AZ$17</c:f>
              <c:multiLvlStrCache>
                <c:ptCount val="36"/>
                <c:lvl>
                  <c:pt idx="0">
                    <c:v>低所得Ⅰ</c:v>
                  </c:pt>
                  <c:pt idx="1">
                    <c:v>低所得Ⅱ</c:v>
                  </c:pt>
                  <c:pt idx="2">
                    <c:v>一般</c:v>
                  </c:pt>
                  <c:pt idx="3">
                    <c:v>現役並</c:v>
                  </c:pt>
                  <c:pt idx="4">
                    <c:v>低所得Ⅰ</c:v>
                  </c:pt>
                  <c:pt idx="5">
                    <c:v>低所得Ⅱ</c:v>
                  </c:pt>
                  <c:pt idx="6">
                    <c:v>一般</c:v>
                  </c:pt>
                  <c:pt idx="7">
                    <c:v>現役並</c:v>
                  </c:pt>
                  <c:pt idx="8">
                    <c:v>低所得Ⅰ</c:v>
                  </c:pt>
                  <c:pt idx="9">
                    <c:v>低所得Ⅱ</c:v>
                  </c:pt>
                  <c:pt idx="10">
                    <c:v>一般</c:v>
                  </c:pt>
                  <c:pt idx="11">
                    <c:v>現役並</c:v>
                  </c:pt>
                  <c:pt idx="12">
                    <c:v>低所得Ⅰ</c:v>
                  </c:pt>
                  <c:pt idx="13">
                    <c:v>低所得Ⅱ</c:v>
                  </c:pt>
                  <c:pt idx="14">
                    <c:v>一般</c:v>
                  </c:pt>
                  <c:pt idx="15">
                    <c:v>現役並</c:v>
                  </c:pt>
                  <c:pt idx="16">
                    <c:v>低所得Ⅰ</c:v>
                  </c:pt>
                  <c:pt idx="17">
                    <c:v>低所得Ⅱ</c:v>
                  </c:pt>
                  <c:pt idx="18">
                    <c:v>一般</c:v>
                  </c:pt>
                  <c:pt idx="19">
                    <c:v>現役並</c:v>
                  </c:pt>
                  <c:pt idx="20">
                    <c:v>低所得Ⅰ</c:v>
                  </c:pt>
                  <c:pt idx="21">
                    <c:v>低所得Ⅱ</c:v>
                  </c:pt>
                  <c:pt idx="22">
                    <c:v>一般</c:v>
                  </c:pt>
                  <c:pt idx="23">
                    <c:v>現役並</c:v>
                  </c:pt>
                  <c:pt idx="24">
                    <c:v>低所得Ⅰ</c:v>
                  </c:pt>
                  <c:pt idx="25">
                    <c:v>低所得Ⅱ</c:v>
                  </c:pt>
                  <c:pt idx="26">
                    <c:v>一般</c:v>
                  </c:pt>
                  <c:pt idx="27">
                    <c:v>現役並</c:v>
                  </c:pt>
                  <c:pt idx="28">
                    <c:v>低所得Ⅰ</c:v>
                  </c:pt>
                  <c:pt idx="29">
                    <c:v>低所得Ⅱ</c:v>
                  </c:pt>
                  <c:pt idx="30">
                    <c:v>一般</c:v>
                  </c:pt>
                  <c:pt idx="31">
                    <c:v>現役並</c:v>
                  </c:pt>
                  <c:pt idx="32">
                    <c:v>低所得Ⅰ</c:v>
                  </c:pt>
                  <c:pt idx="33">
                    <c:v>低所得Ⅱ</c:v>
                  </c:pt>
                  <c:pt idx="34">
                    <c:v>一般</c:v>
                  </c:pt>
                  <c:pt idx="35">
                    <c:v>現役並</c:v>
                  </c:pt>
                </c:lvl>
                <c:lvl>
                  <c:pt idx="0">
                    <c:v>豊能医療圏</c:v>
                  </c:pt>
                  <c:pt idx="4">
                    <c:v>三島医療圏</c:v>
                  </c:pt>
                  <c:pt idx="8">
                    <c:v>北河内医療圏</c:v>
                  </c:pt>
                  <c:pt idx="12">
                    <c:v>中河内医療圏</c:v>
                  </c:pt>
                  <c:pt idx="16">
                    <c:v>南河内医療圏</c:v>
                  </c:pt>
                  <c:pt idx="20">
                    <c:v>堺市医療圏</c:v>
                  </c:pt>
                  <c:pt idx="24">
                    <c:v>泉州医療圏</c:v>
                  </c:pt>
                  <c:pt idx="28">
                    <c:v>大阪市医療圏</c:v>
                  </c:pt>
                  <c:pt idx="32">
                    <c:v>広域連合全体</c:v>
                  </c:pt>
                </c:lvl>
              </c:multiLvlStrCache>
            </c:multiLvlStrRef>
          </c:cat>
          <c:val>
            <c:numRef>
              <c:f>(地区別_所得区分別普及率!$V$5:$Y$5,地区別_所得区分別普及率!$V$6:$Y$6,地区別_所得区分別普及率!$V$7:$Y$7,地区別_所得区分別普及率!$V$8:$Y$8,地区別_所得区分別普及率!$V$9:$Y$9,地区別_所得区分別普及率!$V$10:$Y$10,地区別_所得区分別普及率!$V$11:$Y$11,地区別_所得区分別普及率!$V$12:$Y$12,地区別_所得区分別普及率!$V$13:$Y$13)</c:f>
              <c:numCache>
                <c:formatCode>0.0%</c:formatCode>
                <c:ptCount val="36"/>
                <c:pt idx="0">
                  <c:v>0.73616747904780999</c:v>
                </c:pt>
                <c:pt idx="1">
                  <c:v>0.73542399049152096</c:v>
                </c:pt>
                <c:pt idx="2">
                  <c:v>0.72876664700018401</c:v>
                </c:pt>
                <c:pt idx="3">
                  <c:v>0.70102333337997103</c:v>
                </c:pt>
                <c:pt idx="4">
                  <c:v>0.78452166824743297</c:v>
                </c:pt>
                <c:pt idx="5">
                  <c:v>0.79417654272451799</c:v>
                </c:pt>
                <c:pt idx="6">
                  <c:v>0.78160213428867398</c:v>
                </c:pt>
                <c:pt idx="7">
                  <c:v>0.74778389726470496</c:v>
                </c:pt>
                <c:pt idx="8">
                  <c:v>0.76393771001664301</c:v>
                </c:pt>
                <c:pt idx="9">
                  <c:v>0.76711948697339905</c:v>
                </c:pt>
                <c:pt idx="10">
                  <c:v>0.76072651980837203</c:v>
                </c:pt>
                <c:pt idx="11">
                  <c:v>0.73849249411460605</c:v>
                </c:pt>
                <c:pt idx="12">
                  <c:v>0.73581551384553801</c:v>
                </c:pt>
                <c:pt idx="13">
                  <c:v>0.73378041476592804</c:v>
                </c:pt>
                <c:pt idx="14">
                  <c:v>0.72545684024638202</c:v>
                </c:pt>
                <c:pt idx="15">
                  <c:v>0.69214492658003901</c:v>
                </c:pt>
                <c:pt idx="16">
                  <c:v>0.74565573110523797</c:v>
                </c:pt>
                <c:pt idx="17">
                  <c:v>0.74304895084054401</c:v>
                </c:pt>
                <c:pt idx="18">
                  <c:v>0.72563529958232598</c:v>
                </c:pt>
                <c:pt idx="19">
                  <c:v>0.71013615161454002</c:v>
                </c:pt>
                <c:pt idx="20">
                  <c:v>0.75543201071608701</c:v>
                </c:pt>
                <c:pt idx="21">
                  <c:v>0.75759025990468498</c:v>
                </c:pt>
                <c:pt idx="22">
                  <c:v>0.74205400512473896</c:v>
                </c:pt>
                <c:pt idx="23">
                  <c:v>0.71907478828258098</c:v>
                </c:pt>
                <c:pt idx="24">
                  <c:v>0.74261691184709799</c:v>
                </c:pt>
                <c:pt idx="25">
                  <c:v>0.74129640414460596</c:v>
                </c:pt>
                <c:pt idx="26">
                  <c:v>0.73063269740597803</c:v>
                </c:pt>
                <c:pt idx="27">
                  <c:v>0.72106822889567501</c:v>
                </c:pt>
                <c:pt idx="28">
                  <c:v>0.75210496122687798</c:v>
                </c:pt>
                <c:pt idx="29">
                  <c:v>0.754544127222053</c:v>
                </c:pt>
                <c:pt idx="30">
                  <c:v>0.74371682020685104</c:v>
                </c:pt>
                <c:pt idx="31">
                  <c:v>0.70906679612846302</c:v>
                </c:pt>
                <c:pt idx="32">
                  <c:v>0.75147599115156205</c:v>
                </c:pt>
                <c:pt idx="33">
                  <c:v>0.75313165202606402</c:v>
                </c:pt>
                <c:pt idx="34">
                  <c:v>0.74307532258658304</c:v>
                </c:pt>
                <c:pt idx="35">
                  <c:v>0.71600493804381904</c:v>
                </c:pt>
              </c:numCache>
            </c:numRef>
          </c:val>
          <c:extLst>
            <c:ext xmlns:c16="http://schemas.microsoft.com/office/drawing/2014/chart" uri="{C3380CC4-5D6E-409C-BE32-E72D297353CC}">
              <c16:uniqueId val="{0000001C-B5C6-4B36-ADD3-01EE634FDE3E}"/>
            </c:ext>
          </c:extLst>
        </c:ser>
        <c:dLbls>
          <c:showLegendKey val="0"/>
          <c:showVal val="0"/>
          <c:showCatName val="0"/>
          <c:showSerName val="0"/>
          <c:showPercent val="0"/>
          <c:showBubbleSize val="0"/>
        </c:dLbls>
        <c:gapWidth val="150"/>
        <c:axId val="448432640"/>
        <c:axId val="448143936"/>
      </c:barChart>
      <c:catAx>
        <c:axId val="448432640"/>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3247904018502459"/>
              <c:y val="2.0882979753947498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spPr>
        <a:ln>
          <a:solidFill>
            <a:srgbClr val="7F7F7F"/>
          </a:solidFill>
        </a:ln>
      </c:spPr>
    </c:plotArea>
    <c:legend>
      <c:legendPos val="r"/>
      <c:layout>
        <c:manualLayout>
          <c:xMode val="edge"/>
          <c:yMode val="edge"/>
          <c:x val="0.16038811795316565"/>
          <c:y val="9.4450902515418635E-3"/>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市区町村別_所得区分別普及率!$AG$3</c:f>
              <c:strCache>
                <c:ptCount val="1"/>
                <c:pt idx="0">
                  <c:v>低所得Ⅰ</c:v>
                </c:pt>
              </c:strCache>
            </c:strRef>
          </c:tx>
          <c:spPr>
            <a:solidFill>
              <a:schemeClr val="accent4">
                <a:lumMod val="60000"/>
                <a:lumOff val="40000"/>
              </a:schemeClr>
            </a:solidFill>
            <a:ln>
              <a:noFill/>
            </a:ln>
          </c:spPr>
          <c:invertIfNegative val="0"/>
          <c:dLbls>
            <c:dLbl>
              <c:idx val="2"/>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6-4209-AB53-0EC7A2DAAB79}"/>
                </c:ext>
              </c:extLst>
            </c:dLbl>
            <c:dLbl>
              <c:idx val="7"/>
              <c:layout>
                <c:manualLayout>
                  <c:x val="5.58564814814813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6F-4B14-B800-361347FE3843}"/>
                </c:ext>
              </c:extLst>
            </c:dLbl>
            <c:dLbl>
              <c:idx val="11"/>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6F-4B14-B800-361347FE3843}"/>
                </c:ext>
              </c:extLst>
            </c:dLbl>
            <c:dLbl>
              <c:idx val="12"/>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6F-4B14-B800-361347FE3843}"/>
                </c:ext>
              </c:extLst>
            </c:dLbl>
            <c:dLbl>
              <c:idx val="1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6F-4B14-B800-361347FE3843}"/>
                </c:ext>
              </c:extLst>
            </c:dLbl>
            <c:dLbl>
              <c:idx val="1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6F-4B14-B800-361347FE3843}"/>
                </c:ext>
              </c:extLst>
            </c:dLbl>
            <c:dLbl>
              <c:idx val="16"/>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86-4209-AB53-0EC7A2DAAB79}"/>
                </c:ext>
              </c:extLst>
            </c:dLbl>
            <c:dLbl>
              <c:idx val="23"/>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86-4209-AB53-0EC7A2DAAB79}"/>
                </c:ext>
              </c:extLst>
            </c:dLbl>
            <c:dLbl>
              <c:idx val="2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86-4209-AB53-0EC7A2DAAB79}"/>
                </c:ext>
              </c:extLst>
            </c:dLbl>
            <c:dLbl>
              <c:idx val="30"/>
              <c:layout>
                <c:manualLayout>
                  <c:x val="4.703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86-4209-AB53-0EC7A2DAAB79}"/>
                </c:ext>
              </c:extLst>
            </c:dLbl>
            <c:dLbl>
              <c:idx val="3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16F-4B14-B800-361347FE3843}"/>
                </c:ext>
              </c:extLst>
            </c:dLbl>
            <c:dLbl>
              <c:idx val="34"/>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86-4209-AB53-0EC7A2DAAB79}"/>
                </c:ext>
              </c:extLst>
            </c:dLbl>
            <c:dLbl>
              <c:idx val="35"/>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83-4949-8BE3-CE26DF8E6BC2}"/>
                </c:ext>
              </c:extLst>
            </c:dLbl>
            <c:dLbl>
              <c:idx val="36"/>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86-4209-AB53-0EC7A2DAAB79}"/>
                </c:ext>
              </c:extLst>
            </c:dLbl>
            <c:dLbl>
              <c:idx val="37"/>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16F-4B14-B800-361347FE3843}"/>
                </c:ext>
              </c:extLst>
            </c:dLbl>
            <c:dLbl>
              <c:idx val="39"/>
              <c:layout>
                <c:manualLayout>
                  <c:x val="4.99768518518518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86-4209-AB53-0EC7A2DAAB79}"/>
                </c:ext>
              </c:extLst>
            </c:dLbl>
            <c:dLbl>
              <c:idx val="4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16F-4B14-B800-361347FE3843}"/>
                </c:ext>
              </c:extLst>
            </c:dLbl>
            <c:dLbl>
              <c:idx val="47"/>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16F-4B14-B800-361347FE3843}"/>
                </c:ext>
              </c:extLst>
            </c:dLbl>
            <c:dLbl>
              <c:idx val="4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83-4949-8BE3-CE26DF8E6BC2}"/>
                </c:ext>
              </c:extLst>
            </c:dLbl>
            <c:dLbl>
              <c:idx val="49"/>
              <c:layout>
                <c:manualLayout>
                  <c:x val="6.173611111111111E-2"/>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6F-4B14-B800-361347FE3843}"/>
                </c:ext>
              </c:extLst>
            </c:dLbl>
            <c:dLbl>
              <c:idx val="50"/>
              <c:layout>
                <c:manualLayout>
                  <c:x val="6.173611111111111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86-4209-AB53-0EC7A2DAAB79}"/>
                </c:ext>
              </c:extLst>
            </c:dLbl>
            <c:dLbl>
              <c:idx val="51"/>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6F-4B14-B800-361347FE3843}"/>
                </c:ext>
              </c:extLst>
            </c:dLbl>
            <c:dLbl>
              <c:idx val="52"/>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6F-4B14-B800-361347FE3843}"/>
                </c:ext>
              </c:extLst>
            </c:dLbl>
            <c:dLbl>
              <c:idx val="56"/>
              <c:layout>
                <c:manualLayout>
                  <c:x val="1.469907407407407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6F-4B14-B800-361347FE3843}"/>
                </c:ext>
              </c:extLst>
            </c:dLbl>
            <c:dLbl>
              <c:idx val="57"/>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E86-4209-AB53-0EC7A2DAAB79}"/>
                </c:ext>
              </c:extLst>
            </c:dLbl>
            <c:dLbl>
              <c:idx val="58"/>
              <c:layout>
                <c:manualLayout>
                  <c:x val="2.645833333333333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E86-4209-AB53-0EC7A2DAAB79}"/>
                </c:ext>
              </c:extLst>
            </c:dLbl>
            <c:dLbl>
              <c:idx val="60"/>
              <c:layout>
                <c:manualLayout>
                  <c:x val="2.351851851851851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E86-4209-AB53-0EC7A2DAAB79}"/>
                </c:ext>
              </c:extLst>
            </c:dLbl>
            <c:dLbl>
              <c:idx val="6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83-4949-8BE3-CE26DF8E6BC2}"/>
                </c:ext>
              </c:extLst>
            </c:dLbl>
            <c:dLbl>
              <c:idx val="62"/>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86-4209-AB53-0EC7A2DAAB79}"/>
                </c:ext>
              </c:extLst>
            </c:dLbl>
            <c:dLbl>
              <c:idx val="63"/>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E86-4209-AB53-0EC7A2DAAB79}"/>
                </c:ext>
              </c:extLst>
            </c:dLbl>
            <c:dLbl>
              <c:idx val="64"/>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83-4949-8BE3-CE26DF8E6BC2}"/>
                </c:ext>
              </c:extLst>
            </c:dLbl>
            <c:dLbl>
              <c:idx val="6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83-4949-8BE3-CE26DF8E6BC2}"/>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市区町村別_所得区分別普及率!$AG$5:$AG$78</c:f>
              <c:numCache>
                <c:formatCode>0.0%</c:formatCode>
                <c:ptCount val="74"/>
                <c:pt idx="0">
                  <c:v>0.47007360760255801</c:v>
                </c:pt>
                <c:pt idx="1">
                  <c:v>0.49403070518998199</c:v>
                </c:pt>
                <c:pt idx="2">
                  <c:v>0.44874045893033498</c:v>
                </c:pt>
                <c:pt idx="3">
                  <c:v>0.48761744951074099</c:v>
                </c:pt>
                <c:pt idx="4">
                  <c:v>0.47234579116379599</c:v>
                </c:pt>
                <c:pt idx="5">
                  <c:v>0.54072076640606204</c:v>
                </c:pt>
                <c:pt idx="6">
                  <c:v>0.46030762177095302</c:v>
                </c:pt>
                <c:pt idx="7">
                  <c:v>0.41060805223952701</c:v>
                </c:pt>
                <c:pt idx="8">
                  <c:v>0.50793977441804194</c:v>
                </c:pt>
                <c:pt idx="9">
                  <c:v>0.51404664503389597</c:v>
                </c:pt>
                <c:pt idx="10">
                  <c:v>0.52873319838565802</c:v>
                </c:pt>
                <c:pt idx="11">
                  <c:v>0.42108525323724799</c:v>
                </c:pt>
                <c:pt idx="12">
                  <c:v>0.43619065551374703</c:v>
                </c:pt>
                <c:pt idx="13">
                  <c:v>0.45831357584835802</c:v>
                </c:pt>
                <c:pt idx="14">
                  <c:v>0.50237524465134697</c:v>
                </c:pt>
                <c:pt idx="15">
                  <c:v>0.35582680830239799</c:v>
                </c:pt>
                <c:pt idx="16">
                  <c:v>0.45160690828540401</c:v>
                </c:pt>
                <c:pt idx="17">
                  <c:v>0.46370842214577501</c:v>
                </c:pt>
                <c:pt idx="18">
                  <c:v>0.48730077760998602</c:v>
                </c:pt>
                <c:pt idx="19">
                  <c:v>0.50512403389455096</c:v>
                </c:pt>
                <c:pt idx="20">
                  <c:v>0.473602083857595</c:v>
                </c:pt>
                <c:pt idx="21">
                  <c:v>0.48801532061956598</c:v>
                </c:pt>
                <c:pt idx="22">
                  <c:v>0.47929623566709101</c:v>
                </c:pt>
                <c:pt idx="23">
                  <c:v>0.430714068165028</c:v>
                </c:pt>
                <c:pt idx="24">
                  <c:v>0.45537304477513502</c:v>
                </c:pt>
                <c:pt idx="25">
                  <c:v>0.47265063903792798</c:v>
                </c:pt>
                <c:pt idx="26">
                  <c:v>0.50703144954621904</c:v>
                </c:pt>
                <c:pt idx="27">
                  <c:v>0.47733125663660197</c:v>
                </c:pt>
                <c:pt idx="28">
                  <c:v>0.46960085789280998</c:v>
                </c:pt>
                <c:pt idx="29">
                  <c:v>0.50277075733357002</c:v>
                </c:pt>
                <c:pt idx="30">
                  <c:v>0.418439477451997</c:v>
                </c:pt>
                <c:pt idx="31">
                  <c:v>0.46317837034986198</c:v>
                </c:pt>
                <c:pt idx="32">
                  <c:v>0.485459503654041</c:v>
                </c:pt>
                <c:pt idx="33">
                  <c:v>0.453001497643303</c:v>
                </c:pt>
                <c:pt idx="34">
                  <c:v>0.44744192210138101</c:v>
                </c:pt>
                <c:pt idx="35">
                  <c:v>0.46088886702566401</c:v>
                </c:pt>
                <c:pt idx="36">
                  <c:v>0.45039343649036201</c:v>
                </c:pt>
                <c:pt idx="37">
                  <c:v>0.43548497378425499</c:v>
                </c:pt>
                <c:pt idx="38">
                  <c:v>0.50085159856254302</c:v>
                </c:pt>
                <c:pt idx="39">
                  <c:v>0.41730606779077101</c:v>
                </c:pt>
                <c:pt idx="40">
                  <c:v>0.46081294055847299</c:v>
                </c:pt>
                <c:pt idx="41">
                  <c:v>0.47434926320219201</c:v>
                </c:pt>
                <c:pt idx="42">
                  <c:v>0.49778167200381301</c:v>
                </c:pt>
                <c:pt idx="43">
                  <c:v>0.47769070036073702</c:v>
                </c:pt>
                <c:pt idx="44">
                  <c:v>0.50679152687083195</c:v>
                </c:pt>
                <c:pt idx="45">
                  <c:v>0.487833184357856</c:v>
                </c:pt>
                <c:pt idx="46">
                  <c:v>0.50077366777203602</c:v>
                </c:pt>
                <c:pt idx="47">
                  <c:v>0.44330469698775199</c:v>
                </c:pt>
                <c:pt idx="48">
                  <c:v>0.47982862981338997</c:v>
                </c:pt>
                <c:pt idx="49">
                  <c:v>0.40526835603208999</c:v>
                </c:pt>
                <c:pt idx="50">
                  <c:v>0.40625142251079999</c:v>
                </c:pt>
                <c:pt idx="51">
                  <c:v>0.44774955366692298</c:v>
                </c:pt>
                <c:pt idx="52">
                  <c:v>0.43572921505109802</c:v>
                </c:pt>
                <c:pt idx="53">
                  <c:v>0.492864454383874</c:v>
                </c:pt>
                <c:pt idx="54">
                  <c:v>0.51511085476579399</c:v>
                </c:pt>
                <c:pt idx="55">
                  <c:v>0.50759694021248503</c:v>
                </c:pt>
                <c:pt idx="56">
                  <c:v>0.450173242013367</c:v>
                </c:pt>
                <c:pt idx="57">
                  <c:v>0.45312138866276103</c:v>
                </c:pt>
                <c:pt idx="58">
                  <c:v>0.43931979991872699</c:v>
                </c:pt>
                <c:pt idx="59">
                  <c:v>0.464621604221508</c:v>
                </c:pt>
                <c:pt idx="60">
                  <c:v>0.441509792631327</c:v>
                </c:pt>
                <c:pt idx="61">
                  <c:v>0.45931699807003301</c:v>
                </c:pt>
                <c:pt idx="62">
                  <c:v>0.413393102626475</c:v>
                </c:pt>
                <c:pt idx="63">
                  <c:v>0.431940581869039</c:v>
                </c:pt>
                <c:pt idx="64">
                  <c:v>0.47061764526650202</c:v>
                </c:pt>
                <c:pt idx="65">
                  <c:v>0.46783561879775498</c:v>
                </c:pt>
                <c:pt idx="66">
                  <c:v>0.55289803887283295</c:v>
                </c:pt>
                <c:pt idx="67">
                  <c:v>0.49199794025296001</c:v>
                </c:pt>
                <c:pt idx="68">
                  <c:v>0.53711448763481195</c:v>
                </c:pt>
                <c:pt idx="69">
                  <c:v>0.48996800419757403</c:v>
                </c:pt>
                <c:pt idx="70">
                  <c:v>0.53617809416254103</c:v>
                </c:pt>
                <c:pt idx="71">
                  <c:v>0.477919704467684</c:v>
                </c:pt>
                <c:pt idx="72">
                  <c:v>0.482502674880112</c:v>
                </c:pt>
                <c:pt idx="73">
                  <c:v>0.35632203174660798</c:v>
                </c:pt>
              </c:numCache>
            </c:numRef>
          </c:val>
          <c:extLst>
            <c:ext xmlns:c16="http://schemas.microsoft.com/office/drawing/2014/chart" uri="{C3380CC4-5D6E-409C-BE32-E72D297353CC}">
              <c16:uniqueId val="{0000001B-416F-4B14-B800-361347FE3843}"/>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42125856481481488"/>
                  <c:y val="-0.89402472222222218"/>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3298492063492058E-2"/>
                    </c:manualLayout>
                  </c15:layout>
                </c:ext>
                <c:ext xmlns:c16="http://schemas.microsoft.com/office/drawing/2014/chart" uri="{C3380CC4-5D6E-409C-BE32-E72D297353CC}">
                  <c16:uniqueId val="{0000001C-416F-4B14-B800-361347FE384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市区町村別_所得区分別普及率!$BF$5:$BF$78</c:f>
              <c:numCache>
                <c:formatCode>0.0%</c:formatCode>
                <c:ptCount val="74"/>
                <c:pt idx="0">
                  <c:v>0.46688076619366597</c:v>
                </c:pt>
                <c:pt idx="1">
                  <c:v>0.46688076619366597</c:v>
                </c:pt>
                <c:pt idx="2">
                  <c:v>0.46688076619366597</c:v>
                </c:pt>
                <c:pt idx="3">
                  <c:v>0.46688076619366597</c:v>
                </c:pt>
                <c:pt idx="4">
                  <c:v>0.46688076619366597</c:v>
                </c:pt>
                <c:pt idx="5">
                  <c:v>0.46688076619366597</c:v>
                </c:pt>
                <c:pt idx="6">
                  <c:v>0.46688076619366597</c:v>
                </c:pt>
                <c:pt idx="7">
                  <c:v>0.46688076619366597</c:v>
                </c:pt>
                <c:pt idx="8">
                  <c:v>0.46688076619366597</c:v>
                </c:pt>
                <c:pt idx="9">
                  <c:v>0.46688076619366597</c:v>
                </c:pt>
                <c:pt idx="10">
                  <c:v>0.46688076619366597</c:v>
                </c:pt>
                <c:pt idx="11">
                  <c:v>0.46688076619366597</c:v>
                </c:pt>
                <c:pt idx="12">
                  <c:v>0.46688076619366597</c:v>
                </c:pt>
                <c:pt idx="13">
                  <c:v>0.46688076619366597</c:v>
                </c:pt>
                <c:pt idx="14">
                  <c:v>0.46688076619366597</c:v>
                </c:pt>
                <c:pt idx="15">
                  <c:v>0.46688076619366597</c:v>
                </c:pt>
                <c:pt idx="16">
                  <c:v>0.46688076619366597</c:v>
                </c:pt>
                <c:pt idx="17">
                  <c:v>0.46688076619366597</c:v>
                </c:pt>
                <c:pt idx="18">
                  <c:v>0.46688076619366597</c:v>
                </c:pt>
                <c:pt idx="19">
                  <c:v>0.46688076619366597</c:v>
                </c:pt>
                <c:pt idx="20">
                  <c:v>0.46688076619366597</c:v>
                </c:pt>
                <c:pt idx="21">
                  <c:v>0.46688076619366597</c:v>
                </c:pt>
                <c:pt idx="22">
                  <c:v>0.46688076619366597</c:v>
                </c:pt>
                <c:pt idx="23">
                  <c:v>0.46688076619366597</c:v>
                </c:pt>
                <c:pt idx="24">
                  <c:v>0.46688076619366597</c:v>
                </c:pt>
                <c:pt idx="25">
                  <c:v>0.46688076619366597</c:v>
                </c:pt>
                <c:pt idx="26">
                  <c:v>0.46688076619366597</c:v>
                </c:pt>
                <c:pt idx="27">
                  <c:v>0.46688076619366597</c:v>
                </c:pt>
                <c:pt idx="28">
                  <c:v>0.46688076619366597</c:v>
                </c:pt>
                <c:pt idx="29">
                  <c:v>0.46688076619366597</c:v>
                </c:pt>
                <c:pt idx="30">
                  <c:v>0.46688076619366597</c:v>
                </c:pt>
                <c:pt idx="31">
                  <c:v>0.46688076619366597</c:v>
                </c:pt>
                <c:pt idx="32">
                  <c:v>0.46688076619366597</c:v>
                </c:pt>
                <c:pt idx="33">
                  <c:v>0.46688076619366597</c:v>
                </c:pt>
                <c:pt idx="34">
                  <c:v>0.46688076619366597</c:v>
                </c:pt>
                <c:pt idx="35">
                  <c:v>0.46688076619366597</c:v>
                </c:pt>
                <c:pt idx="36">
                  <c:v>0.46688076619366597</c:v>
                </c:pt>
                <c:pt idx="37">
                  <c:v>0.46688076619366597</c:v>
                </c:pt>
                <c:pt idx="38">
                  <c:v>0.46688076619366597</c:v>
                </c:pt>
                <c:pt idx="39">
                  <c:v>0.46688076619366597</c:v>
                </c:pt>
                <c:pt idx="40">
                  <c:v>0.46688076619366597</c:v>
                </c:pt>
                <c:pt idx="41">
                  <c:v>0.46688076619366597</c:v>
                </c:pt>
                <c:pt idx="42">
                  <c:v>0.46688076619366597</c:v>
                </c:pt>
                <c:pt idx="43">
                  <c:v>0.46688076619366597</c:v>
                </c:pt>
                <c:pt idx="44">
                  <c:v>0.46688076619366597</c:v>
                </c:pt>
                <c:pt idx="45">
                  <c:v>0.46688076619366597</c:v>
                </c:pt>
                <c:pt idx="46">
                  <c:v>0.46688076619366597</c:v>
                </c:pt>
                <c:pt idx="47">
                  <c:v>0.46688076619366597</c:v>
                </c:pt>
                <c:pt idx="48">
                  <c:v>0.46688076619366597</c:v>
                </c:pt>
                <c:pt idx="49">
                  <c:v>0.46688076619366597</c:v>
                </c:pt>
                <c:pt idx="50">
                  <c:v>0.46688076619366597</c:v>
                </c:pt>
                <c:pt idx="51">
                  <c:v>0.46688076619366597</c:v>
                </c:pt>
                <c:pt idx="52">
                  <c:v>0.46688076619366597</c:v>
                </c:pt>
                <c:pt idx="53">
                  <c:v>0.46688076619366597</c:v>
                </c:pt>
                <c:pt idx="54">
                  <c:v>0.46688076619366597</c:v>
                </c:pt>
                <c:pt idx="55">
                  <c:v>0.46688076619366597</c:v>
                </c:pt>
                <c:pt idx="56">
                  <c:v>0.46688076619366597</c:v>
                </c:pt>
                <c:pt idx="57">
                  <c:v>0.46688076619366597</c:v>
                </c:pt>
                <c:pt idx="58">
                  <c:v>0.46688076619366597</c:v>
                </c:pt>
                <c:pt idx="59">
                  <c:v>0.46688076619366597</c:v>
                </c:pt>
                <c:pt idx="60">
                  <c:v>0.46688076619366597</c:v>
                </c:pt>
                <c:pt idx="61">
                  <c:v>0.46688076619366597</c:v>
                </c:pt>
                <c:pt idx="62">
                  <c:v>0.46688076619366597</c:v>
                </c:pt>
                <c:pt idx="63">
                  <c:v>0.46688076619366597</c:v>
                </c:pt>
                <c:pt idx="64">
                  <c:v>0.46688076619366597</c:v>
                </c:pt>
                <c:pt idx="65">
                  <c:v>0.46688076619366597</c:v>
                </c:pt>
                <c:pt idx="66">
                  <c:v>0.46688076619366597</c:v>
                </c:pt>
                <c:pt idx="67">
                  <c:v>0.46688076619366597</c:v>
                </c:pt>
                <c:pt idx="68">
                  <c:v>0.46688076619366597</c:v>
                </c:pt>
                <c:pt idx="69">
                  <c:v>0.46688076619366597</c:v>
                </c:pt>
                <c:pt idx="70">
                  <c:v>0.46688076619366597</c:v>
                </c:pt>
                <c:pt idx="71">
                  <c:v>0.46688076619366597</c:v>
                </c:pt>
                <c:pt idx="72">
                  <c:v>0.46688076619366597</c:v>
                </c:pt>
                <c:pt idx="73">
                  <c:v>0.46688076619366597</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416F-4B14-B800-361347FE3843}"/>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ax val="0.70000000000000007"/>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6736111111095"/>
              <c:y val="2.4755748923032724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市区町村別_所得区分別普及率!$AJ$3</c:f>
              <c:strCache>
                <c:ptCount val="1"/>
                <c:pt idx="0">
                  <c:v>低所得Ⅱ</c:v>
                </c:pt>
              </c:strCache>
            </c:strRef>
          </c:tx>
          <c:spPr>
            <a:solidFill>
              <a:schemeClr val="accent4">
                <a:lumMod val="60000"/>
                <a:lumOff val="40000"/>
              </a:schemeClr>
            </a:solidFill>
            <a:ln>
              <a:noFill/>
            </a:ln>
          </c:spPr>
          <c:invertIfNegative val="0"/>
          <c:dLbls>
            <c:dLbl>
              <c:idx val="2"/>
              <c:layout>
                <c:manualLayout>
                  <c:x val="6.17361111111110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25-4CD4-87EF-7121DE0BDCEC}"/>
                </c:ext>
              </c:extLst>
            </c:dLbl>
            <c:dLbl>
              <c:idx val="4"/>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10-4D41-8A77-352FFF1B7A00}"/>
                </c:ext>
              </c:extLst>
            </c:dLbl>
            <c:dLbl>
              <c:idx val="6"/>
              <c:layout>
                <c:manualLayout>
                  <c:x val="2.93981481481480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10-4D41-8A77-352FFF1B7A00}"/>
                </c:ext>
              </c:extLst>
            </c:dLbl>
            <c:dLbl>
              <c:idx val="7"/>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10-4D41-8A77-352FFF1B7A00}"/>
                </c:ext>
              </c:extLst>
            </c:dLbl>
            <c:dLbl>
              <c:idx val="8"/>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F9-4625-810C-500B263B92F1}"/>
                </c:ext>
              </c:extLst>
            </c:dLbl>
            <c:dLbl>
              <c:idx val="12"/>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10-4D41-8A77-352FFF1B7A00}"/>
                </c:ext>
              </c:extLst>
            </c:dLbl>
            <c:dLbl>
              <c:idx val="13"/>
              <c:layout>
                <c:manualLayout>
                  <c:x val="1.7638888888888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10-4D41-8A77-352FFF1B7A00}"/>
                </c:ext>
              </c:extLst>
            </c:dLbl>
            <c:dLbl>
              <c:idx val="16"/>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25-4CD4-87EF-7121DE0BDCEC}"/>
                </c:ext>
              </c:extLst>
            </c:dLbl>
            <c:dLbl>
              <c:idx val="17"/>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5-4CD4-87EF-7121DE0BDCEC}"/>
                </c:ext>
              </c:extLst>
            </c:dLbl>
            <c:dLbl>
              <c:idx val="23"/>
              <c:layout>
                <c:manualLayout>
                  <c:x val="5.29166666666665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25-4CD4-87EF-7121DE0BDCEC}"/>
                </c:ext>
              </c:extLst>
            </c:dLbl>
            <c:dLbl>
              <c:idx val="30"/>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25-4CD4-87EF-7121DE0BDCEC}"/>
                </c:ext>
              </c:extLst>
            </c:dLbl>
            <c:dLbl>
              <c:idx val="33"/>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F10-4D41-8A77-352FFF1B7A00}"/>
                </c:ext>
              </c:extLst>
            </c:dLbl>
            <c:dLbl>
              <c:idx val="34"/>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25-4CD4-87EF-7121DE0BDCEC}"/>
                </c:ext>
              </c:extLst>
            </c:dLbl>
            <c:dLbl>
              <c:idx val="36"/>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B25-4CD4-87EF-7121DE0BDCEC}"/>
                </c:ext>
              </c:extLst>
            </c:dLbl>
            <c:dLbl>
              <c:idx val="39"/>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25-4CD4-87EF-7121DE0BDCEC}"/>
                </c:ext>
              </c:extLst>
            </c:dLbl>
            <c:dLbl>
              <c:idx val="45"/>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25-4CD4-87EF-7121DE0BDCEC}"/>
                </c:ext>
              </c:extLst>
            </c:dLbl>
            <c:dLbl>
              <c:idx val="47"/>
              <c:layout>
                <c:manualLayout>
                  <c:x val="4.40972222222221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F10-4D41-8A77-352FFF1B7A00}"/>
                </c:ext>
              </c:extLst>
            </c:dLbl>
            <c:dLbl>
              <c:idx val="49"/>
              <c:layout>
                <c:manualLayout>
                  <c:x val="6.76157407407406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F10-4D41-8A77-352FFF1B7A00}"/>
                </c:ext>
              </c:extLst>
            </c:dLbl>
            <c:dLbl>
              <c:idx val="50"/>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B25-4CD4-87EF-7121DE0BDCEC}"/>
                </c:ext>
              </c:extLst>
            </c:dLbl>
            <c:dLbl>
              <c:idx val="56"/>
              <c:layout>
                <c:manualLayout>
                  <c:x val="3.233796296296296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F10-4D41-8A77-352FFF1B7A00}"/>
                </c:ext>
              </c:extLst>
            </c:dLbl>
            <c:dLbl>
              <c:idx val="57"/>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25-4CD4-87EF-7121DE0BDCEC}"/>
                </c:ext>
              </c:extLst>
            </c:dLbl>
            <c:dLbl>
              <c:idx val="58"/>
              <c:layout>
                <c:manualLayout>
                  <c:x val="3.8217592592592595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B25-4CD4-87EF-7121DE0BDCEC}"/>
                </c:ext>
              </c:extLst>
            </c:dLbl>
            <c:dLbl>
              <c:idx val="59"/>
              <c:layout>
                <c:manualLayout>
                  <c:x val="2.3518518518518411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B25-4CD4-87EF-7121DE0BDCEC}"/>
                </c:ext>
              </c:extLst>
            </c:dLbl>
            <c:dLbl>
              <c:idx val="6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F9-4625-810C-500B263B92F1}"/>
                </c:ext>
              </c:extLst>
            </c:dLbl>
            <c:dLbl>
              <c:idx val="62"/>
              <c:layout>
                <c:manualLayout>
                  <c:x val="5.58564814814814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B25-4CD4-87EF-7121DE0BDCEC}"/>
                </c:ext>
              </c:extLst>
            </c:dLbl>
            <c:dLbl>
              <c:idx val="63"/>
              <c:layout>
                <c:manualLayout>
                  <c:x val="5.87962962962962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B25-4CD4-87EF-7121DE0BDCEC}"/>
                </c:ext>
              </c:extLst>
            </c:dLbl>
            <c:dLbl>
              <c:idx val="66"/>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F9-4625-810C-500B263B92F1}"/>
                </c:ext>
              </c:extLst>
            </c:dLbl>
            <c:dLbl>
              <c:idx val="67"/>
              <c:layout>
                <c:manualLayout>
                  <c:x val="4.703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F9-4625-810C-500B263B92F1}"/>
                </c:ext>
              </c:extLst>
            </c:dLbl>
            <c:dLbl>
              <c:idx val="71"/>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B25-4CD4-87EF-7121DE0BDCEC}"/>
                </c:ext>
              </c:extLst>
            </c:dLbl>
            <c:dLbl>
              <c:idx val="72"/>
              <c:layout>
                <c:manualLayout>
                  <c:x val="2.9398148148148041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B25-4CD4-87EF-7121DE0BDCEC}"/>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市区町村別_所得区分別普及率!$AJ$5:$AJ$78</c:f>
              <c:numCache>
                <c:formatCode>0.0%</c:formatCode>
                <c:ptCount val="74"/>
                <c:pt idx="0">
                  <c:v>0.46913720396560799</c:v>
                </c:pt>
                <c:pt idx="1">
                  <c:v>0.494689043531373</c:v>
                </c:pt>
                <c:pt idx="2">
                  <c:v>0.40484406172866499</c:v>
                </c:pt>
                <c:pt idx="3">
                  <c:v>0.46424377976157599</c:v>
                </c:pt>
                <c:pt idx="4">
                  <c:v>0.45038501340883202</c:v>
                </c:pt>
                <c:pt idx="5">
                  <c:v>0.51355661264427399</c:v>
                </c:pt>
                <c:pt idx="6">
                  <c:v>0.43634050028114002</c:v>
                </c:pt>
                <c:pt idx="7">
                  <c:v>0.38890969189351199</c:v>
                </c:pt>
                <c:pt idx="8">
                  <c:v>0.45669298308699402</c:v>
                </c:pt>
                <c:pt idx="9">
                  <c:v>0.52973925151866497</c:v>
                </c:pt>
                <c:pt idx="10">
                  <c:v>0.52881670918232204</c:v>
                </c:pt>
                <c:pt idx="11">
                  <c:v>0.46474511261690798</c:v>
                </c:pt>
                <c:pt idx="12">
                  <c:v>0.43243295230440398</c:v>
                </c:pt>
                <c:pt idx="13">
                  <c:v>0.44757651297888301</c:v>
                </c:pt>
                <c:pt idx="14">
                  <c:v>0.47844909090822202</c:v>
                </c:pt>
                <c:pt idx="15">
                  <c:v>0.37785048199829402</c:v>
                </c:pt>
                <c:pt idx="16">
                  <c:v>0.46006446599926298</c:v>
                </c:pt>
                <c:pt idx="17">
                  <c:v>0.45516020435671301</c:v>
                </c:pt>
                <c:pt idx="18">
                  <c:v>0.48217668729406499</c:v>
                </c:pt>
                <c:pt idx="19">
                  <c:v>0.53614158895242103</c:v>
                </c:pt>
                <c:pt idx="20">
                  <c:v>0.48709990414003501</c:v>
                </c:pt>
                <c:pt idx="21">
                  <c:v>0.48315670149700002</c:v>
                </c:pt>
                <c:pt idx="22">
                  <c:v>0.47782487121793699</c:v>
                </c:pt>
                <c:pt idx="23">
                  <c:v>0.41284004230647098</c:v>
                </c:pt>
                <c:pt idx="24">
                  <c:v>0.46347739681175099</c:v>
                </c:pt>
                <c:pt idx="25">
                  <c:v>0.47273679276886599</c:v>
                </c:pt>
                <c:pt idx="26">
                  <c:v>0.49805808009032199</c:v>
                </c:pt>
                <c:pt idx="27">
                  <c:v>0.48076161094327802</c:v>
                </c:pt>
                <c:pt idx="28">
                  <c:v>0.47996573993670799</c:v>
                </c:pt>
                <c:pt idx="29">
                  <c:v>0.47682505826064098</c:v>
                </c:pt>
                <c:pt idx="30">
                  <c:v>0.428433886504691</c:v>
                </c:pt>
                <c:pt idx="31">
                  <c:v>0.480804699988086</c:v>
                </c:pt>
                <c:pt idx="32">
                  <c:v>0.47494172020099701</c:v>
                </c:pt>
                <c:pt idx="33">
                  <c:v>0.43221871419957397</c:v>
                </c:pt>
                <c:pt idx="34">
                  <c:v>0.43827822750603501</c:v>
                </c:pt>
                <c:pt idx="35">
                  <c:v>0.46385404974422501</c:v>
                </c:pt>
                <c:pt idx="36">
                  <c:v>0.45590775638064501</c:v>
                </c:pt>
                <c:pt idx="37">
                  <c:v>0.471623151082804</c:v>
                </c:pt>
                <c:pt idx="38">
                  <c:v>0.51325363964765103</c:v>
                </c:pt>
                <c:pt idx="39">
                  <c:v>0.42716254076525201</c:v>
                </c:pt>
                <c:pt idx="40">
                  <c:v>0.47247959919606503</c:v>
                </c:pt>
                <c:pt idx="41">
                  <c:v>0.479004600320389</c:v>
                </c:pt>
                <c:pt idx="42">
                  <c:v>0.49797617951823098</c:v>
                </c:pt>
                <c:pt idx="43">
                  <c:v>0.49714686148759402</c:v>
                </c:pt>
                <c:pt idx="44">
                  <c:v>0.49579833502284598</c:v>
                </c:pt>
                <c:pt idx="45">
                  <c:v>0.45372470150452499</c:v>
                </c:pt>
                <c:pt idx="46">
                  <c:v>0.51456636414240597</c:v>
                </c:pt>
                <c:pt idx="47">
                  <c:v>0.42197825451449</c:v>
                </c:pt>
                <c:pt idx="48">
                  <c:v>0.47914965802637199</c:v>
                </c:pt>
                <c:pt idx="49">
                  <c:v>0.39875831929974098</c:v>
                </c:pt>
                <c:pt idx="50">
                  <c:v>0.44008311204216299</c:v>
                </c:pt>
                <c:pt idx="51">
                  <c:v>0.470914831378062</c:v>
                </c:pt>
                <c:pt idx="52">
                  <c:v>0.478656391641056</c:v>
                </c:pt>
                <c:pt idx="53">
                  <c:v>0.47066799144032101</c:v>
                </c:pt>
                <c:pt idx="54">
                  <c:v>0.50114144873195599</c:v>
                </c:pt>
                <c:pt idx="55">
                  <c:v>0.56331167717032604</c:v>
                </c:pt>
                <c:pt idx="56">
                  <c:v>0.43446885291184101</c:v>
                </c:pt>
                <c:pt idx="57">
                  <c:v>0.445261429374958</c:v>
                </c:pt>
                <c:pt idx="58">
                  <c:v>0.42758750981263899</c:v>
                </c:pt>
                <c:pt idx="59">
                  <c:v>0.44008561404792801</c:v>
                </c:pt>
                <c:pt idx="60">
                  <c:v>0.46089751378226601</c:v>
                </c:pt>
                <c:pt idx="61">
                  <c:v>0.49604901026708198</c:v>
                </c:pt>
                <c:pt idx="62">
                  <c:v>0.41064114599250301</c:v>
                </c:pt>
                <c:pt idx="63">
                  <c:v>0.40862465698434203</c:v>
                </c:pt>
                <c:pt idx="64">
                  <c:v>0.47587973977148701</c:v>
                </c:pt>
                <c:pt idx="65">
                  <c:v>0.498753304599027</c:v>
                </c:pt>
                <c:pt idx="66">
                  <c:v>0.44391160750332997</c:v>
                </c:pt>
                <c:pt idx="67">
                  <c:v>0.41911078270537</c:v>
                </c:pt>
                <c:pt idx="68">
                  <c:v>0.48868978838179</c:v>
                </c:pt>
                <c:pt idx="69">
                  <c:v>0.59948243544110202</c:v>
                </c:pt>
                <c:pt idx="70">
                  <c:v>0.54886215565248897</c:v>
                </c:pt>
                <c:pt idx="71">
                  <c:v>0.42276310695517999</c:v>
                </c:pt>
                <c:pt idx="72">
                  <c:v>0.43718758080207698</c:v>
                </c:pt>
                <c:pt idx="73">
                  <c:v>0.36265714952384698</c:v>
                </c:pt>
              </c:numCache>
            </c:numRef>
          </c:val>
          <c:extLst>
            <c:ext xmlns:c16="http://schemas.microsoft.com/office/drawing/2014/chart" uri="{C3380CC4-5D6E-409C-BE32-E72D297353CC}">
              <c16:uniqueId val="{0000001B-5F10-4D41-8A77-352FFF1B7A00}"/>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41842019872526964"/>
                  <c:y val="-0.89251349206349206"/>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1178339265229285"/>
                      <c:h val="3.6321280314009066E-2"/>
                    </c:manualLayout>
                  </c15:layout>
                </c:ext>
                <c:ext xmlns:c16="http://schemas.microsoft.com/office/drawing/2014/chart" uri="{C3380CC4-5D6E-409C-BE32-E72D297353CC}">
                  <c16:uniqueId val="{0000001C-5F10-4D41-8A77-352FFF1B7A0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市区町村別_所得区分別普及率!$BI$5:$BI$78</c:f>
              <c:numCache>
                <c:formatCode>0.0%</c:formatCode>
                <c:ptCount val="74"/>
                <c:pt idx="0">
                  <c:v>0.46714115377448301</c:v>
                </c:pt>
                <c:pt idx="1">
                  <c:v>0.46714115377448301</c:v>
                </c:pt>
                <c:pt idx="2">
                  <c:v>0.46714115377448301</c:v>
                </c:pt>
                <c:pt idx="3">
                  <c:v>0.46714115377448301</c:v>
                </c:pt>
                <c:pt idx="4">
                  <c:v>0.46714115377448301</c:v>
                </c:pt>
                <c:pt idx="5">
                  <c:v>0.46714115377448301</c:v>
                </c:pt>
                <c:pt idx="6">
                  <c:v>0.46714115377448301</c:v>
                </c:pt>
                <c:pt idx="7">
                  <c:v>0.46714115377448301</c:v>
                </c:pt>
                <c:pt idx="8">
                  <c:v>0.46714115377448301</c:v>
                </c:pt>
                <c:pt idx="9">
                  <c:v>0.46714115377448301</c:v>
                </c:pt>
                <c:pt idx="10">
                  <c:v>0.46714115377448301</c:v>
                </c:pt>
                <c:pt idx="11">
                  <c:v>0.46714115377448301</c:v>
                </c:pt>
                <c:pt idx="12">
                  <c:v>0.46714115377448301</c:v>
                </c:pt>
                <c:pt idx="13">
                  <c:v>0.46714115377448301</c:v>
                </c:pt>
                <c:pt idx="14">
                  <c:v>0.46714115377448301</c:v>
                </c:pt>
                <c:pt idx="15">
                  <c:v>0.46714115377448301</c:v>
                </c:pt>
                <c:pt idx="16">
                  <c:v>0.46714115377448301</c:v>
                </c:pt>
                <c:pt idx="17">
                  <c:v>0.46714115377448301</c:v>
                </c:pt>
                <c:pt idx="18">
                  <c:v>0.46714115377448301</c:v>
                </c:pt>
                <c:pt idx="19">
                  <c:v>0.46714115377448301</c:v>
                </c:pt>
                <c:pt idx="20">
                  <c:v>0.46714115377448301</c:v>
                </c:pt>
                <c:pt idx="21">
                  <c:v>0.46714115377448301</c:v>
                </c:pt>
                <c:pt idx="22">
                  <c:v>0.46714115377448301</c:v>
                </c:pt>
                <c:pt idx="23">
                  <c:v>0.46714115377448301</c:v>
                </c:pt>
                <c:pt idx="24">
                  <c:v>0.46714115377448301</c:v>
                </c:pt>
                <c:pt idx="25">
                  <c:v>0.46714115377448301</c:v>
                </c:pt>
                <c:pt idx="26">
                  <c:v>0.46714115377448301</c:v>
                </c:pt>
                <c:pt idx="27">
                  <c:v>0.46714115377448301</c:v>
                </c:pt>
                <c:pt idx="28">
                  <c:v>0.46714115377448301</c:v>
                </c:pt>
                <c:pt idx="29">
                  <c:v>0.46714115377448301</c:v>
                </c:pt>
                <c:pt idx="30">
                  <c:v>0.46714115377448301</c:v>
                </c:pt>
                <c:pt idx="31">
                  <c:v>0.46714115377448301</c:v>
                </c:pt>
                <c:pt idx="32">
                  <c:v>0.46714115377448301</c:v>
                </c:pt>
                <c:pt idx="33">
                  <c:v>0.46714115377448301</c:v>
                </c:pt>
                <c:pt idx="34">
                  <c:v>0.46714115377448301</c:v>
                </c:pt>
                <c:pt idx="35">
                  <c:v>0.46714115377448301</c:v>
                </c:pt>
                <c:pt idx="36">
                  <c:v>0.46714115377448301</c:v>
                </c:pt>
                <c:pt idx="37">
                  <c:v>0.46714115377448301</c:v>
                </c:pt>
                <c:pt idx="38">
                  <c:v>0.46714115377448301</c:v>
                </c:pt>
                <c:pt idx="39">
                  <c:v>0.46714115377448301</c:v>
                </c:pt>
                <c:pt idx="40">
                  <c:v>0.46714115377448301</c:v>
                </c:pt>
                <c:pt idx="41">
                  <c:v>0.46714115377448301</c:v>
                </c:pt>
                <c:pt idx="42">
                  <c:v>0.46714115377448301</c:v>
                </c:pt>
                <c:pt idx="43">
                  <c:v>0.46714115377448301</c:v>
                </c:pt>
                <c:pt idx="44">
                  <c:v>0.46714115377448301</c:v>
                </c:pt>
                <c:pt idx="45">
                  <c:v>0.46714115377448301</c:v>
                </c:pt>
                <c:pt idx="46">
                  <c:v>0.46714115377448301</c:v>
                </c:pt>
                <c:pt idx="47">
                  <c:v>0.46714115377448301</c:v>
                </c:pt>
                <c:pt idx="48">
                  <c:v>0.46714115377448301</c:v>
                </c:pt>
                <c:pt idx="49">
                  <c:v>0.46714115377448301</c:v>
                </c:pt>
                <c:pt idx="50">
                  <c:v>0.46714115377448301</c:v>
                </c:pt>
                <c:pt idx="51">
                  <c:v>0.46714115377448301</c:v>
                </c:pt>
                <c:pt idx="52">
                  <c:v>0.46714115377448301</c:v>
                </c:pt>
                <c:pt idx="53">
                  <c:v>0.46714115377448301</c:v>
                </c:pt>
                <c:pt idx="54">
                  <c:v>0.46714115377448301</c:v>
                </c:pt>
                <c:pt idx="55">
                  <c:v>0.46714115377448301</c:v>
                </c:pt>
                <c:pt idx="56">
                  <c:v>0.46714115377448301</c:v>
                </c:pt>
                <c:pt idx="57">
                  <c:v>0.46714115377448301</c:v>
                </c:pt>
                <c:pt idx="58">
                  <c:v>0.46714115377448301</c:v>
                </c:pt>
                <c:pt idx="59">
                  <c:v>0.46714115377448301</c:v>
                </c:pt>
                <c:pt idx="60">
                  <c:v>0.46714115377448301</c:v>
                </c:pt>
                <c:pt idx="61">
                  <c:v>0.46714115377448301</c:v>
                </c:pt>
                <c:pt idx="62">
                  <c:v>0.46714115377448301</c:v>
                </c:pt>
                <c:pt idx="63">
                  <c:v>0.46714115377448301</c:v>
                </c:pt>
                <c:pt idx="64">
                  <c:v>0.46714115377448301</c:v>
                </c:pt>
                <c:pt idx="65">
                  <c:v>0.46714115377448301</c:v>
                </c:pt>
                <c:pt idx="66">
                  <c:v>0.46714115377448301</c:v>
                </c:pt>
                <c:pt idx="67">
                  <c:v>0.46714115377448301</c:v>
                </c:pt>
                <c:pt idx="68">
                  <c:v>0.46714115377448301</c:v>
                </c:pt>
                <c:pt idx="69">
                  <c:v>0.46714115377448301</c:v>
                </c:pt>
                <c:pt idx="70">
                  <c:v>0.46714115377448301</c:v>
                </c:pt>
                <c:pt idx="71">
                  <c:v>0.46714115377448301</c:v>
                </c:pt>
                <c:pt idx="72">
                  <c:v>0.46714115377448301</c:v>
                </c:pt>
                <c:pt idx="73">
                  <c:v>0.46714115377448301</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5F10-4D41-8A77-352FFF1B7A00}"/>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892817777576016"/>
              <c:y val="2.6773597829366565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市区町村別_所得区分別普及率!$AM$3</c:f>
              <c:strCache>
                <c:ptCount val="1"/>
                <c:pt idx="0">
                  <c:v>一般</c:v>
                </c:pt>
              </c:strCache>
            </c:strRef>
          </c:tx>
          <c:spPr>
            <a:solidFill>
              <a:schemeClr val="accent4">
                <a:lumMod val="60000"/>
                <a:lumOff val="40000"/>
              </a:schemeClr>
            </a:solidFill>
            <a:ln>
              <a:noFill/>
            </a:ln>
          </c:spPr>
          <c:invertIfNegative val="0"/>
          <c:dLbls>
            <c:dLbl>
              <c:idx val="2"/>
              <c:layout>
                <c:manualLayout>
                  <c:x val="2.6458333333333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0A-40B4-80E7-10C25F839D9F}"/>
                </c:ext>
              </c:extLst>
            </c:dLbl>
            <c:dLbl>
              <c:idx val="3"/>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0A-40B4-80E7-10C25F839D9F}"/>
                </c:ext>
              </c:extLst>
            </c:dLbl>
            <c:dLbl>
              <c:idx val="6"/>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2-45F4-953E-BEE6081AA739}"/>
                </c:ext>
              </c:extLst>
            </c:dLbl>
            <c:dLbl>
              <c:idx val="7"/>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F2-45F4-953E-BEE6081AA739}"/>
                </c:ext>
              </c:extLst>
            </c:dLbl>
            <c:dLbl>
              <c:idx val="8"/>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0A-40B4-80E7-10C25F839D9F}"/>
                </c:ext>
              </c:extLst>
            </c:dLbl>
            <c:dLbl>
              <c:idx val="11"/>
              <c:layout>
                <c:manualLayout>
                  <c:x val="3.23379629629628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F2-45F4-953E-BEE6081AA739}"/>
                </c:ext>
              </c:extLst>
            </c:dLbl>
            <c:dLbl>
              <c:idx val="12"/>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F2-45F4-953E-BEE6081AA739}"/>
                </c:ext>
              </c:extLst>
            </c:dLbl>
            <c:dLbl>
              <c:idx val="13"/>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F2-45F4-953E-BEE6081AA739}"/>
                </c:ext>
              </c:extLst>
            </c:dLbl>
            <c:dLbl>
              <c:idx val="17"/>
              <c:layout>
                <c:manualLayout>
                  <c:x val="4.11574074074074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0A-40B4-80E7-10C25F839D9F}"/>
                </c:ext>
              </c:extLst>
            </c:dLbl>
            <c:dLbl>
              <c:idx val="23"/>
              <c:layout>
                <c:manualLayout>
                  <c:x val="2.6458333333333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0A-40B4-80E7-10C25F839D9F}"/>
                </c:ext>
              </c:extLst>
            </c:dLbl>
            <c:dLbl>
              <c:idx val="24"/>
              <c:layout>
                <c:manualLayout>
                  <c:x val="4.703703703703703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0A-40B4-80E7-10C25F839D9F}"/>
                </c:ext>
              </c:extLst>
            </c:dLbl>
            <c:dLbl>
              <c:idx val="27"/>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F2-45F4-953E-BEE6081AA739}"/>
                </c:ext>
              </c:extLst>
            </c:dLbl>
            <c:dLbl>
              <c:idx val="30"/>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0A-40B4-80E7-10C25F839D9F}"/>
                </c:ext>
              </c:extLst>
            </c:dLbl>
            <c:dLbl>
              <c:idx val="31"/>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F2-45F4-953E-BEE6081AA739}"/>
                </c:ext>
              </c:extLst>
            </c:dLbl>
            <c:dLbl>
              <c:idx val="33"/>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F2-45F4-953E-BEE6081AA739}"/>
                </c:ext>
              </c:extLst>
            </c:dLbl>
            <c:dLbl>
              <c:idx val="3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7E-446A-9325-C937C5ED9D88}"/>
                </c:ext>
              </c:extLst>
            </c:dLbl>
            <c:dLbl>
              <c:idx val="36"/>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0A-40B4-80E7-10C25F839D9F}"/>
                </c:ext>
              </c:extLst>
            </c:dLbl>
            <c:dLbl>
              <c:idx val="37"/>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F2-45F4-953E-BEE6081AA739}"/>
                </c:ext>
              </c:extLst>
            </c:dLbl>
            <c:dLbl>
              <c:idx val="39"/>
              <c:layout>
                <c:manualLayout>
                  <c:x val="4.11574074074074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0A-40B4-80E7-10C25F839D9F}"/>
                </c:ext>
              </c:extLst>
            </c:dLbl>
            <c:dLbl>
              <c:idx val="4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F2-45F4-953E-BEE6081AA739}"/>
                </c:ext>
              </c:extLst>
            </c:dLbl>
            <c:dLbl>
              <c:idx val="4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00A-40B4-80E7-10C25F839D9F}"/>
                </c:ext>
              </c:extLst>
            </c:dLbl>
            <c:dLbl>
              <c:idx val="47"/>
              <c:layout>
                <c:manualLayout>
                  <c:x val="5.58564814814813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2F2-45F4-953E-BEE6081AA739}"/>
                </c:ext>
              </c:extLst>
            </c:dLbl>
            <c:dLbl>
              <c:idx val="49"/>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2F2-45F4-953E-BEE6081AA739}"/>
                </c:ext>
              </c:extLst>
            </c:dLbl>
            <c:dLbl>
              <c:idx val="50"/>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0A-40B4-80E7-10C25F839D9F}"/>
                </c:ext>
              </c:extLst>
            </c:dLbl>
            <c:dLbl>
              <c:idx val="58"/>
              <c:layout>
                <c:manualLayout>
                  <c:x val="3.8217592592592595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00A-40B4-80E7-10C25F839D9F}"/>
                </c:ext>
              </c:extLst>
            </c:dLbl>
            <c:dLbl>
              <c:idx val="59"/>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7E-446A-9325-C937C5ED9D88}"/>
                </c:ext>
              </c:extLst>
            </c:dLbl>
            <c:dLbl>
              <c:idx val="60"/>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0A-40B4-80E7-10C25F839D9F}"/>
                </c:ext>
              </c:extLst>
            </c:dLbl>
            <c:dLbl>
              <c:idx val="6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7E-446A-9325-C937C5ED9D88}"/>
                </c:ext>
              </c:extLst>
            </c:dLbl>
            <c:dLbl>
              <c:idx val="62"/>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7E-446A-9325-C937C5ED9D88}"/>
                </c:ext>
              </c:extLst>
            </c:dLbl>
            <c:dLbl>
              <c:idx val="63"/>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00A-40B4-80E7-10C25F839D9F}"/>
                </c:ext>
              </c:extLst>
            </c:dLbl>
            <c:dLbl>
              <c:idx val="67"/>
              <c:layout>
                <c:manualLayout>
                  <c:x val="4.703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00A-40B4-80E7-10C25F839D9F}"/>
                </c:ext>
              </c:extLst>
            </c:dLbl>
            <c:dLbl>
              <c:idx val="71"/>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0F-4553-A154-B233E42EAB07}"/>
                </c:ext>
              </c:extLst>
            </c:dLbl>
            <c:dLbl>
              <c:idx val="72"/>
              <c:layout>
                <c:manualLayout>
                  <c:x val="3.527777777777767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00A-40B4-80E7-10C25F839D9F}"/>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市区町村別_所得区分別普及率!$AM$5:$AM$78</c:f>
              <c:numCache>
                <c:formatCode>0.0%</c:formatCode>
                <c:ptCount val="74"/>
                <c:pt idx="0">
                  <c:v>0.46336853809972101</c:v>
                </c:pt>
                <c:pt idx="1">
                  <c:v>0.49043241572652901</c:v>
                </c:pt>
                <c:pt idx="2">
                  <c:v>0.43156495620041402</c:v>
                </c:pt>
                <c:pt idx="3">
                  <c:v>0.44971147706743703</c:v>
                </c:pt>
                <c:pt idx="4">
                  <c:v>0.46944118893918002</c:v>
                </c:pt>
                <c:pt idx="5">
                  <c:v>0.52342974783473295</c:v>
                </c:pt>
                <c:pt idx="6">
                  <c:v>0.44338185923312801</c:v>
                </c:pt>
                <c:pt idx="7">
                  <c:v>0.38628417625418099</c:v>
                </c:pt>
                <c:pt idx="8">
                  <c:v>0.45404639087101301</c:v>
                </c:pt>
                <c:pt idx="9">
                  <c:v>0.54607084774435199</c:v>
                </c:pt>
                <c:pt idx="10">
                  <c:v>0.51987034523445597</c:v>
                </c:pt>
                <c:pt idx="11">
                  <c:v>0.426218395501825</c:v>
                </c:pt>
                <c:pt idx="12">
                  <c:v>0.42189805626071603</c:v>
                </c:pt>
                <c:pt idx="13">
                  <c:v>0.44952186660622401</c:v>
                </c:pt>
                <c:pt idx="14">
                  <c:v>0.48286755430161798</c:v>
                </c:pt>
                <c:pt idx="15">
                  <c:v>0.36126637174564502</c:v>
                </c:pt>
                <c:pt idx="16">
                  <c:v>0.46678659926552402</c:v>
                </c:pt>
                <c:pt idx="17">
                  <c:v>0.41971565955149498</c:v>
                </c:pt>
                <c:pt idx="18">
                  <c:v>0.48738534904059599</c:v>
                </c:pt>
                <c:pt idx="19">
                  <c:v>0.51350272157890997</c:v>
                </c:pt>
                <c:pt idx="20">
                  <c:v>0.47017791167856898</c:v>
                </c:pt>
                <c:pt idx="21">
                  <c:v>0.48016112408463202</c:v>
                </c:pt>
                <c:pt idx="22">
                  <c:v>0.486632917138619</c:v>
                </c:pt>
                <c:pt idx="23">
                  <c:v>0.43135727130509999</c:v>
                </c:pt>
                <c:pt idx="24">
                  <c:v>0.413298109642808</c:v>
                </c:pt>
                <c:pt idx="25">
                  <c:v>0.45837422628658703</c:v>
                </c:pt>
                <c:pt idx="26">
                  <c:v>0.50399889339176895</c:v>
                </c:pt>
                <c:pt idx="27">
                  <c:v>0.44856680722768399</c:v>
                </c:pt>
                <c:pt idx="28">
                  <c:v>0.45582894438662502</c:v>
                </c:pt>
                <c:pt idx="29">
                  <c:v>0.49107690763062001</c:v>
                </c:pt>
                <c:pt idx="30">
                  <c:v>0.41597308249620502</c:v>
                </c:pt>
                <c:pt idx="31">
                  <c:v>0.44827723881814602</c:v>
                </c:pt>
                <c:pt idx="32">
                  <c:v>0.48912203464910697</c:v>
                </c:pt>
                <c:pt idx="33">
                  <c:v>0.44490895493633997</c:v>
                </c:pt>
                <c:pt idx="34">
                  <c:v>0.45079707419887399</c:v>
                </c:pt>
                <c:pt idx="35">
                  <c:v>0.45585508763645199</c:v>
                </c:pt>
                <c:pt idx="36">
                  <c:v>0.45190683597069697</c:v>
                </c:pt>
                <c:pt idx="37">
                  <c:v>0.44503870839857201</c:v>
                </c:pt>
                <c:pt idx="38">
                  <c:v>0.51285041185806901</c:v>
                </c:pt>
                <c:pt idx="39">
                  <c:v>0.41751968264538197</c:v>
                </c:pt>
                <c:pt idx="40">
                  <c:v>0.46115482690082599</c:v>
                </c:pt>
                <c:pt idx="41">
                  <c:v>0.48447312338651799</c:v>
                </c:pt>
                <c:pt idx="42">
                  <c:v>0.47587276727787398</c:v>
                </c:pt>
                <c:pt idx="43">
                  <c:v>0.48048499851163901</c:v>
                </c:pt>
                <c:pt idx="44">
                  <c:v>0.50376930021890898</c:v>
                </c:pt>
                <c:pt idx="45">
                  <c:v>0.45869686545667299</c:v>
                </c:pt>
                <c:pt idx="46">
                  <c:v>0.51844129144860795</c:v>
                </c:pt>
                <c:pt idx="47">
                  <c:v>0.40365806644211999</c:v>
                </c:pt>
                <c:pt idx="48">
                  <c:v>0.46408826644786</c:v>
                </c:pt>
                <c:pt idx="49">
                  <c:v>0.38223597744027699</c:v>
                </c:pt>
                <c:pt idx="50">
                  <c:v>0.40695293186985398</c:v>
                </c:pt>
                <c:pt idx="51">
                  <c:v>0.45543836611421001</c:v>
                </c:pt>
                <c:pt idx="52">
                  <c:v>0.46022422068556301</c:v>
                </c:pt>
                <c:pt idx="53">
                  <c:v>0.47270410263866097</c:v>
                </c:pt>
                <c:pt idx="54">
                  <c:v>0.505182767451681</c:v>
                </c:pt>
                <c:pt idx="55">
                  <c:v>0.53462511229179599</c:v>
                </c:pt>
                <c:pt idx="56">
                  <c:v>0.45479508202876301</c:v>
                </c:pt>
                <c:pt idx="57">
                  <c:v>0.46493997764228401</c:v>
                </c:pt>
                <c:pt idx="58">
                  <c:v>0.42014884882840398</c:v>
                </c:pt>
                <c:pt idx="59">
                  <c:v>0.44879521314329301</c:v>
                </c:pt>
                <c:pt idx="60">
                  <c:v>0.44608905442658597</c:v>
                </c:pt>
                <c:pt idx="61">
                  <c:v>0.452822070075311</c:v>
                </c:pt>
                <c:pt idx="62">
                  <c:v>0.38480149431706001</c:v>
                </c:pt>
                <c:pt idx="63">
                  <c:v>0.40762113331189298</c:v>
                </c:pt>
                <c:pt idx="64">
                  <c:v>0.466477997558506</c:v>
                </c:pt>
                <c:pt idx="65">
                  <c:v>0.50998120787210599</c:v>
                </c:pt>
                <c:pt idx="66">
                  <c:v>0.49568585317392599</c:v>
                </c:pt>
                <c:pt idx="67">
                  <c:v>0.412401936075114</c:v>
                </c:pt>
                <c:pt idx="68">
                  <c:v>0.46895784716120498</c:v>
                </c:pt>
                <c:pt idx="69">
                  <c:v>0.47879668734290698</c:v>
                </c:pt>
                <c:pt idx="70">
                  <c:v>0.51489057917431702</c:v>
                </c:pt>
                <c:pt idx="71">
                  <c:v>0.38873518158303499</c:v>
                </c:pt>
                <c:pt idx="72">
                  <c:v>0.42245919885011901</c:v>
                </c:pt>
                <c:pt idx="73">
                  <c:v>0.34745788784704501</c:v>
                </c:pt>
              </c:numCache>
            </c:numRef>
          </c:val>
          <c:extLst>
            <c:ext xmlns:c16="http://schemas.microsoft.com/office/drawing/2014/chart" uri="{C3380CC4-5D6E-409C-BE32-E72D297353CC}">
              <c16:uniqueId val="{0000001B-D2F2-45F4-953E-BEE6081AA739}"/>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4155402777777778"/>
                  <c:y val="-0.89253123015873015"/>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1166666666666667"/>
                      <c:h val="3.6285714285714282E-2"/>
                    </c:manualLayout>
                  </c15:layout>
                </c:ext>
                <c:ext xmlns:c16="http://schemas.microsoft.com/office/drawing/2014/chart" uri="{C3380CC4-5D6E-409C-BE32-E72D297353CC}">
                  <c16:uniqueId val="{0000001C-D2F2-45F4-953E-BEE6081AA73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市区町村別_所得区分別普及率!$BL$5:$BL$78</c:f>
              <c:numCache>
                <c:formatCode>0.0%</c:formatCode>
                <c:ptCount val="74"/>
                <c:pt idx="0">
                  <c:v>0.46085099901097099</c:v>
                </c:pt>
                <c:pt idx="1">
                  <c:v>0.46085099901097099</c:v>
                </c:pt>
                <c:pt idx="2">
                  <c:v>0.46085099901097099</c:v>
                </c:pt>
                <c:pt idx="3">
                  <c:v>0.46085099901097099</c:v>
                </c:pt>
                <c:pt idx="4">
                  <c:v>0.46085099901097099</c:v>
                </c:pt>
                <c:pt idx="5">
                  <c:v>0.46085099901097099</c:v>
                </c:pt>
                <c:pt idx="6">
                  <c:v>0.46085099901097099</c:v>
                </c:pt>
                <c:pt idx="7">
                  <c:v>0.46085099901097099</c:v>
                </c:pt>
                <c:pt idx="8">
                  <c:v>0.46085099901097099</c:v>
                </c:pt>
                <c:pt idx="9">
                  <c:v>0.46085099901097099</c:v>
                </c:pt>
                <c:pt idx="10">
                  <c:v>0.46085099901097099</c:v>
                </c:pt>
                <c:pt idx="11">
                  <c:v>0.46085099901097099</c:v>
                </c:pt>
                <c:pt idx="12">
                  <c:v>0.46085099901097099</c:v>
                </c:pt>
                <c:pt idx="13">
                  <c:v>0.46085099901097099</c:v>
                </c:pt>
                <c:pt idx="14">
                  <c:v>0.46085099901097099</c:v>
                </c:pt>
                <c:pt idx="15">
                  <c:v>0.46085099901097099</c:v>
                </c:pt>
                <c:pt idx="16">
                  <c:v>0.46085099901097099</c:v>
                </c:pt>
                <c:pt idx="17">
                  <c:v>0.46085099901097099</c:v>
                </c:pt>
                <c:pt idx="18">
                  <c:v>0.46085099901097099</c:v>
                </c:pt>
                <c:pt idx="19">
                  <c:v>0.46085099901097099</c:v>
                </c:pt>
                <c:pt idx="20">
                  <c:v>0.46085099901097099</c:v>
                </c:pt>
                <c:pt idx="21">
                  <c:v>0.46085099901097099</c:v>
                </c:pt>
                <c:pt idx="22">
                  <c:v>0.46085099901097099</c:v>
                </c:pt>
                <c:pt idx="23">
                  <c:v>0.46085099901097099</c:v>
                </c:pt>
                <c:pt idx="24">
                  <c:v>0.46085099901097099</c:v>
                </c:pt>
                <c:pt idx="25">
                  <c:v>0.46085099901097099</c:v>
                </c:pt>
                <c:pt idx="26">
                  <c:v>0.46085099901097099</c:v>
                </c:pt>
                <c:pt idx="27">
                  <c:v>0.46085099901097099</c:v>
                </c:pt>
                <c:pt idx="28">
                  <c:v>0.46085099901097099</c:v>
                </c:pt>
                <c:pt idx="29">
                  <c:v>0.46085099901097099</c:v>
                </c:pt>
                <c:pt idx="30">
                  <c:v>0.46085099901097099</c:v>
                </c:pt>
                <c:pt idx="31">
                  <c:v>0.46085099901097099</c:v>
                </c:pt>
                <c:pt idx="32">
                  <c:v>0.46085099901097099</c:v>
                </c:pt>
                <c:pt idx="33">
                  <c:v>0.46085099901097099</c:v>
                </c:pt>
                <c:pt idx="34">
                  <c:v>0.46085099901097099</c:v>
                </c:pt>
                <c:pt idx="35">
                  <c:v>0.46085099901097099</c:v>
                </c:pt>
                <c:pt idx="36">
                  <c:v>0.46085099901097099</c:v>
                </c:pt>
                <c:pt idx="37">
                  <c:v>0.46085099901097099</c:v>
                </c:pt>
                <c:pt idx="38">
                  <c:v>0.46085099901097099</c:v>
                </c:pt>
                <c:pt idx="39">
                  <c:v>0.46085099901097099</c:v>
                </c:pt>
                <c:pt idx="40">
                  <c:v>0.46085099901097099</c:v>
                </c:pt>
                <c:pt idx="41">
                  <c:v>0.46085099901097099</c:v>
                </c:pt>
                <c:pt idx="42">
                  <c:v>0.46085099901097099</c:v>
                </c:pt>
                <c:pt idx="43">
                  <c:v>0.46085099901097099</c:v>
                </c:pt>
                <c:pt idx="44">
                  <c:v>0.46085099901097099</c:v>
                </c:pt>
                <c:pt idx="45">
                  <c:v>0.46085099901097099</c:v>
                </c:pt>
                <c:pt idx="46">
                  <c:v>0.46085099901097099</c:v>
                </c:pt>
                <c:pt idx="47">
                  <c:v>0.46085099901097099</c:v>
                </c:pt>
                <c:pt idx="48">
                  <c:v>0.46085099901097099</c:v>
                </c:pt>
                <c:pt idx="49">
                  <c:v>0.46085099901097099</c:v>
                </c:pt>
                <c:pt idx="50">
                  <c:v>0.46085099901097099</c:v>
                </c:pt>
                <c:pt idx="51">
                  <c:v>0.46085099901097099</c:v>
                </c:pt>
                <c:pt idx="52">
                  <c:v>0.46085099901097099</c:v>
                </c:pt>
                <c:pt idx="53">
                  <c:v>0.46085099901097099</c:v>
                </c:pt>
                <c:pt idx="54">
                  <c:v>0.46085099901097099</c:v>
                </c:pt>
                <c:pt idx="55">
                  <c:v>0.46085099901097099</c:v>
                </c:pt>
                <c:pt idx="56">
                  <c:v>0.46085099901097099</c:v>
                </c:pt>
                <c:pt idx="57">
                  <c:v>0.46085099901097099</c:v>
                </c:pt>
                <c:pt idx="58">
                  <c:v>0.46085099901097099</c:v>
                </c:pt>
                <c:pt idx="59">
                  <c:v>0.46085099901097099</c:v>
                </c:pt>
                <c:pt idx="60">
                  <c:v>0.46085099901097099</c:v>
                </c:pt>
                <c:pt idx="61">
                  <c:v>0.46085099901097099</c:v>
                </c:pt>
                <c:pt idx="62">
                  <c:v>0.46085099901097099</c:v>
                </c:pt>
                <c:pt idx="63">
                  <c:v>0.46085099901097099</c:v>
                </c:pt>
                <c:pt idx="64">
                  <c:v>0.46085099901097099</c:v>
                </c:pt>
                <c:pt idx="65">
                  <c:v>0.46085099901097099</c:v>
                </c:pt>
                <c:pt idx="66">
                  <c:v>0.46085099901097099</c:v>
                </c:pt>
                <c:pt idx="67">
                  <c:v>0.46085099901097099</c:v>
                </c:pt>
                <c:pt idx="68">
                  <c:v>0.46085099901097099</c:v>
                </c:pt>
                <c:pt idx="69">
                  <c:v>0.46085099901097099</c:v>
                </c:pt>
                <c:pt idx="70">
                  <c:v>0.46085099901097099</c:v>
                </c:pt>
                <c:pt idx="71">
                  <c:v>0.46085099901097099</c:v>
                </c:pt>
                <c:pt idx="72">
                  <c:v>0.46085099901097099</c:v>
                </c:pt>
                <c:pt idx="73">
                  <c:v>0.46085099901097099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D2F2-45F4-953E-BEE6081AA739}"/>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ax val="0.70000000000000007"/>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598674176670044"/>
              <c:y val="2.7782522282533483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市区町村別_所得区分別普及率!$AP$3</c:f>
              <c:strCache>
                <c:ptCount val="1"/>
                <c:pt idx="0">
                  <c:v>現役並</c:v>
                </c:pt>
              </c:strCache>
            </c:strRef>
          </c:tx>
          <c:spPr>
            <a:solidFill>
              <a:schemeClr val="accent4">
                <a:lumMod val="60000"/>
                <a:lumOff val="40000"/>
              </a:schemeClr>
            </a:solidFill>
            <a:ln>
              <a:noFill/>
            </a:ln>
          </c:spPr>
          <c:invertIfNegative val="0"/>
          <c:dLbls>
            <c:dLbl>
              <c:idx val="2"/>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A0-43F6-BE48-4A2FD36CD846}"/>
                </c:ext>
              </c:extLst>
            </c:dLbl>
            <c:dLbl>
              <c:idx val="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D3-43F2-B809-F667A947BF43}"/>
                </c:ext>
              </c:extLst>
            </c:dLbl>
            <c:dLbl>
              <c:idx val="7"/>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D3-43F2-B809-F667A947BF43}"/>
                </c:ext>
              </c:extLst>
            </c:dLbl>
            <c:dLbl>
              <c:idx val="11"/>
              <c:layout>
                <c:manualLayout>
                  <c:x val="3.52777777777777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D3-43F2-B809-F667A947BF43}"/>
                </c:ext>
              </c:extLst>
            </c:dLbl>
            <c:dLbl>
              <c:idx val="1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D3-43F2-B809-F667A947BF43}"/>
                </c:ext>
              </c:extLst>
            </c:dLbl>
            <c:dLbl>
              <c:idx val="13"/>
              <c:layout>
                <c:manualLayout>
                  <c:x val="3.52777777777776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D3-43F2-B809-F667A947BF43}"/>
                </c:ext>
              </c:extLst>
            </c:dLbl>
            <c:dLbl>
              <c:idx val="16"/>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12-49C8-A05B-E34E187803A0}"/>
                </c:ext>
              </c:extLst>
            </c:dLbl>
            <c:dLbl>
              <c:idx val="1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A0-43F6-BE48-4A2FD36CD846}"/>
                </c:ext>
              </c:extLst>
            </c:dLbl>
            <c:dLbl>
              <c:idx val="2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12-49C8-A05B-E34E187803A0}"/>
                </c:ext>
              </c:extLst>
            </c:dLbl>
            <c:dLbl>
              <c:idx val="2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1A0-43F6-BE48-4A2FD36CD846}"/>
                </c:ext>
              </c:extLst>
            </c:dLbl>
            <c:dLbl>
              <c:idx val="23"/>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A0-43F6-BE48-4A2FD36CD846}"/>
                </c:ext>
              </c:extLst>
            </c:dLbl>
            <c:dLbl>
              <c:idx val="24"/>
              <c:layout>
                <c:manualLayout>
                  <c:x val="4.9976851851851745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1A0-43F6-BE48-4A2FD36CD846}"/>
                </c:ext>
              </c:extLst>
            </c:dLbl>
            <c:dLbl>
              <c:idx val="26"/>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D3-43F2-B809-F667A947BF43}"/>
                </c:ext>
              </c:extLst>
            </c:dLbl>
            <c:dLbl>
              <c:idx val="2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D3-43F2-B809-F667A947BF43}"/>
                </c:ext>
              </c:extLst>
            </c:dLbl>
            <c:dLbl>
              <c:idx val="30"/>
              <c:layout>
                <c:manualLayout>
                  <c:x val="4.11574074074074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1A0-43F6-BE48-4A2FD36CD846}"/>
                </c:ext>
              </c:extLst>
            </c:dLbl>
            <c:dLbl>
              <c:idx val="31"/>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8D3-43F2-B809-F667A947BF43}"/>
                </c:ext>
              </c:extLst>
            </c:dLbl>
            <c:dLbl>
              <c:idx val="32"/>
              <c:layout>
                <c:manualLayout>
                  <c:x val="1.4699074074073967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1A0-43F6-BE48-4A2FD36CD846}"/>
                </c:ext>
              </c:extLst>
            </c:dLbl>
            <c:dLbl>
              <c:idx val="33"/>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8D3-43F2-B809-F667A947BF43}"/>
                </c:ext>
              </c:extLst>
            </c:dLbl>
            <c:dLbl>
              <c:idx val="34"/>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1A0-43F6-BE48-4A2FD36CD846}"/>
                </c:ext>
              </c:extLst>
            </c:dLbl>
            <c:dLbl>
              <c:idx val="3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1A0-43F6-BE48-4A2FD36CD846}"/>
                </c:ext>
              </c:extLst>
            </c:dLbl>
            <c:dLbl>
              <c:idx val="37"/>
              <c:layout>
                <c:manualLayout>
                  <c:x val="1.1759259259259152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D3-43F2-B809-F667A947BF43}"/>
                </c:ext>
              </c:extLst>
            </c:dLbl>
            <c:dLbl>
              <c:idx val="39"/>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1A0-43F6-BE48-4A2FD36CD846}"/>
                </c:ext>
              </c:extLst>
            </c:dLbl>
            <c:dLbl>
              <c:idx val="47"/>
              <c:layout>
                <c:manualLayout>
                  <c:x val="3.82175925925925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8D3-43F2-B809-F667A947BF43}"/>
                </c:ext>
              </c:extLst>
            </c:dLbl>
            <c:dLbl>
              <c:idx val="48"/>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1A0-43F6-BE48-4A2FD36CD846}"/>
                </c:ext>
              </c:extLst>
            </c:dLbl>
            <c:dLbl>
              <c:idx val="49"/>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8D3-43F2-B809-F667A947BF43}"/>
                </c:ext>
              </c:extLst>
            </c:dLbl>
            <c:dLbl>
              <c:idx val="50"/>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1A0-43F6-BE48-4A2FD36CD846}"/>
                </c:ext>
              </c:extLst>
            </c:dLbl>
            <c:dLbl>
              <c:idx val="5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8D3-43F2-B809-F667A947BF43}"/>
                </c:ext>
              </c:extLst>
            </c:dLbl>
            <c:dLbl>
              <c:idx val="52"/>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8D3-43F2-B809-F667A947BF43}"/>
                </c:ext>
              </c:extLst>
            </c:dLbl>
            <c:dLbl>
              <c:idx val="5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12-49C8-A05B-E34E187803A0}"/>
                </c:ext>
              </c:extLst>
            </c:dLbl>
            <c:dLbl>
              <c:idx val="57"/>
              <c:layout>
                <c:manualLayout>
                  <c:x val="-1.077919646545692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1A0-43F6-BE48-4A2FD36CD846}"/>
                </c:ext>
              </c:extLst>
            </c:dLbl>
            <c:dLbl>
              <c:idx val="58"/>
              <c:layout>
                <c:manualLayout>
                  <c:x val="3.821759259259248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1A0-43F6-BE48-4A2FD36CD846}"/>
                </c:ext>
              </c:extLst>
            </c:dLbl>
            <c:dLbl>
              <c:idx val="61"/>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12-49C8-A05B-E34E187803A0}"/>
                </c:ext>
              </c:extLst>
            </c:dLbl>
            <c:dLbl>
              <c:idx val="62"/>
              <c:layout>
                <c:manualLayout>
                  <c:x val="5.291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12-49C8-A05B-E34E187803A0}"/>
                </c:ext>
              </c:extLst>
            </c:dLbl>
            <c:dLbl>
              <c:idx val="63"/>
              <c:layout>
                <c:manualLayout>
                  <c:x val="-1.4699074074074074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12-49C8-A05B-E34E187803A0}"/>
                </c:ext>
              </c:extLst>
            </c:dLbl>
            <c:dLbl>
              <c:idx val="6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1A0-43F6-BE48-4A2FD36CD846}"/>
                </c:ext>
              </c:extLst>
            </c:dLbl>
            <c:dLbl>
              <c:idx val="66"/>
              <c:layout>
                <c:manualLayout>
                  <c:x val="-3.2326157407407519E-2"/>
                  <c:y val="-9.07103174603174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12-49C8-A05B-E34E187803A0}"/>
                </c:ext>
              </c:extLst>
            </c:dLbl>
            <c:dLbl>
              <c:idx val="67"/>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1A0-43F6-BE48-4A2FD36CD846}"/>
                </c:ext>
              </c:extLst>
            </c:dLbl>
            <c:dLbl>
              <c:idx val="68"/>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12-49C8-A05B-E34E187803A0}"/>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市区町村別_所得区分別普及率!$AP$5:$AP$78</c:f>
              <c:numCache>
                <c:formatCode>0.0%</c:formatCode>
                <c:ptCount val="74"/>
                <c:pt idx="0">
                  <c:v>0.42550870903883498</c:v>
                </c:pt>
                <c:pt idx="1">
                  <c:v>0.44890458097658498</c:v>
                </c:pt>
                <c:pt idx="2">
                  <c:v>0.36476257112209498</c:v>
                </c:pt>
                <c:pt idx="3">
                  <c:v>0.43406357880691998</c:v>
                </c:pt>
                <c:pt idx="4">
                  <c:v>0.45744138737692602</c:v>
                </c:pt>
                <c:pt idx="5">
                  <c:v>0.51460468995228104</c:v>
                </c:pt>
                <c:pt idx="6">
                  <c:v>0.42614877817978097</c:v>
                </c:pt>
                <c:pt idx="7">
                  <c:v>0.36687720689273501</c:v>
                </c:pt>
                <c:pt idx="8">
                  <c:v>0.441650926285442</c:v>
                </c:pt>
                <c:pt idx="9">
                  <c:v>0.54951069240543104</c:v>
                </c:pt>
                <c:pt idx="10">
                  <c:v>0.48912488118588798</c:v>
                </c:pt>
                <c:pt idx="11">
                  <c:v>0.39667506264212599</c:v>
                </c:pt>
                <c:pt idx="12">
                  <c:v>0.434053470538519</c:v>
                </c:pt>
                <c:pt idx="13">
                  <c:v>0.39586500080821702</c:v>
                </c:pt>
                <c:pt idx="14">
                  <c:v>0.454262312532699</c:v>
                </c:pt>
                <c:pt idx="15">
                  <c:v>0.34599824597713402</c:v>
                </c:pt>
                <c:pt idx="16">
                  <c:v>0.42511924276533802</c:v>
                </c:pt>
                <c:pt idx="17">
                  <c:v>0.42713359709570897</c:v>
                </c:pt>
                <c:pt idx="18">
                  <c:v>0.44440821564126698</c:v>
                </c:pt>
                <c:pt idx="19">
                  <c:v>0.45295403185593303</c:v>
                </c:pt>
                <c:pt idx="20">
                  <c:v>0.46940821710630098</c:v>
                </c:pt>
                <c:pt idx="21">
                  <c:v>0.43763718891411502</c:v>
                </c:pt>
                <c:pt idx="22">
                  <c:v>0.43049892872748102</c:v>
                </c:pt>
                <c:pt idx="23">
                  <c:v>0.408290813146161</c:v>
                </c:pt>
                <c:pt idx="24">
                  <c:v>0.38185139155643499</c:v>
                </c:pt>
                <c:pt idx="25">
                  <c:v>0.431427197252854</c:v>
                </c:pt>
                <c:pt idx="26">
                  <c:v>0.43717858012729699</c:v>
                </c:pt>
                <c:pt idx="27">
                  <c:v>0.44249238453436901</c:v>
                </c:pt>
                <c:pt idx="28">
                  <c:v>0.46449998714906399</c:v>
                </c:pt>
                <c:pt idx="29">
                  <c:v>0.47746343631131499</c:v>
                </c:pt>
                <c:pt idx="30">
                  <c:v>0.39227987800035102</c:v>
                </c:pt>
                <c:pt idx="31">
                  <c:v>0.42238588602917299</c:v>
                </c:pt>
                <c:pt idx="32">
                  <c:v>0.41714614815494799</c:v>
                </c:pt>
                <c:pt idx="33">
                  <c:v>0.455772882037347</c:v>
                </c:pt>
                <c:pt idx="34">
                  <c:v>0.39980514088615798</c:v>
                </c:pt>
                <c:pt idx="35">
                  <c:v>0.49373155927726198</c:v>
                </c:pt>
                <c:pt idx="36">
                  <c:v>0.43389608165401899</c:v>
                </c:pt>
                <c:pt idx="37">
                  <c:v>0.420092813628965</c:v>
                </c:pt>
                <c:pt idx="38">
                  <c:v>0.47505088781536597</c:v>
                </c:pt>
                <c:pt idx="39">
                  <c:v>0.40527569385221202</c:v>
                </c:pt>
                <c:pt idx="40">
                  <c:v>0.460522806659587</c:v>
                </c:pt>
                <c:pt idx="41">
                  <c:v>0.46493575923510699</c:v>
                </c:pt>
                <c:pt idx="42">
                  <c:v>0.47610632885793602</c:v>
                </c:pt>
                <c:pt idx="43">
                  <c:v>0.44643045011833099</c:v>
                </c:pt>
                <c:pt idx="44">
                  <c:v>0.45863915814921602</c:v>
                </c:pt>
                <c:pt idx="45">
                  <c:v>0.47646766060429802</c:v>
                </c:pt>
                <c:pt idx="46">
                  <c:v>0.45450234219992502</c:v>
                </c:pt>
                <c:pt idx="47">
                  <c:v>0.39356150247779698</c:v>
                </c:pt>
                <c:pt idx="48">
                  <c:v>0.42602964019392398</c:v>
                </c:pt>
                <c:pt idx="49">
                  <c:v>0.39859852270306401</c:v>
                </c:pt>
                <c:pt idx="50">
                  <c:v>0.40766605743492201</c:v>
                </c:pt>
                <c:pt idx="51">
                  <c:v>0.43715381313783203</c:v>
                </c:pt>
                <c:pt idx="52">
                  <c:v>0.42039592311740098</c:v>
                </c:pt>
                <c:pt idx="53">
                  <c:v>0.494677439107157</c:v>
                </c:pt>
                <c:pt idx="54">
                  <c:v>0.42358081644031698</c:v>
                </c:pt>
                <c:pt idx="55">
                  <c:v>0.48579236409889498</c:v>
                </c:pt>
                <c:pt idx="56">
                  <c:v>0.45648911919563101</c:v>
                </c:pt>
                <c:pt idx="57">
                  <c:v>0.43155377924584298</c:v>
                </c:pt>
                <c:pt idx="58">
                  <c:v>0.39433918770665299</c:v>
                </c:pt>
                <c:pt idx="59">
                  <c:v>0.473922066627252</c:v>
                </c:pt>
                <c:pt idx="60">
                  <c:v>0.43101875099521397</c:v>
                </c:pt>
                <c:pt idx="61">
                  <c:v>0.41976032868865398</c:v>
                </c:pt>
                <c:pt idx="62">
                  <c:v>0.37905675038815301</c:v>
                </c:pt>
                <c:pt idx="63">
                  <c:v>0.363612189336256</c:v>
                </c:pt>
                <c:pt idx="64">
                  <c:v>0.44173323986643198</c:v>
                </c:pt>
                <c:pt idx="65">
                  <c:v>0.51560231481822105</c:v>
                </c:pt>
                <c:pt idx="66">
                  <c:v>0.64795550984174599</c:v>
                </c:pt>
                <c:pt idx="67">
                  <c:v>0.336685319841032</c:v>
                </c:pt>
                <c:pt idx="68">
                  <c:v>0.36269574004738497</c:v>
                </c:pt>
                <c:pt idx="69">
                  <c:v>0.48573456414149602</c:v>
                </c:pt>
                <c:pt idx="70">
                  <c:v>0.60495442931624299</c:v>
                </c:pt>
                <c:pt idx="71">
                  <c:v>0.46117621218681998</c:v>
                </c:pt>
                <c:pt idx="72">
                  <c:v>0.44432532458092899</c:v>
                </c:pt>
                <c:pt idx="73">
                  <c:v>0.33410226348425298</c:v>
                </c:pt>
              </c:numCache>
            </c:numRef>
          </c:val>
          <c:extLst>
            <c:ext xmlns:c16="http://schemas.microsoft.com/office/drawing/2014/chart" uri="{C3380CC4-5D6E-409C-BE32-E72D297353CC}">
              <c16:uniqueId val="{0000001B-38D3-43F2-B809-F667A947BF43}"/>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39326643518518523"/>
                  <c:y val="-0.89253123015873015"/>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2636574074074073"/>
                      <c:h val="3.6285714285714282E-2"/>
                    </c:manualLayout>
                  </c15:layout>
                </c:ext>
                <c:ext xmlns:c16="http://schemas.microsoft.com/office/drawing/2014/chart" uri="{C3380CC4-5D6E-409C-BE32-E72D297353CC}">
                  <c16:uniqueId val="{0000001C-38D3-43F2-B809-F667A947BF4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市区町村別_所得区分別普及率!$BO$5:$BO$78</c:f>
              <c:numCache>
                <c:formatCode>0.0%</c:formatCode>
                <c:ptCount val="74"/>
                <c:pt idx="0">
                  <c:v>0.43391040578323398</c:v>
                </c:pt>
                <c:pt idx="1">
                  <c:v>0.43391040578323398</c:v>
                </c:pt>
                <c:pt idx="2">
                  <c:v>0.43391040578323398</c:v>
                </c:pt>
                <c:pt idx="3">
                  <c:v>0.43391040578323398</c:v>
                </c:pt>
                <c:pt idx="4">
                  <c:v>0.43391040578323398</c:v>
                </c:pt>
                <c:pt idx="5">
                  <c:v>0.43391040578323398</c:v>
                </c:pt>
                <c:pt idx="6">
                  <c:v>0.43391040578323398</c:v>
                </c:pt>
                <c:pt idx="7">
                  <c:v>0.43391040578323398</c:v>
                </c:pt>
                <c:pt idx="8">
                  <c:v>0.43391040578323398</c:v>
                </c:pt>
                <c:pt idx="9">
                  <c:v>0.43391040578323398</c:v>
                </c:pt>
                <c:pt idx="10">
                  <c:v>0.43391040578323398</c:v>
                </c:pt>
                <c:pt idx="11">
                  <c:v>0.43391040578323398</c:v>
                </c:pt>
                <c:pt idx="12">
                  <c:v>0.43391040578323398</c:v>
                </c:pt>
                <c:pt idx="13">
                  <c:v>0.43391040578323398</c:v>
                </c:pt>
                <c:pt idx="14">
                  <c:v>0.43391040578323398</c:v>
                </c:pt>
                <c:pt idx="15">
                  <c:v>0.43391040578323398</c:v>
                </c:pt>
                <c:pt idx="16">
                  <c:v>0.43391040578323398</c:v>
                </c:pt>
                <c:pt idx="17">
                  <c:v>0.43391040578323398</c:v>
                </c:pt>
                <c:pt idx="18">
                  <c:v>0.43391040578323398</c:v>
                </c:pt>
                <c:pt idx="19">
                  <c:v>0.43391040578323398</c:v>
                </c:pt>
                <c:pt idx="20">
                  <c:v>0.43391040578323398</c:v>
                </c:pt>
                <c:pt idx="21">
                  <c:v>0.43391040578323398</c:v>
                </c:pt>
                <c:pt idx="22">
                  <c:v>0.43391040578323398</c:v>
                </c:pt>
                <c:pt idx="23">
                  <c:v>0.43391040578323398</c:v>
                </c:pt>
                <c:pt idx="24">
                  <c:v>0.43391040578323398</c:v>
                </c:pt>
                <c:pt idx="25">
                  <c:v>0.43391040578323398</c:v>
                </c:pt>
                <c:pt idx="26">
                  <c:v>0.43391040578323398</c:v>
                </c:pt>
                <c:pt idx="27">
                  <c:v>0.43391040578323398</c:v>
                </c:pt>
                <c:pt idx="28">
                  <c:v>0.43391040578323398</c:v>
                </c:pt>
                <c:pt idx="29">
                  <c:v>0.43391040578323398</c:v>
                </c:pt>
                <c:pt idx="30">
                  <c:v>0.43391040578323398</c:v>
                </c:pt>
                <c:pt idx="31">
                  <c:v>0.43391040578323398</c:v>
                </c:pt>
                <c:pt idx="32">
                  <c:v>0.43391040578323398</c:v>
                </c:pt>
                <c:pt idx="33">
                  <c:v>0.43391040578323398</c:v>
                </c:pt>
                <c:pt idx="34">
                  <c:v>0.43391040578323398</c:v>
                </c:pt>
                <c:pt idx="35">
                  <c:v>0.43391040578323398</c:v>
                </c:pt>
                <c:pt idx="36">
                  <c:v>0.43391040578323398</c:v>
                </c:pt>
                <c:pt idx="37">
                  <c:v>0.43391040578323398</c:v>
                </c:pt>
                <c:pt idx="38">
                  <c:v>0.43391040578323398</c:v>
                </c:pt>
                <c:pt idx="39">
                  <c:v>0.43391040578323398</c:v>
                </c:pt>
                <c:pt idx="40">
                  <c:v>0.43391040578323398</c:v>
                </c:pt>
                <c:pt idx="41">
                  <c:v>0.43391040578323398</c:v>
                </c:pt>
                <c:pt idx="42">
                  <c:v>0.43391040578323398</c:v>
                </c:pt>
                <c:pt idx="43">
                  <c:v>0.43391040578323398</c:v>
                </c:pt>
                <c:pt idx="44">
                  <c:v>0.43391040578323398</c:v>
                </c:pt>
                <c:pt idx="45">
                  <c:v>0.43391040578323398</c:v>
                </c:pt>
                <c:pt idx="46">
                  <c:v>0.43391040578323398</c:v>
                </c:pt>
                <c:pt idx="47">
                  <c:v>0.43391040578323398</c:v>
                </c:pt>
                <c:pt idx="48">
                  <c:v>0.43391040578323398</c:v>
                </c:pt>
                <c:pt idx="49">
                  <c:v>0.43391040578323398</c:v>
                </c:pt>
                <c:pt idx="50">
                  <c:v>0.43391040578323398</c:v>
                </c:pt>
                <c:pt idx="51">
                  <c:v>0.43391040578323398</c:v>
                </c:pt>
                <c:pt idx="52">
                  <c:v>0.43391040578323398</c:v>
                </c:pt>
                <c:pt idx="53">
                  <c:v>0.43391040578323398</c:v>
                </c:pt>
                <c:pt idx="54">
                  <c:v>0.43391040578323398</c:v>
                </c:pt>
                <c:pt idx="55">
                  <c:v>0.43391040578323398</c:v>
                </c:pt>
                <c:pt idx="56">
                  <c:v>0.43391040578323398</c:v>
                </c:pt>
                <c:pt idx="57">
                  <c:v>0.43391040578323398</c:v>
                </c:pt>
                <c:pt idx="58">
                  <c:v>0.43391040578323398</c:v>
                </c:pt>
                <c:pt idx="59">
                  <c:v>0.43391040578323398</c:v>
                </c:pt>
                <c:pt idx="60">
                  <c:v>0.43391040578323398</c:v>
                </c:pt>
                <c:pt idx="61">
                  <c:v>0.43391040578323398</c:v>
                </c:pt>
                <c:pt idx="62">
                  <c:v>0.43391040578323398</c:v>
                </c:pt>
                <c:pt idx="63">
                  <c:v>0.43391040578323398</c:v>
                </c:pt>
                <c:pt idx="64">
                  <c:v>0.43391040578323398</c:v>
                </c:pt>
                <c:pt idx="65">
                  <c:v>0.43391040578323398</c:v>
                </c:pt>
                <c:pt idx="66">
                  <c:v>0.43391040578323398</c:v>
                </c:pt>
                <c:pt idx="67">
                  <c:v>0.43391040578323398</c:v>
                </c:pt>
                <c:pt idx="68">
                  <c:v>0.43391040578323398</c:v>
                </c:pt>
                <c:pt idx="69">
                  <c:v>0.43391040578323398</c:v>
                </c:pt>
                <c:pt idx="70">
                  <c:v>0.43391040578323398</c:v>
                </c:pt>
                <c:pt idx="71">
                  <c:v>0.43391040578323398</c:v>
                </c:pt>
                <c:pt idx="72">
                  <c:v>0.43391040578323398</c:v>
                </c:pt>
                <c:pt idx="73">
                  <c:v>0.43391040578323398</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D-38D3-43F2-B809-F667A947BF43}"/>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7008773148148144"/>
              <c:y val="2.2737900016698887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市区町村別_所得区分別普及率!$AI$4</c:f>
              <c:strCache>
                <c:ptCount val="1"/>
                <c:pt idx="0">
                  <c:v>前年度との差分(低所得Ⅰ)</c:v>
                </c:pt>
              </c:strCache>
            </c:strRef>
          </c:tx>
          <c:spPr>
            <a:solidFill>
              <a:schemeClr val="accent1"/>
            </a:solidFill>
            <a:ln>
              <a:noFill/>
            </a:ln>
          </c:spPr>
          <c:invertIfNegative val="0"/>
          <c:dLbls>
            <c:dLbl>
              <c:idx val="0"/>
              <c:layout>
                <c:manualLayout>
                  <c:x val="1.76400462962962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C0-4526-BE8E-E90F97523780}"/>
                </c:ext>
              </c:extLst>
            </c:dLbl>
            <c:dLbl>
              <c:idx val="1"/>
              <c:layout>
                <c:manualLayout>
                  <c:x val="2.05800925925925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22-4A7E-8089-6083F8004B32}"/>
                </c:ext>
              </c:extLst>
            </c:dLbl>
            <c:dLbl>
              <c:idx val="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22-4A7E-8089-6083F8004B32}"/>
                </c:ext>
              </c:extLst>
            </c:dLbl>
            <c:dLbl>
              <c:idx val="3"/>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22-4A7E-8089-6083F8004B32}"/>
                </c:ext>
              </c:extLst>
            </c:dLbl>
            <c:dLbl>
              <c:idx val="4"/>
              <c:layout>
                <c:manualLayout>
                  <c:x val="2.05800925925927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E9-4C2A-9DD8-10F7B6C8FE4F}"/>
                </c:ext>
              </c:extLst>
            </c:dLbl>
            <c:dLbl>
              <c:idx val="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22-4A7E-8089-6083F8004B32}"/>
                </c:ext>
              </c:extLst>
            </c:dLbl>
            <c:dLbl>
              <c:idx val="6"/>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22-4A7E-8089-6083F8004B32}"/>
                </c:ext>
              </c:extLst>
            </c:dLbl>
            <c:dLbl>
              <c:idx val="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22-4A7E-8089-6083F8004B32}"/>
                </c:ext>
              </c:extLst>
            </c:dLbl>
            <c:dLbl>
              <c:idx val="8"/>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22-4A7E-8089-6083F8004B32}"/>
                </c:ext>
              </c:extLst>
            </c:dLbl>
            <c:dLbl>
              <c:idx val="9"/>
              <c:layout>
                <c:manualLayout>
                  <c:x val="2.31481481481481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22-4A7E-8089-6083F8004B32}"/>
                </c:ext>
              </c:extLst>
            </c:dLbl>
            <c:dLbl>
              <c:idx val="10"/>
              <c:layout>
                <c:manualLayout>
                  <c:x val="2.3148148148148148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22-4A7E-8089-6083F8004B32}"/>
                </c:ext>
              </c:extLst>
            </c:dLbl>
            <c:dLbl>
              <c:idx val="1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E22-4A7E-8089-6083F8004B32}"/>
                </c:ext>
              </c:extLst>
            </c:dLbl>
            <c:dLbl>
              <c:idx val="13"/>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E22-4A7E-8089-6083F8004B32}"/>
                </c:ext>
              </c:extLst>
            </c:dLbl>
            <c:dLbl>
              <c:idx val="1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E22-4A7E-8089-6083F8004B32}"/>
                </c:ext>
              </c:extLst>
            </c:dLbl>
            <c:dLbl>
              <c:idx val="1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22-4A7E-8089-6083F8004B32}"/>
                </c:ext>
              </c:extLst>
            </c:dLbl>
            <c:dLbl>
              <c:idx val="1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E22-4A7E-8089-6083F8004B32}"/>
                </c:ext>
              </c:extLst>
            </c:dLbl>
            <c:dLbl>
              <c:idx val="1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E22-4A7E-8089-6083F8004B32}"/>
                </c:ext>
              </c:extLst>
            </c:dLbl>
            <c:dLbl>
              <c:idx val="18"/>
              <c:layout>
                <c:manualLayout>
                  <c:x val="1.76400462962962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C0-4526-BE8E-E90F97523780}"/>
                </c:ext>
              </c:extLst>
            </c:dLbl>
            <c:dLbl>
              <c:idx val="19"/>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E22-4A7E-8089-6083F8004B32}"/>
                </c:ext>
              </c:extLst>
            </c:dLbl>
            <c:dLbl>
              <c:idx val="2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E22-4A7E-8089-6083F8004B32}"/>
                </c:ext>
              </c:extLst>
            </c:dLbl>
            <c:dLbl>
              <c:idx val="21"/>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E22-4A7E-8089-6083F8004B32}"/>
                </c:ext>
              </c:extLst>
            </c:dLbl>
            <c:dLbl>
              <c:idx val="2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E22-4A7E-8089-6083F8004B32}"/>
                </c:ext>
              </c:extLst>
            </c:dLbl>
            <c:dLbl>
              <c:idx val="23"/>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E22-4A7E-8089-6083F8004B32}"/>
                </c:ext>
              </c:extLst>
            </c:dLbl>
            <c:dLbl>
              <c:idx val="2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E22-4A7E-8089-6083F8004B32}"/>
                </c:ext>
              </c:extLst>
            </c:dLbl>
            <c:dLbl>
              <c:idx val="25"/>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E22-4A7E-8089-6083F8004B32}"/>
                </c:ext>
              </c:extLst>
            </c:dLbl>
            <c:dLbl>
              <c:idx val="2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D6-4CFB-8193-D03ACD508A0B}"/>
                </c:ext>
              </c:extLst>
            </c:dLbl>
            <c:dLbl>
              <c:idx val="27"/>
              <c:layout>
                <c:manualLayout>
                  <c:x val="2.93981481481486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E22-4A7E-8089-6083F8004B32}"/>
                </c:ext>
              </c:extLst>
            </c:dLbl>
            <c:dLbl>
              <c:idx val="28"/>
              <c:layout>
                <c:manualLayout>
                  <c:x val="2.93981481481486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E22-4A7E-8089-6083F8004B32}"/>
                </c:ext>
              </c:extLst>
            </c:dLbl>
            <c:dLbl>
              <c:idx val="29"/>
              <c:layout>
                <c:manualLayout>
                  <c:x val="2.9398148148147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E22-4A7E-8089-6083F8004B32}"/>
                </c:ext>
              </c:extLst>
            </c:dLbl>
            <c:dLbl>
              <c:idx val="3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E22-4A7E-8089-6083F8004B32}"/>
                </c:ext>
              </c:extLst>
            </c:dLbl>
            <c:dLbl>
              <c:idx val="31"/>
              <c:layout>
                <c:manualLayout>
                  <c:x val="2.93981481481486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E22-4A7E-8089-6083F8004B32}"/>
                </c:ext>
              </c:extLst>
            </c:dLbl>
            <c:dLbl>
              <c:idx val="3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E22-4A7E-8089-6083F8004B32}"/>
                </c:ext>
              </c:extLst>
            </c:dLbl>
            <c:dLbl>
              <c:idx val="33"/>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E22-4A7E-8089-6083F8004B32}"/>
                </c:ext>
              </c:extLst>
            </c:dLbl>
            <c:dLbl>
              <c:idx val="3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E22-4A7E-8089-6083F8004B32}"/>
                </c:ext>
              </c:extLst>
            </c:dLbl>
            <c:dLbl>
              <c:idx val="3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E22-4A7E-8089-6083F8004B32}"/>
                </c:ext>
              </c:extLst>
            </c:dLbl>
            <c:dLbl>
              <c:idx val="3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E22-4A7E-8089-6083F8004B32}"/>
                </c:ext>
              </c:extLst>
            </c:dLbl>
            <c:dLbl>
              <c:idx val="3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E22-4A7E-8089-6083F8004B32}"/>
                </c:ext>
              </c:extLst>
            </c:dLbl>
            <c:dLbl>
              <c:idx val="38"/>
              <c:layout>
                <c:manualLayout>
                  <c:x val="2.9398148148147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E22-4A7E-8089-6083F8004B32}"/>
                </c:ext>
              </c:extLst>
            </c:dLbl>
            <c:dLbl>
              <c:idx val="39"/>
              <c:layout>
                <c:manualLayout>
                  <c:x val="5.87986111111111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E22-4A7E-8089-6083F8004B32}"/>
                </c:ext>
              </c:extLst>
            </c:dLbl>
            <c:dLbl>
              <c:idx val="4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E22-4A7E-8089-6083F8004B32}"/>
                </c:ext>
              </c:extLst>
            </c:dLbl>
            <c:dLbl>
              <c:idx val="41"/>
              <c:layout>
                <c:manualLayout>
                  <c:x val="8.81990740740740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E22-4A7E-8089-6083F8004B32}"/>
                </c:ext>
              </c:extLst>
            </c:dLbl>
            <c:dLbl>
              <c:idx val="4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E22-4A7E-8089-6083F8004B32}"/>
                </c:ext>
              </c:extLst>
            </c:dLbl>
            <c:dLbl>
              <c:idx val="43"/>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E22-4A7E-8089-6083F8004B32}"/>
                </c:ext>
              </c:extLst>
            </c:dLbl>
            <c:dLbl>
              <c:idx val="4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E22-4A7E-8089-6083F8004B32}"/>
                </c:ext>
              </c:extLst>
            </c:dLbl>
            <c:dLbl>
              <c:idx val="4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E22-4A7E-8089-6083F8004B32}"/>
                </c:ext>
              </c:extLst>
            </c:dLbl>
            <c:dLbl>
              <c:idx val="4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E22-4A7E-8089-6083F8004B32}"/>
                </c:ext>
              </c:extLst>
            </c:dLbl>
            <c:dLbl>
              <c:idx val="47"/>
              <c:layout>
                <c:manualLayout>
                  <c:x val="2.9398148148147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E22-4A7E-8089-6083F8004B32}"/>
                </c:ext>
              </c:extLst>
            </c:dLbl>
            <c:dLbl>
              <c:idx val="4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DE22-4A7E-8089-6083F8004B32}"/>
                </c:ext>
              </c:extLst>
            </c:dLbl>
            <c:dLbl>
              <c:idx val="49"/>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DE22-4A7E-8089-6083F8004B32}"/>
                </c:ext>
              </c:extLst>
            </c:dLbl>
            <c:dLbl>
              <c:idx val="50"/>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DE22-4A7E-8089-6083F8004B32}"/>
                </c:ext>
              </c:extLst>
            </c:dLbl>
            <c:dLbl>
              <c:idx val="5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DE22-4A7E-8089-6083F8004B32}"/>
                </c:ext>
              </c:extLst>
            </c:dLbl>
            <c:dLbl>
              <c:idx val="5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DE22-4A7E-8089-6083F8004B32}"/>
                </c:ext>
              </c:extLst>
            </c:dLbl>
            <c:dLbl>
              <c:idx val="53"/>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DE22-4A7E-8089-6083F8004B32}"/>
                </c:ext>
              </c:extLst>
            </c:dLbl>
            <c:dLbl>
              <c:idx val="5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DE22-4A7E-8089-6083F8004B32}"/>
                </c:ext>
              </c:extLst>
            </c:dLbl>
            <c:dLbl>
              <c:idx val="5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DE22-4A7E-8089-6083F8004B32}"/>
                </c:ext>
              </c:extLst>
            </c:dLbl>
            <c:dLbl>
              <c:idx val="5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DE22-4A7E-8089-6083F8004B32}"/>
                </c:ext>
              </c:extLst>
            </c:dLbl>
            <c:dLbl>
              <c:idx val="57"/>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DE22-4A7E-8089-6083F8004B32}"/>
                </c:ext>
              </c:extLst>
            </c:dLbl>
            <c:dLbl>
              <c:idx val="58"/>
              <c:layout>
                <c:manualLayout>
                  <c:x val="8.81990740740740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DE22-4A7E-8089-6083F8004B32}"/>
                </c:ext>
              </c:extLst>
            </c:dLbl>
            <c:dLbl>
              <c:idx val="59"/>
              <c:layout>
                <c:manualLayout>
                  <c:x val="2.93981481481486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DE22-4A7E-8089-6083F8004B32}"/>
                </c:ext>
              </c:extLst>
            </c:dLbl>
            <c:dLbl>
              <c:idx val="6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DE22-4A7E-8089-6083F8004B32}"/>
                </c:ext>
              </c:extLst>
            </c:dLbl>
            <c:dLbl>
              <c:idx val="6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DE22-4A7E-8089-6083F8004B32}"/>
                </c:ext>
              </c:extLst>
            </c:dLbl>
            <c:dLbl>
              <c:idx val="62"/>
              <c:layout>
                <c:manualLayout>
                  <c:x val="8.81990740740740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DE22-4A7E-8089-6083F8004B32}"/>
                </c:ext>
              </c:extLst>
            </c:dLbl>
            <c:dLbl>
              <c:idx val="63"/>
              <c:layout>
                <c:manualLayout>
                  <c:x val="2.9398148148147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DE22-4A7E-8089-6083F8004B32}"/>
                </c:ext>
              </c:extLst>
            </c:dLbl>
            <c:dLbl>
              <c:idx val="6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DE22-4A7E-8089-6083F8004B32}"/>
                </c:ext>
              </c:extLst>
            </c:dLbl>
            <c:dLbl>
              <c:idx val="6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DE22-4A7E-8089-6083F8004B32}"/>
                </c:ext>
              </c:extLst>
            </c:dLbl>
            <c:dLbl>
              <c:idx val="6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DE22-4A7E-8089-6083F8004B32}"/>
                </c:ext>
              </c:extLst>
            </c:dLbl>
            <c:dLbl>
              <c:idx val="6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DE22-4A7E-8089-6083F8004B32}"/>
                </c:ext>
              </c:extLst>
            </c:dLbl>
            <c:dLbl>
              <c:idx val="6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DE22-4A7E-8089-6083F8004B32}"/>
                </c:ext>
              </c:extLst>
            </c:dLbl>
            <c:dLbl>
              <c:idx val="69"/>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DE22-4A7E-8089-6083F8004B32}"/>
                </c:ext>
              </c:extLst>
            </c:dLbl>
            <c:dLbl>
              <c:idx val="70"/>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DE22-4A7E-8089-6083F8004B32}"/>
                </c:ext>
              </c:extLst>
            </c:dLbl>
            <c:dLbl>
              <c:idx val="7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DE22-4A7E-8089-6083F8004B32}"/>
                </c:ext>
              </c:extLst>
            </c:dLbl>
            <c:dLbl>
              <c:idx val="7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DE22-4A7E-8089-6083F8004B32}"/>
                </c:ext>
              </c:extLst>
            </c:dLbl>
            <c:dLbl>
              <c:idx val="73"/>
              <c:layout>
                <c:manualLayout>
                  <c:x val="2.93981481481486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DE22-4A7E-8089-6083F8004B32}"/>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市区町村別_所得区分別普及率!$AI$5:$AI$78</c:f>
              <c:numCache>
                <c:formatCode>General</c:formatCode>
                <c:ptCount val="74"/>
                <c:pt idx="0">
                  <c:v>-0.20000000000000018</c:v>
                </c:pt>
                <c:pt idx="1">
                  <c:v>-0.10000000000000009</c:v>
                </c:pt>
                <c:pt idx="2">
                  <c:v>2.6000000000000023</c:v>
                </c:pt>
                <c:pt idx="3">
                  <c:v>1.3000000000000012</c:v>
                </c:pt>
                <c:pt idx="4">
                  <c:v>-0.20000000000000018</c:v>
                </c:pt>
                <c:pt idx="5">
                  <c:v>2.1000000000000019</c:v>
                </c:pt>
                <c:pt idx="6">
                  <c:v>0.9000000000000008</c:v>
                </c:pt>
                <c:pt idx="7">
                  <c:v>0.99999999999999534</c:v>
                </c:pt>
                <c:pt idx="8">
                  <c:v>1.9000000000000017</c:v>
                </c:pt>
                <c:pt idx="9">
                  <c:v>-2.0000000000000018</c:v>
                </c:pt>
                <c:pt idx="10">
                  <c:v>-0.80000000000000071</c:v>
                </c:pt>
                <c:pt idx="11">
                  <c:v>-1.3000000000000012</c:v>
                </c:pt>
                <c:pt idx="12">
                  <c:v>-2.1000000000000019</c:v>
                </c:pt>
                <c:pt idx="13">
                  <c:v>1.0000000000000009</c:v>
                </c:pt>
                <c:pt idx="14">
                  <c:v>0.40000000000000036</c:v>
                </c:pt>
                <c:pt idx="15">
                  <c:v>-2.0000000000000018</c:v>
                </c:pt>
                <c:pt idx="16">
                  <c:v>-0.60000000000000053</c:v>
                </c:pt>
                <c:pt idx="17">
                  <c:v>0</c:v>
                </c:pt>
                <c:pt idx="18">
                  <c:v>-0.20000000000000018</c:v>
                </c:pt>
                <c:pt idx="19">
                  <c:v>-1.100000000000001</c:v>
                </c:pt>
                <c:pt idx="20">
                  <c:v>-0.60000000000000053</c:v>
                </c:pt>
                <c:pt idx="21">
                  <c:v>0.70000000000000062</c:v>
                </c:pt>
                <c:pt idx="22">
                  <c:v>0.50000000000000044</c:v>
                </c:pt>
                <c:pt idx="23">
                  <c:v>-0.70000000000000062</c:v>
                </c:pt>
                <c:pt idx="24">
                  <c:v>-0.80000000000000071</c:v>
                </c:pt>
                <c:pt idx="25">
                  <c:v>-1.9000000000000017</c:v>
                </c:pt>
                <c:pt idx="26">
                  <c:v>-0.40000000000000036</c:v>
                </c:pt>
                <c:pt idx="27">
                  <c:v>-2.4000000000000021</c:v>
                </c:pt>
                <c:pt idx="28">
                  <c:v>-1.2000000000000011</c:v>
                </c:pt>
                <c:pt idx="29">
                  <c:v>-1.3000000000000012</c:v>
                </c:pt>
                <c:pt idx="30">
                  <c:v>-3.8000000000000034</c:v>
                </c:pt>
                <c:pt idx="31">
                  <c:v>-1.799999999999996</c:v>
                </c:pt>
                <c:pt idx="32">
                  <c:v>-1.6000000000000014</c:v>
                </c:pt>
                <c:pt idx="33">
                  <c:v>-0.70000000000000062</c:v>
                </c:pt>
                <c:pt idx="34">
                  <c:v>-1.0000000000000009</c:v>
                </c:pt>
                <c:pt idx="35">
                  <c:v>-0.99999999999999534</c:v>
                </c:pt>
                <c:pt idx="36">
                  <c:v>0</c:v>
                </c:pt>
                <c:pt idx="37">
                  <c:v>-3.1000000000000028</c:v>
                </c:pt>
                <c:pt idx="38">
                  <c:v>-1.3000000000000012</c:v>
                </c:pt>
                <c:pt idx="39">
                  <c:v>-0.30000000000000027</c:v>
                </c:pt>
                <c:pt idx="40">
                  <c:v>-0.99999999999999534</c:v>
                </c:pt>
                <c:pt idx="41">
                  <c:v>-0.40000000000000036</c:v>
                </c:pt>
                <c:pt idx="42">
                  <c:v>1.2000000000000011</c:v>
                </c:pt>
                <c:pt idx="43">
                  <c:v>0.20000000000000018</c:v>
                </c:pt>
                <c:pt idx="44">
                  <c:v>1.7000000000000015</c:v>
                </c:pt>
                <c:pt idx="45">
                  <c:v>0.30000000000000027</c:v>
                </c:pt>
                <c:pt idx="46">
                  <c:v>0.10000000000000009</c:v>
                </c:pt>
                <c:pt idx="47">
                  <c:v>-1.3000000000000012</c:v>
                </c:pt>
                <c:pt idx="48">
                  <c:v>0.60000000000000053</c:v>
                </c:pt>
                <c:pt idx="49">
                  <c:v>-0.99999999999999534</c:v>
                </c:pt>
                <c:pt idx="50">
                  <c:v>-0.69999999999999507</c:v>
                </c:pt>
                <c:pt idx="51">
                  <c:v>-2.1999999999999966</c:v>
                </c:pt>
                <c:pt idx="52">
                  <c:v>-2.5000000000000022</c:v>
                </c:pt>
                <c:pt idx="53">
                  <c:v>1.0000000000000009</c:v>
                </c:pt>
                <c:pt idx="54">
                  <c:v>0.60000000000000053</c:v>
                </c:pt>
                <c:pt idx="55">
                  <c:v>-1.0000000000000009</c:v>
                </c:pt>
                <c:pt idx="56">
                  <c:v>-3.099999999999997</c:v>
                </c:pt>
                <c:pt idx="57">
                  <c:v>-0.70000000000000062</c:v>
                </c:pt>
                <c:pt idx="58">
                  <c:v>-0.40000000000000036</c:v>
                </c:pt>
                <c:pt idx="59">
                  <c:v>-1.1999999999999955</c:v>
                </c:pt>
                <c:pt idx="60">
                  <c:v>0</c:v>
                </c:pt>
                <c:pt idx="61">
                  <c:v>-1.699999999999996</c:v>
                </c:pt>
                <c:pt idx="62">
                  <c:v>-0.40000000000000036</c:v>
                </c:pt>
                <c:pt idx="63">
                  <c:v>-1.3000000000000012</c:v>
                </c:pt>
                <c:pt idx="64">
                  <c:v>-4.3000000000000043</c:v>
                </c:pt>
                <c:pt idx="65">
                  <c:v>-1.4999999999999958</c:v>
                </c:pt>
                <c:pt idx="66">
                  <c:v>-0.9000000000000008</c:v>
                </c:pt>
                <c:pt idx="67">
                  <c:v>1.8000000000000016</c:v>
                </c:pt>
                <c:pt idx="68">
                  <c:v>-1.7000000000000015</c:v>
                </c:pt>
                <c:pt idx="69">
                  <c:v>2.1999999999999966</c:v>
                </c:pt>
                <c:pt idx="70">
                  <c:v>-1.9000000000000017</c:v>
                </c:pt>
                <c:pt idx="71">
                  <c:v>-3.3000000000000029</c:v>
                </c:pt>
                <c:pt idx="72">
                  <c:v>2.9999999999999973</c:v>
                </c:pt>
                <c:pt idx="73">
                  <c:v>-3.6000000000000032</c:v>
                </c:pt>
              </c:numCache>
            </c:numRef>
          </c:val>
          <c:extLst>
            <c:ext xmlns:c16="http://schemas.microsoft.com/office/drawing/2014/chart" uri="{C3380CC4-5D6E-409C-BE32-E72D297353CC}">
              <c16:uniqueId val="{0000002E-DEE9-4C2A-9DD8-10F7B6C8FE4F}"/>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32288958333333334"/>
                  <c:y val="-0.8879771825396825"/>
                </c:manualLayout>
              </c:layout>
              <c:tx>
                <c:rich>
                  <a:bodyPr wrap="square" lIns="38100" tIns="19050" rIns="38100" bIns="19050" anchor="ctr">
                    <a:noAutofit/>
                  </a:bodyPr>
                  <a:lstStyle/>
                  <a:p>
                    <a:pPr>
                      <a:defRPr/>
                    </a:pPr>
                    <a:fld id="{BD431A9B-6ACF-425F-99A0-7E2AAD313165}" type="SERIESNAME">
                      <a:rPr lang="ja-JP" altLang="en-US"/>
                      <a:pPr>
                        <a:defRPr/>
                      </a:pPr>
                      <a:t>[系列名]</a:t>
                    </a:fld>
                    <a:r>
                      <a:rPr lang="ja-JP" altLang="en-US" baseline="0"/>
                      <a:t>
</a:t>
                    </a:r>
                    <a:fld id="{161483D7-9EC2-46E3-B15E-8CEA6A65E52E}"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7330204767175981E-2"/>
                    </c:manualLayout>
                  </c15:layout>
                  <c15:dlblFieldTable/>
                  <c15:showDataLabelsRange val="0"/>
                </c:ext>
                <c:ext xmlns:c16="http://schemas.microsoft.com/office/drawing/2014/chart" uri="{C3380CC4-5D6E-409C-BE32-E72D297353CC}">
                  <c16:uniqueId val="{0000002F-DEE9-4C2A-9DD8-10F7B6C8FE4F}"/>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市区町村別_所得区分別普及率!$BH$5:$BH$78</c:f>
              <c:numCache>
                <c:formatCode>General</c:formatCode>
                <c:ptCount val="74"/>
                <c:pt idx="0">
                  <c:v>-0.49999999999999489</c:v>
                </c:pt>
                <c:pt idx="1">
                  <c:v>-0.49999999999999489</c:v>
                </c:pt>
                <c:pt idx="2">
                  <c:v>-0.49999999999999489</c:v>
                </c:pt>
                <c:pt idx="3">
                  <c:v>-0.49999999999999489</c:v>
                </c:pt>
                <c:pt idx="4">
                  <c:v>-0.49999999999999489</c:v>
                </c:pt>
                <c:pt idx="5">
                  <c:v>-0.49999999999999489</c:v>
                </c:pt>
                <c:pt idx="6">
                  <c:v>-0.49999999999999489</c:v>
                </c:pt>
                <c:pt idx="7">
                  <c:v>-0.49999999999999489</c:v>
                </c:pt>
                <c:pt idx="8">
                  <c:v>-0.49999999999999489</c:v>
                </c:pt>
                <c:pt idx="9">
                  <c:v>-0.49999999999999489</c:v>
                </c:pt>
                <c:pt idx="10">
                  <c:v>-0.49999999999999489</c:v>
                </c:pt>
                <c:pt idx="11">
                  <c:v>-0.49999999999999489</c:v>
                </c:pt>
                <c:pt idx="12">
                  <c:v>-0.49999999999999489</c:v>
                </c:pt>
                <c:pt idx="13">
                  <c:v>-0.49999999999999489</c:v>
                </c:pt>
                <c:pt idx="14">
                  <c:v>-0.49999999999999489</c:v>
                </c:pt>
                <c:pt idx="15">
                  <c:v>-0.49999999999999489</c:v>
                </c:pt>
                <c:pt idx="16">
                  <c:v>-0.49999999999999489</c:v>
                </c:pt>
                <c:pt idx="17">
                  <c:v>-0.49999999999999489</c:v>
                </c:pt>
                <c:pt idx="18">
                  <c:v>-0.49999999999999489</c:v>
                </c:pt>
                <c:pt idx="19">
                  <c:v>-0.49999999999999489</c:v>
                </c:pt>
                <c:pt idx="20">
                  <c:v>-0.49999999999999489</c:v>
                </c:pt>
                <c:pt idx="21">
                  <c:v>-0.49999999999999489</c:v>
                </c:pt>
                <c:pt idx="22">
                  <c:v>-0.49999999999999489</c:v>
                </c:pt>
                <c:pt idx="23">
                  <c:v>-0.49999999999999489</c:v>
                </c:pt>
                <c:pt idx="24">
                  <c:v>-0.49999999999999489</c:v>
                </c:pt>
                <c:pt idx="25">
                  <c:v>-0.49999999999999489</c:v>
                </c:pt>
                <c:pt idx="26">
                  <c:v>-0.49999999999999489</c:v>
                </c:pt>
                <c:pt idx="27">
                  <c:v>-0.49999999999999489</c:v>
                </c:pt>
                <c:pt idx="28">
                  <c:v>-0.49999999999999489</c:v>
                </c:pt>
                <c:pt idx="29">
                  <c:v>-0.49999999999999489</c:v>
                </c:pt>
                <c:pt idx="30">
                  <c:v>-0.49999999999999489</c:v>
                </c:pt>
                <c:pt idx="31">
                  <c:v>-0.49999999999999489</c:v>
                </c:pt>
                <c:pt idx="32">
                  <c:v>-0.49999999999999489</c:v>
                </c:pt>
                <c:pt idx="33">
                  <c:v>-0.49999999999999489</c:v>
                </c:pt>
                <c:pt idx="34">
                  <c:v>-0.49999999999999489</c:v>
                </c:pt>
                <c:pt idx="35">
                  <c:v>-0.49999999999999489</c:v>
                </c:pt>
                <c:pt idx="36">
                  <c:v>-0.49999999999999489</c:v>
                </c:pt>
                <c:pt idx="37">
                  <c:v>-0.49999999999999489</c:v>
                </c:pt>
                <c:pt idx="38">
                  <c:v>-0.49999999999999489</c:v>
                </c:pt>
                <c:pt idx="39">
                  <c:v>-0.49999999999999489</c:v>
                </c:pt>
                <c:pt idx="40">
                  <c:v>-0.49999999999999489</c:v>
                </c:pt>
                <c:pt idx="41">
                  <c:v>-0.49999999999999489</c:v>
                </c:pt>
                <c:pt idx="42">
                  <c:v>-0.49999999999999489</c:v>
                </c:pt>
                <c:pt idx="43">
                  <c:v>-0.49999999999999489</c:v>
                </c:pt>
                <c:pt idx="44">
                  <c:v>-0.49999999999999489</c:v>
                </c:pt>
                <c:pt idx="45">
                  <c:v>-0.49999999999999489</c:v>
                </c:pt>
                <c:pt idx="46">
                  <c:v>-0.49999999999999489</c:v>
                </c:pt>
                <c:pt idx="47">
                  <c:v>-0.49999999999999489</c:v>
                </c:pt>
                <c:pt idx="48">
                  <c:v>-0.49999999999999489</c:v>
                </c:pt>
                <c:pt idx="49">
                  <c:v>-0.49999999999999489</c:v>
                </c:pt>
                <c:pt idx="50">
                  <c:v>-0.49999999999999489</c:v>
                </c:pt>
                <c:pt idx="51">
                  <c:v>-0.49999999999999489</c:v>
                </c:pt>
                <c:pt idx="52">
                  <c:v>-0.49999999999999489</c:v>
                </c:pt>
                <c:pt idx="53">
                  <c:v>-0.49999999999999489</c:v>
                </c:pt>
                <c:pt idx="54">
                  <c:v>-0.49999999999999489</c:v>
                </c:pt>
                <c:pt idx="55">
                  <c:v>-0.49999999999999489</c:v>
                </c:pt>
                <c:pt idx="56">
                  <c:v>-0.49999999999999489</c:v>
                </c:pt>
                <c:pt idx="57">
                  <c:v>-0.49999999999999489</c:v>
                </c:pt>
                <c:pt idx="58">
                  <c:v>-0.49999999999999489</c:v>
                </c:pt>
                <c:pt idx="59">
                  <c:v>-0.49999999999999489</c:v>
                </c:pt>
                <c:pt idx="60">
                  <c:v>-0.49999999999999489</c:v>
                </c:pt>
                <c:pt idx="61">
                  <c:v>-0.49999999999999489</c:v>
                </c:pt>
                <c:pt idx="62">
                  <c:v>-0.49999999999999489</c:v>
                </c:pt>
                <c:pt idx="63">
                  <c:v>-0.49999999999999489</c:v>
                </c:pt>
                <c:pt idx="64">
                  <c:v>-0.49999999999999489</c:v>
                </c:pt>
                <c:pt idx="65">
                  <c:v>-0.49999999999999489</c:v>
                </c:pt>
                <c:pt idx="66">
                  <c:v>-0.49999999999999489</c:v>
                </c:pt>
                <c:pt idx="67">
                  <c:v>-0.49999999999999489</c:v>
                </c:pt>
                <c:pt idx="68">
                  <c:v>-0.49999999999999489</c:v>
                </c:pt>
                <c:pt idx="69">
                  <c:v>-0.49999999999999489</c:v>
                </c:pt>
                <c:pt idx="70">
                  <c:v>-0.49999999999999489</c:v>
                </c:pt>
                <c:pt idx="71">
                  <c:v>-0.49999999999999489</c:v>
                </c:pt>
                <c:pt idx="72">
                  <c:v>-0.49999999999999489</c:v>
                </c:pt>
                <c:pt idx="73">
                  <c:v>-0.49999999999999489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0-DEE9-4C2A-9DD8-10F7B6C8FE4F}"/>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4"/>
          <c:min val="-6"/>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4755748923032724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市区町村別_所得区分別普及率!$AL$4</c:f>
              <c:strCache>
                <c:ptCount val="1"/>
                <c:pt idx="0">
                  <c:v>前年度との差分(低所得Ⅱ)</c:v>
                </c:pt>
              </c:strCache>
            </c:strRef>
          </c:tx>
          <c:spPr>
            <a:solidFill>
              <a:schemeClr val="accent1"/>
            </a:solidFill>
            <a:ln>
              <a:noFill/>
            </a:ln>
          </c:spPr>
          <c:invertIfNegative val="0"/>
          <c:dLbls>
            <c:dLbl>
              <c:idx val="3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32-4CAF-B030-74271E61F0C1}"/>
                </c:ext>
              </c:extLst>
            </c:dLbl>
            <c:dLbl>
              <c:idx val="43"/>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32-4CAF-B030-74271E61F0C1}"/>
                </c:ext>
              </c:extLst>
            </c:dLbl>
            <c:dLbl>
              <c:idx val="66"/>
              <c:layout>
                <c:manualLayout>
                  <c:x val="-5.87939814814814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6F-497B-8DAC-4603A8BC2EB9}"/>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市区町村別_所得区分別普及率!$AL$5:$AL$78</c:f>
              <c:numCache>
                <c:formatCode>General</c:formatCode>
                <c:ptCount val="74"/>
                <c:pt idx="0">
                  <c:v>-0.50000000000000044</c:v>
                </c:pt>
                <c:pt idx="1">
                  <c:v>0.80000000000000071</c:v>
                </c:pt>
                <c:pt idx="2">
                  <c:v>-1.4999999999999958</c:v>
                </c:pt>
                <c:pt idx="3">
                  <c:v>3.3000000000000029</c:v>
                </c:pt>
                <c:pt idx="4">
                  <c:v>-2.2999999999999963</c:v>
                </c:pt>
                <c:pt idx="5">
                  <c:v>-0.60000000000000053</c:v>
                </c:pt>
                <c:pt idx="6">
                  <c:v>-1.3000000000000012</c:v>
                </c:pt>
                <c:pt idx="7">
                  <c:v>-0.60000000000000053</c:v>
                </c:pt>
                <c:pt idx="8">
                  <c:v>-2.6999999999999966</c:v>
                </c:pt>
                <c:pt idx="9">
                  <c:v>-3.2000000000000028</c:v>
                </c:pt>
                <c:pt idx="10">
                  <c:v>-0.9000000000000008</c:v>
                </c:pt>
                <c:pt idx="11">
                  <c:v>1.100000000000001</c:v>
                </c:pt>
                <c:pt idx="12">
                  <c:v>-0.50000000000000044</c:v>
                </c:pt>
                <c:pt idx="13">
                  <c:v>-0.10000000000000009</c:v>
                </c:pt>
                <c:pt idx="14">
                  <c:v>-2.4000000000000021</c:v>
                </c:pt>
                <c:pt idx="15">
                  <c:v>-0.80000000000000071</c:v>
                </c:pt>
                <c:pt idx="16">
                  <c:v>-0.20000000000000018</c:v>
                </c:pt>
                <c:pt idx="17">
                  <c:v>-0.30000000000000027</c:v>
                </c:pt>
                <c:pt idx="18">
                  <c:v>-3.3000000000000029</c:v>
                </c:pt>
                <c:pt idx="19">
                  <c:v>0.60000000000000053</c:v>
                </c:pt>
                <c:pt idx="20">
                  <c:v>1.3000000000000012</c:v>
                </c:pt>
                <c:pt idx="21">
                  <c:v>-0.80000000000000071</c:v>
                </c:pt>
                <c:pt idx="22">
                  <c:v>0.99999999999999534</c:v>
                </c:pt>
                <c:pt idx="23">
                  <c:v>-1.5000000000000013</c:v>
                </c:pt>
                <c:pt idx="24">
                  <c:v>0.10000000000000009</c:v>
                </c:pt>
                <c:pt idx="25">
                  <c:v>-0.70000000000000062</c:v>
                </c:pt>
                <c:pt idx="26">
                  <c:v>-1.100000000000001</c:v>
                </c:pt>
                <c:pt idx="27">
                  <c:v>-0.60000000000000053</c:v>
                </c:pt>
                <c:pt idx="28">
                  <c:v>-2.4000000000000021</c:v>
                </c:pt>
                <c:pt idx="29">
                  <c:v>-0.40000000000000036</c:v>
                </c:pt>
                <c:pt idx="30">
                  <c:v>-0.10000000000000009</c:v>
                </c:pt>
                <c:pt idx="31">
                  <c:v>-0.20000000000000018</c:v>
                </c:pt>
                <c:pt idx="32">
                  <c:v>-2.4000000000000021</c:v>
                </c:pt>
                <c:pt idx="33">
                  <c:v>-1.2000000000000011</c:v>
                </c:pt>
                <c:pt idx="34">
                  <c:v>-1.9000000000000017</c:v>
                </c:pt>
                <c:pt idx="35">
                  <c:v>0.40000000000000036</c:v>
                </c:pt>
                <c:pt idx="36">
                  <c:v>0.20000000000000018</c:v>
                </c:pt>
                <c:pt idx="37">
                  <c:v>2.9999999999999973</c:v>
                </c:pt>
                <c:pt idx="38">
                  <c:v>-1.2000000000000011</c:v>
                </c:pt>
                <c:pt idx="39">
                  <c:v>-2.0000000000000018</c:v>
                </c:pt>
                <c:pt idx="40">
                  <c:v>0</c:v>
                </c:pt>
                <c:pt idx="41">
                  <c:v>-0.80000000000000071</c:v>
                </c:pt>
                <c:pt idx="42">
                  <c:v>1.3000000000000012</c:v>
                </c:pt>
                <c:pt idx="43">
                  <c:v>-0.20000000000000018</c:v>
                </c:pt>
                <c:pt idx="44">
                  <c:v>3.099999999999997</c:v>
                </c:pt>
                <c:pt idx="45">
                  <c:v>0.80000000000000071</c:v>
                </c:pt>
                <c:pt idx="46">
                  <c:v>-0.70000000000000062</c:v>
                </c:pt>
                <c:pt idx="47">
                  <c:v>-1.6000000000000014</c:v>
                </c:pt>
                <c:pt idx="48">
                  <c:v>-2.4000000000000021</c:v>
                </c:pt>
                <c:pt idx="49">
                  <c:v>0.30000000000000027</c:v>
                </c:pt>
                <c:pt idx="50">
                  <c:v>1.3000000000000012</c:v>
                </c:pt>
                <c:pt idx="51">
                  <c:v>0.79999999999999516</c:v>
                </c:pt>
                <c:pt idx="52">
                  <c:v>0.10000000000000009</c:v>
                </c:pt>
                <c:pt idx="53">
                  <c:v>1.4999999999999958</c:v>
                </c:pt>
                <c:pt idx="54">
                  <c:v>-1.7000000000000015</c:v>
                </c:pt>
                <c:pt idx="55">
                  <c:v>-1.2000000000000011</c:v>
                </c:pt>
                <c:pt idx="56">
                  <c:v>-3.0000000000000027</c:v>
                </c:pt>
                <c:pt idx="57">
                  <c:v>-1.9000000000000017</c:v>
                </c:pt>
                <c:pt idx="58">
                  <c:v>-0.9000000000000008</c:v>
                </c:pt>
                <c:pt idx="59">
                  <c:v>0.20000000000000018</c:v>
                </c:pt>
                <c:pt idx="60">
                  <c:v>-2.6999999999999966</c:v>
                </c:pt>
                <c:pt idx="61">
                  <c:v>2.9999999999999973</c:v>
                </c:pt>
                <c:pt idx="62">
                  <c:v>0.79999999999999516</c:v>
                </c:pt>
                <c:pt idx="63">
                  <c:v>0.29999999999999472</c:v>
                </c:pt>
                <c:pt idx="64">
                  <c:v>0.60000000000000053</c:v>
                </c:pt>
                <c:pt idx="65">
                  <c:v>-1.8000000000000016</c:v>
                </c:pt>
                <c:pt idx="66">
                  <c:v>-12.199999999999994</c:v>
                </c:pt>
                <c:pt idx="67">
                  <c:v>-4.9999999999999991</c:v>
                </c:pt>
                <c:pt idx="68">
                  <c:v>-1.2000000000000011</c:v>
                </c:pt>
                <c:pt idx="69">
                  <c:v>3.400000000000003</c:v>
                </c:pt>
                <c:pt idx="70">
                  <c:v>-0.20000000000000018</c:v>
                </c:pt>
                <c:pt idx="71">
                  <c:v>-0.50000000000000044</c:v>
                </c:pt>
                <c:pt idx="72">
                  <c:v>0.80000000000000071</c:v>
                </c:pt>
                <c:pt idx="73">
                  <c:v>5.2999999999999989</c:v>
                </c:pt>
              </c:numCache>
            </c:numRef>
          </c:val>
          <c:extLst>
            <c:ext xmlns:c16="http://schemas.microsoft.com/office/drawing/2014/chart" uri="{C3380CC4-5D6E-409C-BE32-E72D297353CC}">
              <c16:uniqueId val="{0000002E-A6B4-4265-98FF-F3EF1F39E098}"/>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38756550925925926"/>
                  <c:y val="-0.8879771825396825"/>
                </c:manualLayout>
              </c:layout>
              <c:tx>
                <c:rich>
                  <a:bodyPr wrap="square" lIns="38100" tIns="19050" rIns="38100" bIns="19050" anchor="ctr">
                    <a:noAutofit/>
                  </a:bodyPr>
                  <a:lstStyle/>
                  <a:p>
                    <a:pPr>
                      <a:defRPr/>
                    </a:pPr>
                    <a:fld id="{BA0E33A5-971D-4DDD-9D73-358DAED87555}" type="SERIESNAME">
                      <a:rPr lang="ja-JP" altLang="en-US"/>
                      <a:pPr>
                        <a:defRPr/>
                      </a:pPr>
                      <a:t>[系列名]</a:t>
                    </a:fld>
                    <a:r>
                      <a:rPr lang="ja-JP" altLang="en-US" baseline="0"/>
                      <a:t>
</a:t>
                    </a:r>
                    <a:fld id="{6414D14B-6AF5-4948-9026-7B034FE5C28A}"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7330204767175981E-2"/>
                    </c:manualLayout>
                  </c15:layout>
                  <c15:dlblFieldTable/>
                  <c15:showDataLabelsRange val="0"/>
                </c:ext>
                <c:ext xmlns:c16="http://schemas.microsoft.com/office/drawing/2014/chart" uri="{C3380CC4-5D6E-409C-BE32-E72D297353CC}">
                  <c16:uniqueId val="{0000002F-A6B4-4265-98FF-F3EF1F39E098}"/>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市区町村別_所得区分別普及率!$BK$5:$BK$78</c:f>
              <c:numCache>
                <c:formatCode>General</c:formatCode>
                <c:ptCount val="74"/>
                <c:pt idx="0">
                  <c:v>-0.49999999999999489</c:v>
                </c:pt>
                <c:pt idx="1">
                  <c:v>-0.49999999999999489</c:v>
                </c:pt>
                <c:pt idx="2">
                  <c:v>-0.49999999999999489</c:v>
                </c:pt>
                <c:pt idx="3">
                  <c:v>-0.49999999999999489</c:v>
                </c:pt>
                <c:pt idx="4">
                  <c:v>-0.49999999999999489</c:v>
                </c:pt>
                <c:pt idx="5">
                  <c:v>-0.49999999999999489</c:v>
                </c:pt>
                <c:pt idx="6">
                  <c:v>-0.49999999999999489</c:v>
                </c:pt>
                <c:pt idx="7">
                  <c:v>-0.49999999999999489</c:v>
                </c:pt>
                <c:pt idx="8">
                  <c:v>-0.49999999999999489</c:v>
                </c:pt>
                <c:pt idx="9">
                  <c:v>-0.49999999999999489</c:v>
                </c:pt>
                <c:pt idx="10">
                  <c:v>-0.49999999999999489</c:v>
                </c:pt>
                <c:pt idx="11">
                  <c:v>-0.49999999999999489</c:v>
                </c:pt>
                <c:pt idx="12">
                  <c:v>-0.49999999999999489</c:v>
                </c:pt>
                <c:pt idx="13">
                  <c:v>-0.49999999999999489</c:v>
                </c:pt>
                <c:pt idx="14">
                  <c:v>-0.49999999999999489</c:v>
                </c:pt>
                <c:pt idx="15">
                  <c:v>-0.49999999999999489</c:v>
                </c:pt>
                <c:pt idx="16">
                  <c:v>-0.49999999999999489</c:v>
                </c:pt>
                <c:pt idx="17">
                  <c:v>-0.49999999999999489</c:v>
                </c:pt>
                <c:pt idx="18">
                  <c:v>-0.49999999999999489</c:v>
                </c:pt>
                <c:pt idx="19">
                  <c:v>-0.49999999999999489</c:v>
                </c:pt>
                <c:pt idx="20">
                  <c:v>-0.49999999999999489</c:v>
                </c:pt>
                <c:pt idx="21">
                  <c:v>-0.49999999999999489</c:v>
                </c:pt>
                <c:pt idx="22">
                  <c:v>-0.49999999999999489</c:v>
                </c:pt>
                <c:pt idx="23">
                  <c:v>-0.49999999999999489</c:v>
                </c:pt>
                <c:pt idx="24">
                  <c:v>-0.49999999999999489</c:v>
                </c:pt>
                <c:pt idx="25">
                  <c:v>-0.49999999999999489</c:v>
                </c:pt>
                <c:pt idx="26">
                  <c:v>-0.49999999999999489</c:v>
                </c:pt>
                <c:pt idx="27">
                  <c:v>-0.49999999999999489</c:v>
                </c:pt>
                <c:pt idx="28">
                  <c:v>-0.49999999999999489</c:v>
                </c:pt>
                <c:pt idx="29">
                  <c:v>-0.49999999999999489</c:v>
                </c:pt>
                <c:pt idx="30">
                  <c:v>-0.49999999999999489</c:v>
                </c:pt>
                <c:pt idx="31">
                  <c:v>-0.49999999999999489</c:v>
                </c:pt>
                <c:pt idx="32">
                  <c:v>-0.49999999999999489</c:v>
                </c:pt>
                <c:pt idx="33">
                  <c:v>-0.49999999999999489</c:v>
                </c:pt>
                <c:pt idx="34">
                  <c:v>-0.49999999999999489</c:v>
                </c:pt>
                <c:pt idx="35">
                  <c:v>-0.49999999999999489</c:v>
                </c:pt>
                <c:pt idx="36">
                  <c:v>-0.49999999999999489</c:v>
                </c:pt>
                <c:pt idx="37">
                  <c:v>-0.49999999999999489</c:v>
                </c:pt>
                <c:pt idx="38">
                  <c:v>-0.49999999999999489</c:v>
                </c:pt>
                <c:pt idx="39">
                  <c:v>-0.49999999999999489</c:v>
                </c:pt>
                <c:pt idx="40">
                  <c:v>-0.49999999999999489</c:v>
                </c:pt>
                <c:pt idx="41">
                  <c:v>-0.49999999999999489</c:v>
                </c:pt>
                <c:pt idx="42">
                  <c:v>-0.49999999999999489</c:v>
                </c:pt>
                <c:pt idx="43">
                  <c:v>-0.49999999999999489</c:v>
                </c:pt>
                <c:pt idx="44">
                  <c:v>-0.49999999999999489</c:v>
                </c:pt>
                <c:pt idx="45">
                  <c:v>-0.49999999999999489</c:v>
                </c:pt>
                <c:pt idx="46">
                  <c:v>-0.49999999999999489</c:v>
                </c:pt>
                <c:pt idx="47">
                  <c:v>-0.49999999999999489</c:v>
                </c:pt>
                <c:pt idx="48">
                  <c:v>-0.49999999999999489</c:v>
                </c:pt>
                <c:pt idx="49">
                  <c:v>-0.49999999999999489</c:v>
                </c:pt>
                <c:pt idx="50">
                  <c:v>-0.49999999999999489</c:v>
                </c:pt>
                <c:pt idx="51">
                  <c:v>-0.49999999999999489</c:v>
                </c:pt>
                <c:pt idx="52">
                  <c:v>-0.49999999999999489</c:v>
                </c:pt>
                <c:pt idx="53">
                  <c:v>-0.49999999999999489</c:v>
                </c:pt>
                <c:pt idx="54">
                  <c:v>-0.49999999999999489</c:v>
                </c:pt>
                <c:pt idx="55">
                  <c:v>-0.49999999999999489</c:v>
                </c:pt>
                <c:pt idx="56">
                  <c:v>-0.49999999999999489</c:v>
                </c:pt>
                <c:pt idx="57">
                  <c:v>-0.49999999999999489</c:v>
                </c:pt>
                <c:pt idx="58">
                  <c:v>-0.49999999999999489</c:v>
                </c:pt>
                <c:pt idx="59">
                  <c:v>-0.49999999999999489</c:v>
                </c:pt>
                <c:pt idx="60">
                  <c:v>-0.49999999999999489</c:v>
                </c:pt>
                <c:pt idx="61">
                  <c:v>-0.49999999999999489</c:v>
                </c:pt>
                <c:pt idx="62">
                  <c:v>-0.49999999999999489</c:v>
                </c:pt>
                <c:pt idx="63">
                  <c:v>-0.49999999999999489</c:v>
                </c:pt>
                <c:pt idx="64">
                  <c:v>-0.49999999999999489</c:v>
                </c:pt>
                <c:pt idx="65">
                  <c:v>-0.49999999999999489</c:v>
                </c:pt>
                <c:pt idx="66">
                  <c:v>-0.49999999999999489</c:v>
                </c:pt>
                <c:pt idx="67">
                  <c:v>-0.49999999999999489</c:v>
                </c:pt>
                <c:pt idx="68">
                  <c:v>-0.49999999999999489</c:v>
                </c:pt>
                <c:pt idx="69">
                  <c:v>-0.49999999999999489</c:v>
                </c:pt>
                <c:pt idx="70">
                  <c:v>-0.49999999999999489</c:v>
                </c:pt>
                <c:pt idx="71">
                  <c:v>-0.49999999999999489</c:v>
                </c:pt>
                <c:pt idx="72">
                  <c:v>-0.49999999999999489</c:v>
                </c:pt>
                <c:pt idx="73">
                  <c:v>-0.49999999999999489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0-A6B4-4265-98FF-F3EF1F39E098}"/>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10"/>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4755748923032724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市区町村別_所得区分別普及率!$AO$4</c:f>
              <c:strCache>
                <c:ptCount val="1"/>
                <c:pt idx="0">
                  <c:v>前年度との差分(一般)</c:v>
                </c:pt>
              </c:strCache>
            </c:strRef>
          </c:tx>
          <c:spPr>
            <a:solidFill>
              <a:schemeClr val="accent1"/>
            </a:solidFill>
            <a:ln>
              <a:noFill/>
            </a:ln>
          </c:spPr>
          <c:invertIfNegative val="0"/>
          <c:dLbls>
            <c:dLbl>
              <c:idx val="10"/>
              <c:layout>
                <c:manualLayout>
                  <c:x val="1.4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8C-43A3-82FF-B33D2D8A61C1}"/>
                </c:ext>
              </c:extLst>
            </c:dLbl>
            <c:dLbl>
              <c:idx val="32"/>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7A-4B42-9C98-2C606C198B3C}"/>
                </c:ext>
              </c:extLst>
            </c:dLbl>
            <c:dLbl>
              <c:idx val="35"/>
              <c:layout>
                <c:manualLayout>
                  <c:x val="1.4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8C-43A3-82FF-B33D2D8A61C1}"/>
                </c:ext>
              </c:extLst>
            </c:dLbl>
            <c:dLbl>
              <c:idx val="72"/>
              <c:layout>
                <c:manualLayout>
                  <c:x val="5.87986111111111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8C-43A3-82FF-B33D2D8A61C1}"/>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市区町村別_所得区分別普及率!$AO$5:$AO$78</c:f>
              <c:numCache>
                <c:formatCode>General</c:formatCode>
                <c:ptCount val="74"/>
                <c:pt idx="0">
                  <c:v>-0.59999999999999498</c:v>
                </c:pt>
                <c:pt idx="1">
                  <c:v>-0.9000000000000008</c:v>
                </c:pt>
                <c:pt idx="2">
                  <c:v>1.6000000000000014</c:v>
                </c:pt>
                <c:pt idx="3">
                  <c:v>-0.60000000000000053</c:v>
                </c:pt>
                <c:pt idx="4">
                  <c:v>0.49999999999999489</c:v>
                </c:pt>
                <c:pt idx="5">
                  <c:v>0.60000000000000053</c:v>
                </c:pt>
                <c:pt idx="6">
                  <c:v>1.8000000000000016</c:v>
                </c:pt>
                <c:pt idx="7">
                  <c:v>-0.80000000000000071</c:v>
                </c:pt>
                <c:pt idx="8">
                  <c:v>-2.8999999999999968</c:v>
                </c:pt>
                <c:pt idx="9">
                  <c:v>0.50000000000000044</c:v>
                </c:pt>
                <c:pt idx="10">
                  <c:v>-0.20000000000000018</c:v>
                </c:pt>
                <c:pt idx="11">
                  <c:v>-0.60000000000000053</c:v>
                </c:pt>
                <c:pt idx="12">
                  <c:v>0.30000000000000027</c:v>
                </c:pt>
                <c:pt idx="13">
                  <c:v>0.30000000000000027</c:v>
                </c:pt>
                <c:pt idx="14">
                  <c:v>-1.0000000000000009</c:v>
                </c:pt>
                <c:pt idx="15">
                  <c:v>-1.8000000000000016</c:v>
                </c:pt>
                <c:pt idx="16">
                  <c:v>0.60000000000000053</c:v>
                </c:pt>
                <c:pt idx="17">
                  <c:v>-1.6000000000000014</c:v>
                </c:pt>
                <c:pt idx="18">
                  <c:v>1.0000000000000009</c:v>
                </c:pt>
                <c:pt idx="19">
                  <c:v>-0.9000000000000008</c:v>
                </c:pt>
                <c:pt idx="20">
                  <c:v>-2.6000000000000023</c:v>
                </c:pt>
                <c:pt idx="21">
                  <c:v>-2.0000000000000018</c:v>
                </c:pt>
                <c:pt idx="22">
                  <c:v>0.80000000000000071</c:v>
                </c:pt>
                <c:pt idx="23">
                  <c:v>-1.9000000000000017</c:v>
                </c:pt>
                <c:pt idx="24">
                  <c:v>-2.7000000000000024</c:v>
                </c:pt>
                <c:pt idx="25">
                  <c:v>-1.2999999999999956</c:v>
                </c:pt>
                <c:pt idx="26">
                  <c:v>-2.1000000000000019</c:v>
                </c:pt>
                <c:pt idx="27">
                  <c:v>-1.6000000000000014</c:v>
                </c:pt>
                <c:pt idx="28">
                  <c:v>0.70000000000000062</c:v>
                </c:pt>
                <c:pt idx="29">
                  <c:v>-1.3000000000000012</c:v>
                </c:pt>
                <c:pt idx="30">
                  <c:v>-1.4000000000000012</c:v>
                </c:pt>
                <c:pt idx="31">
                  <c:v>-2.4999999999999964</c:v>
                </c:pt>
                <c:pt idx="32">
                  <c:v>3.1999999999999975</c:v>
                </c:pt>
                <c:pt idx="33">
                  <c:v>-1.0000000000000009</c:v>
                </c:pt>
                <c:pt idx="34">
                  <c:v>-1.5000000000000013</c:v>
                </c:pt>
                <c:pt idx="35">
                  <c:v>-0.20000000000000018</c:v>
                </c:pt>
                <c:pt idx="36">
                  <c:v>-1.0000000000000009</c:v>
                </c:pt>
                <c:pt idx="37">
                  <c:v>-0.60000000000000053</c:v>
                </c:pt>
                <c:pt idx="38">
                  <c:v>-0.60000000000000053</c:v>
                </c:pt>
                <c:pt idx="39">
                  <c:v>-2.300000000000002</c:v>
                </c:pt>
                <c:pt idx="40">
                  <c:v>-1.4999999999999958</c:v>
                </c:pt>
                <c:pt idx="41">
                  <c:v>0.20000000000000018</c:v>
                </c:pt>
                <c:pt idx="42">
                  <c:v>0.89999999999999525</c:v>
                </c:pt>
                <c:pt idx="43">
                  <c:v>-0.50000000000000044</c:v>
                </c:pt>
                <c:pt idx="44">
                  <c:v>-1.100000000000001</c:v>
                </c:pt>
                <c:pt idx="45">
                  <c:v>1.9000000000000017</c:v>
                </c:pt>
                <c:pt idx="46">
                  <c:v>0.10000000000000009</c:v>
                </c:pt>
                <c:pt idx="47">
                  <c:v>-0.49999999999999489</c:v>
                </c:pt>
                <c:pt idx="48">
                  <c:v>-1.799999999999996</c:v>
                </c:pt>
                <c:pt idx="49">
                  <c:v>0.20000000000000018</c:v>
                </c:pt>
                <c:pt idx="50">
                  <c:v>-0.80000000000000071</c:v>
                </c:pt>
                <c:pt idx="51">
                  <c:v>-1.5999999999999959</c:v>
                </c:pt>
                <c:pt idx="52">
                  <c:v>-1.1999999999999955</c:v>
                </c:pt>
                <c:pt idx="53">
                  <c:v>0.40000000000000036</c:v>
                </c:pt>
                <c:pt idx="54">
                  <c:v>-0.60000000000000053</c:v>
                </c:pt>
                <c:pt idx="55">
                  <c:v>-1.2000000000000011</c:v>
                </c:pt>
                <c:pt idx="56">
                  <c:v>-1.2000000000000011</c:v>
                </c:pt>
                <c:pt idx="57">
                  <c:v>1.5000000000000013</c:v>
                </c:pt>
                <c:pt idx="58">
                  <c:v>0</c:v>
                </c:pt>
                <c:pt idx="59">
                  <c:v>-2.1999999999999966</c:v>
                </c:pt>
                <c:pt idx="60">
                  <c:v>0.10000000000000009</c:v>
                </c:pt>
                <c:pt idx="61">
                  <c:v>-2.4999999999999964</c:v>
                </c:pt>
                <c:pt idx="62">
                  <c:v>1.2000000000000011</c:v>
                </c:pt>
                <c:pt idx="63">
                  <c:v>-1.0000000000000009</c:v>
                </c:pt>
                <c:pt idx="64">
                  <c:v>-3.5999999999999979</c:v>
                </c:pt>
                <c:pt idx="65">
                  <c:v>0.50000000000000044</c:v>
                </c:pt>
                <c:pt idx="66">
                  <c:v>-6.100000000000005</c:v>
                </c:pt>
                <c:pt idx="67">
                  <c:v>-4.3000000000000043</c:v>
                </c:pt>
                <c:pt idx="68">
                  <c:v>-3.3000000000000029</c:v>
                </c:pt>
                <c:pt idx="69">
                  <c:v>-3.6000000000000032</c:v>
                </c:pt>
                <c:pt idx="70">
                  <c:v>-2.300000000000002</c:v>
                </c:pt>
                <c:pt idx="71">
                  <c:v>0.30000000000000027</c:v>
                </c:pt>
                <c:pt idx="72">
                  <c:v>-0.40000000000000036</c:v>
                </c:pt>
                <c:pt idx="73">
                  <c:v>0.59999999999999498</c:v>
                </c:pt>
              </c:numCache>
            </c:numRef>
          </c:val>
          <c:extLst>
            <c:ext xmlns:c16="http://schemas.microsoft.com/office/drawing/2014/chart" uri="{C3380CC4-5D6E-409C-BE32-E72D297353CC}">
              <c16:uniqueId val="{0000002E-1E65-43BF-9D0C-A08BA8BCCC20}"/>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37580625000000001"/>
                  <c:y val="-0.8879771825396825"/>
                </c:manualLayout>
              </c:layout>
              <c:tx>
                <c:rich>
                  <a:bodyPr wrap="square" lIns="38100" tIns="19050" rIns="38100" bIns="19050" anchor="ctr">
                    <a:noAutofit/>
                  </a:bodyPr>
                  <a:lstStyle/>
                  <a:p>
                    <a:pPr>
                      <a:defRPr/>
                    </a:pPr>
                    <a:fld id="{2B5D31E8-B27E-4572-B313-949202B54B22}" type="SERIESNAME">
                      <a:rPr lang="ja-JP" altLang="en-US"/>
                      <a:pPr>
                        <a:defRPr/>
                      </a:pPr>
                      <a:t>[系列名]</a:t>
                    </a:fld>
                    <a:r>
                      <a:rPr lang="ja-JP" altLang="en-US" baseline="0"/>
                      <a:t>
</a:t>
                    </a:r>
                    <a:fld id="{4958B2F6-CCF3-4CF7-BB10-30DD4B0FF4DC}"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7330204767175981E-2"/>
                    </c:manualLayout>
                  </c15:layout>
                  <c15:dlblFieldTable/>
                  <c15:showDataLabelsRange val="0"/>
                </c:ext>
                <c:ext xmlns:c16="http://schemas.microsoft.com/office/drawing/2014/chart" uri="{C3380CC4-5D6E-409C-BE32-E72D297353CC}">
                  <c16:uniqueId val="{0000002F-1E65-43BF-9D0C-A08BA8BCCC20}"/>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市区町村別_所得区分別普及率!$BN$5:$BN$78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0-1E65-43BF-9D0C-A08BA8BCCC20}"/>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4"/>
          <c:min val="-8"/>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4755748923032724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地区別_普及率!$I$5</c:f>
              <c:strCache>
                <c:ptCount val="1"/>
                <c:pt idx="0">
                  <c:v>令和3年度普及率 金額ベース</c:v>
                </c:pt>
              </c:strCache>
            </c:strRef>
          </c:tx>
          <c:spPr>
            <a:solidFill>
              <a:schemeClr val="accent3">
                <a:lumMod val="60000"/>
                <a:lumOff val="40000"/>
              </a:schemeClr>
            </a:solidFill>
            <a:ln>
              <a:noFill/>
            </a:ln>
          </c:spPr>
          <c:invertIfNegative val="0"/>
          <c:dLbls>
            <c:dLbl>
              <c:idx val="4"/>
              <c:layout>
                <c:manualLayout>
                  <c:x val="1.227053140096607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E7-4780-8702-0B9D701355CF}"/>
                </c:ext>
              </c:extLst>
            </c:dLbl>
            <c:dLbl>
              <c:idx val="5"/>
              <c:layout>
                <c:manualLayout>
                  <c:x val="1.84057971014492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E7-4780-8702-0B9D701355CF}"/>
                </c:ext>
              </c:extLst>
            </c:dLbl>
            <c:dLbl>
              <c:idx val="6"/>
              <c:layout>
                <c:manualLayout>
                  <c:x val="1.993961352657005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E7-4780-8702-0B9D701355CF}"/>
                </c:ext>
              </c:extLst>
            </c:dLbl>
            <c:dLbl>
              <c:idx val="7"/>
              <c:layout>
                <c:manualLayout>
                  <c:x val="2.1473429951690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E7-4780-8702-0B9D701355CF}"/>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地区別_普及率!$I$6:$I$13</c:f>
              <c:strCache>
                <c:ptCount val="8"/>
                <c:pt idx="0">
                  <c:v>三島医療圏</c:v>
                </c:pt>
                <c:pt idx="1">
                  <c:v>北河内医療圏</c:v>
                </c:pt>
                <c:pt idx="2">
                  <c:v>大阪市医療圏</c:v>
                </c:pt>
                <c:pt idx="3">
                  <c:v>堺市医療圏</c:v>
                </c:pt>
                <c:pt idx="4">
                  <c:v>豊能医療圏</c:v>
                </c:pt>
                <c:pt idx="5">
                  <c:v>南河内医療圏</c:v>
                </c:pt>
                <c:pt idx="6">
                  <c:v>中河内医療圏</c:v>
                </c:pt>
                <c:pt idx="7">
                  <c:v>泉州医療圏</c:v>
                </c:pt>
              </c:strCache>
            </c:strRef>
          </c:cat>
          <c:val>
            <c:numRef>
              <c:f>地区別_普及率!$J$6:$J$13</c:f>
              <c:numCache>
                <c:formatCode>0.0%</c:formatCode>
                <c:ptCount val="8"/>
                <c:pt idx="0">
                  <c:v>0.50859673048649479</c:v>
                </c:pt>
                <c:pt idx="1">
                  <c:v>0.48054246530380851</c:v>
                </c:pt>
                <c:pt idx="2">
                  <c:v>0.47223683984612536</c:v>
                </c:pt>
                <c:pt idx="3">
                  <c:v>0.46954657241094788</c:v>
                </c:pt>
                <c:pt idx="4">
                  <c:v>0.45823562267651657</c:v>
                </c:pt>
                <c:pt idx="5">
                  <c:v>0.45330177816878892</c:v>
                </c:pt>
                <c:pt idx="6">
                  <c:v>0.4516710840982332</c:v>
                </c:pt>
                <c:pt idx="7">
                  <c:v>0.45099078837964973</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452907457237988"/>
                  <c:y val="-0.8900079220192191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389-4249-9DD1-26BC21FE94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地区別_普及率!$N$6:$N$13</c:f>
              <c:numCache>
                <c:formatCode>0.0%</c:formatCode>
                <c:ptCount val="8"/>
                <c:pt idx="0">
                  <c:v>0.46885374272241548</c:v>
                </c:pt>
                <c:pt idx="1">
                  <c:v>0.46885374272241548</c:v>
                </c:pt>
                <c:pt idx="2">
                  <c:v>0.46885374272241548</c:v>
                </c:pt>
                <c:pt idx="3">
                  <c:v>0.46885374272241548</c:v>
                </c:pt>
                <c:pt idx="4">
                  <c:v>0.46885374272241548</c:v>
                </c:pt>
                <c:pt idx="5">
                  <c:v>0.46885374272241548</c:v>
                </c:pt>
                <c:pt idx="6">
                  <c:v>0.46885374272241548</c:v>
                </c:pt>
                <c:pt idx="7">
                  <c:v>0.46885374272241548</c:v>
                </c:pt>
              </c:numCache>
            </c:numRef>
          </c:xVal>
          <c:yVal>
            <c:numRef>
              <c:f>地区別_普及率!$P$6:$P$13</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nextTo"/>
        <c:spPr>
          <a:ln>
            <a:solidFill>
              <a:srgbClr val="7F7F7F"/>
            </a:solidFill>
          </a:ln>
        </c:spPr>
        <c:crossAx val="392303104"/>
        <c:crosses val="autoZero"/>
        <c:auto val="1"/>
        <c:lblAlgn val="ctr"/>
        <c:lblOffset val="100"/>
        <c:noMultiLvlLbl val="0"/>
      </c:catAx>
      <c:valAx>
        <c:axId val="3923031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897451690821251"/>
              <c:y val="2.574984126984127E-2"/>
            </c:manualLayout>
          </c:layout>
          <c:overlay val="0"/>
        </c:title>
        <c:numFmt formatCode="0.0%"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0.0%"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市区町村別_所得区分別普及率!$AR$4</c:f>
              <c:strCache>
                <c:ptCount val="1"/>
                <c:pt idx="0">
                  <c:v>前年度との差分(現役並)</c:v>
                </c:pt>
              </c:strCache>
            </c:strRef>
          </c:tx>
          <c:spPr>
            <a:solidFill>
              <a:schemeClr val="accent1"/>
            </a:solidFill>
            <a:ln>
              <a:noFill/>
            </a:ln>
          </c:spPr>
          <c:invertIfNegative val="0"/>
          <c:dLbls>
            <c:dLbl>
              <c:idx val="20"/>
              <c:layout>
                <c:manualLayout>
                  <c:x val="1.763912037037042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BB-4875-B8E1-8BB33B248DD5}"/>
                </c:ext>
              </c:extLst>
            </c:dLbl>
            <c:dLbl>
              <c:idx val="33"/>
              <c:layout>
                <c:manualLayout>
                  <c:x val="1.46993055555556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AFA-4E03-A17A-3F7AD45E972B}"/>
                </c:ext>
              </c:extLst>
            </c:dLbl>
            <c:dLbl>
              <c:idx val="36"/>
              <c:layout>
                <c:manualLayout>
                  <c:x val="1.763958333333338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AFA-4E03-A17A-3F7AD45E972B}"/>
                </c:ext>
              </c:extLst>
            </c:dLbl>
            <c:dLbl>
              <c:idx val="47"/>
              <c:layout>
                <c:manualLayout>
                  <c:x val="-5.87939814814814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AFA-4E03-A17A-3F7AD45E972B}"/>
                </c:ext>
              </c:extLst>
            </c:dLbl>
            <c:dLbl>
              <c:idx val="48"/>
              <c:layout>
                <c:manualLayout>
                  <c:x val="8.82037037037037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BB-4875-B8E1-8BB33B248DD5}"/>
                </c:ext>
              </c:extLst>
            </c:dLbl>
            <c:dLbl>
              <c:idx val="66"/>
              <c:layout>
                <c:manualLayout>
                  <c:x val="-7.0555555555555552E-2"/>
                  <c:y val="-8.06341269841269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BB-4875-B8E1-8BB33B248DD5}"/>
                </c:ext>
              </c:extLst>
            </c:dLbl>
            <c:dLbl>
              <c:idx val="68"/>
              <c:layout>
                <c:manualLayout>
                  <c:x val="-7.937476851851849E-2"/>
                  <c:y val="-1.00792857142857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BB-4875-B8E1-8BB33B248DD5}"/>
                </c:ext>
              </c:extLst>
            </c:dLbl>
            <c:dLbl>
              <c:idx val="69"/>
              <c:layout>
                <c:manualLayout>
                  <c:x val="-6.7615740740740851E-2"/>
                  <c:y val="-9.07126984126969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BB-4875-B8E1-8BB33B248DD5}"/>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市区町村別_所得区分別普及率!$AR$5:$AR$78</c:f>
              <c:numCache>
                <c:formatCode>General</c:formatCode>
                <c:ptCount val="74"/>
                <c:pt idx="0">
                  <c:v>-0.80000000000000071</c:v>
                </c:pt>
                <c:pt idx="1">
                  <c:v>-1.3000000000000012</c:v>
                </c:pt>
                <c:pt idx="2">
                  <c:v>-6.3</c:v>
                </c:pt>
                <c:pt idx="3">
                  <c:v>4.1999999999999984</c:v>
                </c:pt>
                <c:pt idx="4">
                  <c:v>0</c:v>
                </c:pt>
                <c:pt idx="5">
                  <c:v>-2.8000000000000025</c:v>
                </c:pt>
                <c:pt idx="6">
                  <c:v>-2.5000000000000022</c:v>
                </c:pt>
                <c:pt idx="7">
                  <c:v>3.4999999999999973</c:v>
                </c:pt>
                <c:pt idx="8">
                  <c:v>5.4999999999999991</c:v>
                </c:pt>
                <c:pt idx="9">
                  <c:v>-0.9000000000000008</c:v>
                </c:pt>
                <c:pt idx="10">
                  <c:v>0.50000000000000044</c:v>
                </c:pt>
                <c:pt idx="11">
                  <c:v>-1.799999999999996</c:v>
                </c:pt>
                <c:pt idx="12">
                  <c:v>2.0000000000000018</c:v>
                </c:pt>
                <c:pt idx="13">
                  <c:v>-4.4999999999999982</c:v>
                </c:pt>
                <c:pt idx="14">
                  <c:v>-1.100000000000001</c:v>
                </c:pt>
                <c:pt idx="15">
                  <c:v>-0.80000000000000071</c:v>
                </c:pt>
                <c:pt idx="16">
                  <c:v>-2.0000000000000018</c:v>
                </c:pt>
                <c:pt idx="17">
                  <c:v>-0.50000000000000044</c:v>
                </c:pt>
                <c:pt idx="18">
                  <c:v>-1.9000000000000017</c:v>
                </c:pt>
                <c:pt idx="19">
                  <c:v>-3.5999999999999979</c:v>
                </c:pt>
                <c:pt idx="20">
                  <c:v>-0.20000000000000018</c:v>
                </c:pt>
                <c:pt idx="21">
                  <c:v>-5.2999999999999989</c:v>
                </c:pt>
                <c:pt idx="22">
                  <c:v>-0.9000000000000008</c:v>
                </c:pt>
                <c:pt idx="23">
                  <c:v>1.5999999999999959</c:v>
                </c:pt>
                <c:pt idx="24">
                  <c:v>-1.2000000000000011</c:v>
                </c:pt>
                <c:pt idx="25">
                  <c:v>-2.0000000000000018</c:v>
                </c:pt>
                <c:pt idx="26">
                  <c:v>-4.7999999999999989</c:v>
                </c:pt>
                <c:pt idx="27">
                  <c:v>3.0000000000000027</c:v>
                </c:pt>
                <c:pt idx="28">
                  <c:v>0.10000000000000009</c:v>
                </c:pt>
                <c:pt idx="29">
                  <c:v>1.0999999999999954</c:v>
                </c:pt>
                <c:pt idx="30">
                  <c:v>-4.5999999999999988</c:v>
                </c:pt>
                <c:pt idx="31">
                  <c:v>-2.8000000000000025</c:v>
                </c:pt>
                <c:pt idx="32">
                  <c:v>-0.60000000000000053</c:v>
                </c:pt>
                <c:pt idx="33">
                  <c:v>-0.20000000000000018</c:v>
                </c:pt>
                <c:pt idx="34">
                  <c:v>-2.9999999999999973</c:v>
                </c:pt>
                <c:pt idx="35">
                  <c:v>3.799999999999998</c:v>
                </c:pt>
                <c:pt idx="36">
                  <c:v>-0.20000000000000018</c:v>
                </c:pt>
                <c:pt idx="37">
                  <c:v>-1.8000000000000016</c:v>
                </c:pt>
                <c:pt idx="38">
                  <c:v>-1.4000000000000012</c:v>
                </c:pt>
                <c:pt idx="39">
                  <c:v>-1.699999999999996</c:v>
                </c:pt>
                <c:pt idx="40">
                  <c:v>3.7000000000000033</c:v>
                </c:pt>
                <c:pt idx="41">
                  <c:v>-1.8999999999999961</c:v>
                </c:pt>
                <c:pt idx="42">
                  <c:v>-1.0000000000000009</c:v>
                </c:pt>
                <c:pt idx="43">
                  <c:v>-3.099999999999997</c:v>
                </c:pt>
                <c:pt idx="44">
                  <c:v>3.9000000000000035</c:v>
                </c:pt>
                <c:pt idx="45">
                  <c:v>2.8999999999999968</c:v>
                </c:pt>
                <c:pt idx="46">
                  <c:v>-5.0999999999999988</c:v>
                </c:pt>
                <c:pt idx="47">
                  <c:v>-1.100000000000001</c:v>
                </c:pt>
                <c:pt idx="48">
                  <c:v>-0.50000000000000044</c:v>
                </c:pt>
                <c:pt idx="49">
                  <c:v>1.4000000000000012</c:v>
                </c:pt>
                <c:pt idx="50">
                  <c:v>0</c:v>
                </c:pt>
                <c:pt idx="51">
                  <c:v>-0.70000000000000062</c:v>
                </c:pt>
                <c:pt idx="52">
                  <c:v>-1.8000000000000016</c:v>
                </c:pt>
                <c:pt idx="53">
                  <c:v>1.9000000000000017</c:v>
                </c:pt>
                <c:pt idx="54">
                  <c:v>-2.5000000000000022</c:v>
                </c:pt>
                <c:pt idx="55">
                  <c:v>-1.7000000000000015</c:v>
                </c:pt>
                <c:pt idx="56">
                  <c:v>1.3000000000000012</c:v>
                </c:pt>
                <c:pt idx="57">
                  <c:v>1.0000000000000009</c:v>
                </c:pt>
                <c:pt idx="58">
                  <c:v>0</c:v>
                </c:pt>
                <c:pt idx="59">
                  <c:v>-1.6000000000000014</c:v>
                </c:pt>
                <c:pt idx="60">
                  <c:v>0.10000000000000009</c:v>
                </c:pt>
                <c:pt idx="61">
                  <c:v>-3.6000000000000032</c:v>
                </c:pt>
                <c:pt idx="62">
                  <c:v>2.7000000000000024</c:v>
                </c:pt>
                <c:pt idx="63">
                  <c:v>1.100000000000001</c:v>
                </c:pt>
                <c:pt idx="64">
                  <c:v>2.5000000000000022</c:v>
                </c:pt>
                <c:pt idx="65">
                  <c:v>-5.9999999999999947</c:v>
                </c:pt>
                <c:pt idx="66">
                  <c:v>13.600000000000001</c:v>
                </c:pt>
                <c:pt idx="67">
                  <c:v>-7.0999999999999952</c:v>
                </c:pt>
                <c:pt idx="68">
                  <c:v>-13.5</c:v>
                </c:pt>
                <c:pt idx="69">
                  <c:v>13.3</c:v>
                </c:pt>
                <c:pt idx="70">
                  <c:v>4.7999999999999936</c:v>
                </c:pt>
                <c:pt idx="71">
                  <c:v>-5.2999999999999989</c:v>
                </c:pt>
                <c:pt idx="72">
                  <c:v>-1.8000000000000016</c:v>
                </c:pt>
                <c:pt idx="73">
                  <c:v>0.70000000000000062</c:v>
                </c:pt>
              </c:numCache>
            </c:numRef>
          </c:val>
          <c:extLst>
            <c:ext xmlns:c16="http://schemas.microsoft.com/office/drawing/2014/chart" uri="{C3380CC4-5D6E-409C-BE32-E72D297353CC}">
              <c16:uniqueId val="{0000002E-BAFA-4E03-A17A-3F7AD45E972B}"/>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1.8128935185185185E-2"/>
                  <c:y val="-0.8879771825396825"/>
                </c:manualLayout>
              </c:layout>
              <c:tx>
                <c:rich>
                  <a:bodyPr wrap="square" lIns="38100" tIns="19050" rIns="38100" bIns="19050" anchor="ctr">
                    <a:noAutofit/>
                  </a:bodyPr>
                  <a:lstStyle/>
                  <a:p>
                    <a:pPr>
                      <a:defRPr/>
                    </a:pPr>
                    <a:fld id="{F4EA6092-9D76-4297-83DE-9EB9C21F31A5}" type="SERIESNAME">
                      <a:rPr lang="ja-JP" altLang="en-US"/>
                      <a:pPr>
                        <a:defRPr/>
                      </a:pPr>
                      <a:t>[系列名]</a:t>
                    </a:fld>
                    <a:r>
                      <a:rPr lang="ja-JP" altLang="en-US" baseline="0"/>
                      <a:t>
</a:t>
                    </a:r>
                    <a:fld id="{C2D8118A-77D8-4229-87A6-2AD9B3C457D4}"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7330204767175981E-2"/>
                    </c:manualLayout>
                  </c15:layout>
                  <c15:dlblFieldTable/>
                  <c15:showDataLabelsRange val="0"/>
                </c:ext>
                <c:ext xmlns:c16="http://schemas.microsoft.com/office/drawing/2014/chart" uri="{C3380CC4-5D6E-409C-BE32-E72D297353CC}">
                  <c16:uniqueId val="{0000002F-BAFA-4E03-A17A-3F7AD45E972B}"/>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市区町村別_所得区分別普及率!$BQ$5:$BQ$78</c:f>
              <c:numCache>
                <c:formatCode>General</c:formatCode>
                <c:ptCount val="74"/>
                <c:pt idx="0">
                  <c:v>-1.0000000000000009</c:v>
                </c:pt>
                <c:pt idx="1">
                  <c:v>-1.0000000000000009</c:v>
                </c:pt>
                <c:pt idx="2">
                  <c:v>-1.0000000000000009</c:v>
                </c:pt>
                <c:pt idx="3">
                  <c:v>-1.0000000000000009</c:v>
                </c:pt>
                <c:pt idx="4">
                  <c:v>-1.0000000000000009</c:v>
                </c:pt>
                <c:pt idx="5">
                  <c:v>-1.0000000000000009</c:v>
                </c:pt>
                <c:pt idx="6">
                  <c:v>-1.0000000000000009</c:v>
                </c:pt>
                <c:pt idx="7">
                  <c:v>-1.0000000000000009</c:v>
                </c:pt>
                <c:pt idx="8">
                  <c:v>-1.0000000000000009</c:v>
                </c:pt>
                <c:pt idx="9">
                  <c:v>-1.0000000000000009</c:v>
                </c:pt>
                <c:pt idx="10">
                  <c:v>-1.0000000000000009</c:v>
                </c:pt>
                <c:pt idx="11">
                  <c:v>-1.0000000000000009</c:v>
                </c:pt>
                <c:pt idx="12">
                  <c:v>-1.0000000000000009</c:v>
                </c:pt>
                <c:pt idx="13">
                  <c:v>-1.0000000000000009</c:v>
                </c:pt>
                <c:pt idx="14">
                  <c:v>-1.0000000000000009</c:v>
                </c:pt>
                <c:pt idx="15">
                  <c:v>-1.0000000000000009</c:v>
                </c:pt>
                <c:pt idx="16">
                  <c:v>-1.0000000000000009</c:v>
                </c:pt>
                <c:pt idx="17">
                  <c:v>-1.0000000000000009</c:v>
                </c:pt>
                <c:pt idx="18">
                  <c:v>-1.0000000000000009</c:v>
                </c:pt>
                <c:pt idx="19">
                  <c:v>-1.0000000000000009</c:v>
                </c:pt>
                <c:pt idx="20">
                  <c:v>-1.0000000000000009</c:v>
                </c:pt>
                <c:pt idx="21">
                  <c:v>-1.0000000000000009</c:v>
                </c:pt>
                <c:pt idx="22">
                  <c:v>-1.0000000000000009</c:v>
                </c:pt>
                <c:pt idx="23">
                  <c:v>-1.0000000000000009</c:v>
                </c:pt>
                <c:pt idx="24">
                  <c:v>-1.0000000000000009</c:v>
                </c:pt>
                <c:pt idx="25">
                  <c:v>-1.0000000000000009</c:v>
                </c:pt>
                <c:pt idx="26">
                  <c:v>-1.0000000000000009</c:v>
                </c:pt>
                <c:pt idx="27">
                  <c:v>-1.0000000000000009</c:v>
                </c:pt>
                <c:pt idx="28">
                  <c:v>-1.0000000000000009</c:v>
                </c:pt>
                <c:pt idx="29">
                  <c:v>-1.0000000000000009</c:v>
                </c:pt>
                <c:pt idx="30">
                  <c:v>-1.0000000000000009</c:v>
                </c:pt>
                <c:pt idx="31">
                  <c:v>-1.0000000000000009</c:v>
                </c:pt>
                <c:pt idx="32">
                  <c:v>-1.0000000000000009</c:v>
                </c:pt>
                <c:pt idx="33">
                  <c:v>-1.0000000000000009</c:v>
                </c:pt>
                <c:pt idx="34">
                  <c:v>-1.0000000000000009</c:v>
                </c:pt>
                <c:pt idx="35">
                  <c:v>-1.0000000000000009</c:v>
                </c:pt>
                <c:pt idx="36">
                  <c:v>-1.0000000000000009</c:v>
                </c:pt>
                <c:pt idx="37">
                  <c:v>-1.0000000000000009</c:v>
                </c:pt>
                <c:pt idx="38">
                  <c:v>-1.0000000000000009</c:v>
                </c:pt>
                <c:pt idx="39">
                  <c:v>-1.0000000000000009</c:v>
                </c:pt>
                <c:pt idx="40">
                  <c:v>-1.0000000000000009</c:v>
                </c:pt>
                <c:pt idx="41">
                  <c:v>-1.0000000000000009</c:v>
                </c:pt>
                <c:pt idx="42">
                  <c:v>-1.0000000000000009</c:v>
                </c:pt>
                <c:pt idx="43">
                  <c:v>-1.0000000000000009</c:v>
                </c:pt>
                <c:pt idx="44">
                  <c:v>-1.0000000000000009</c:v>
                </c:pt>
                <c:pt idx="45">
                  <c:v>-1.0000000000000009</c:v>
                </c:pt>
                <c:pt idx="46">
                  <c:v>-1.0000000000000009</c:v>
                </c:pt>
                <c:pt idx="47">
                  <c:v>-1.0000000000000009</c:v>
                </c:pt>
                <c:pt idx="48">
                  <c:v>-1.0000000000000009</c:v>
                </c:pt>
                <c:pt idx="49">
                  <c:v>-1.0000000000000009</c:v>
                </c:pt>
                <c:pt idx="50">
                  <c:v>-1.0000000000000009</c:v>
                </c:pt>
                <c:pt idx="51">
                  <c:v>-1.0000000000000009</c:v>
                </c:pt>
                <c:pt idx="52">
                  <c:v>-1.0000000000000009</c:v>
                </c:pt>
                <c:pt idx="53">
                  <c:v>-1.0000000000000009</c:v>
                </c:pt>
                <c:pt idx="54">
                  <c:v>-1.0000000000000009</c:v>
                </c:pt>
                <c:pt idx="55">
                  <c:v>-1.0000000000000009</c:v>
                </c:pt>
                <c:pt idx="56">
                  <c:v>-1.0000000000000009</c:v>
                </c:pt>
                <c:pt idx="57">
                  <c:v>-1.0000000000000009</c:v>
                </c:pt>
                <c:pt idx="58">
                  <c:v>-1.0000000000000009</c:v>
                </c:pt>
                <c:pt idx="59">
                  <c:v>-1.0000000000000009</c:v>
                </c:pt>
                <c:pt idx="60">
                  <c:v>-1.0000000000000009</c:v>
                </c:pt>
                <c:pt idx="61">
                  <c:v>-1.0000000000000009</c:v>
                </c:pt>
                <c:pt idx="62">
                  <c:v>-1.0000000000000009</c:v>
                </c:pt>
                <c:pt idx="63">
                  <c:v>-1.0000000000000009</c:v>
                </c:pt>
                <c:pt idx="64">
                  <c:v>-1.0000000000000009</c:v>
                </c:pt>
                <c:pt idx="65">
                  <c:v>-1.0000000000000009</c:v>
                </c:pt>
                <c:pt idx="66">
                  <c:v>-1.0000000000000009</c:v>
                </c:pt>
                <c:pt idx="67">
                  <c:v>-1.0000000000000009</c:v>
                </c:pt>
                <c:pt idx="68">
                  <c:v>-1.0000000000000009</c:v>
                </c:pt>
                <c:pt idx="69">
                  <c:v>-1.0000000000000009</c:v>
                </c:pt>
                <c:pt idx="70">
                  <c:v>-1.0000000000000009</c:v>
                </c:pt>
                <c:pt idx="71">
                  <c:v>-1.0000000000000009</c:v>
                </c:pt>
                <c:pt idx="72">
                  <c:v>-1.0000000000000009</c:v>
                </c:pt>
                <c:pt idx="73">
                  <c:v>-1.0000000000000009</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0-BAFA-4E03-A17A-3F7AD45E972B}"/>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4755748923032724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市区町村別_所得区分別普及率!$AS$3</c:f>
              <c:strCache>
                <c:ptCount val="1"/>
                <c:pt idx="0">
                  <c:v>低所得Ⅰ</c:v>
                </c:pt>
              </c:strCache>
            </c:strRef>
          </c:tx>
          <c:spPr>
            <a:solidFill>
              <a:schemeClr val="accent4">
                <a:lumMod val="60000"/>
                <a:lumOff val="40000"/>
              </a:schemeClr>
            </a:solidFill>
            <a:ln>
              <a:noFill/>
            </a:ln>
          </c:spPr>
          <c:invertIfNegative val="0"/>
          <c:dLbls>
            <c:dLbl>
              <c:idx val="2"/>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E7-47DB-B048-29C55BD7E55A}"/>
                </c:ext>
              </c:extLst>
            </c:dLbl>
            <c:dLbl>
              <c:idx val="7"/>
              <c:layout>
                <c:manualLayout>
                  <c:x val="4.4097222222222225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AD-49A8-A5A7-96ACC0CF6BC3}"/>
                </c:ext>
              </c:extLst>
            </c:dLbl>
            <c:dLbl>
              <c:idx val="11"/>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AD-49A8-A5A7-96ACC0CF6BC3}"/>
                </c:ext>
              </c:extLst>
            </c:dLbl>
            <c:dLbl>
              <c:idx val="12"/>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AD-49A8-A5A7-96ACC0CF6BC3}"/>
                </c:ext>
              </c:extLst>
            </c:dLbl>
            <c:dLbl>
              <c:idx val="1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AD-49A8-A5A7-96ACC0CF6BC3}"/>
                </c:ext>
              </c:extLst>
            </c:dLbl>
            <c:dLbl>
              <c:idx val="15"/>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AD-49A8-A5A7-96ACC0CF6BC3}"/>
                </c:ext>
              </c:extLst>
            </c:dLbl>
            <c:dLbl>
              <c:idx val="1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E7-47DB-B048-29C55BD7E55A}"/>
                </c:ext>
              </c:extLst>
            </c:dLbl>
            <c:dLbl>
              <c:idx val="17"/>
              <c:layout>
                <c:manualLayout>
                  <c:x val="5.8796296296296296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E7-47DB-B048-29C55BD7E55A}"/>
                </c:ext>
              </c:extLst>
            </c:dLbl>
            <c:dLbl>
              <c:idx val="23"/>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E7-47DB-B048-29C55BD7E55A}"/>
                </c:ext>
              </c:extLst>
            </c:dLbl>
            <c:dLbl>
              <c:idx val="30"/>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02-4ED8-BFC0-AA6507E9F711}"/>
                </c:ext>
              </c:extLst>
            </c:dLbl>
            <c:dLbl>
              <c:idx val="33"/>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3AD-49A8-A5A7-96ACC0CF6BC3}"/>
                </c:ext>
              </c:extLst>
            </c:dLbl>
            <c:dLbl>
              <c:idx val="34"/>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E7-47DB-B048-29C55BD7E55A}"/>
                </c:ext>
              </c:extLst>
            </c:dLbl>
            <c:dLbl>
              <c:idx val="35"/>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02-4ED8-BFC0-AA6507E9F711}"/>
                </c:ext>
              </c:extLst>
            </c:dLbl>
            <c:dLbl>
              <c:idx val="36"/>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E7-47DB-B048-29C55BD7E55A}"/>
                </c:ext>
              </c:extLst>
            </c:dLbl>
            <c:dLbl>
              <c:idx val="3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3AD-49A8-A5A7-96ACC0CF6BC3}"/>
                </c:ext>
              </c:extLst>
            </c:dLbl>
            <c:dLbl>
              <c:idx val="3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E7-47DB-B048-29C55BD7E55A}"/>
                </c:ext>
              </c:extLst>
            </c:dLbl>
            <c:dLbl>
              <c:idx val="40"/>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AD-49A8-A5A7-96ACC0CF6BC3}"/>
                </c:ext>
              </c:extLst>
            </c:dLbl>
            <c:dLbl>
              <c:idx val="47"/>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3AD-49A8-A5A7-96ACC0CF6BC3}"/>
                </c:ext>
              </c:extLst>
            </c:dLbl>
            <c:dLbl>
              <c:idx val="4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02-4ED8-BFC0-AA6507E9F711}"/>
                </c:ext>
              </c:extLst>
            </c:dLbl>
            <c:dLbl>
              <c:idx val="49"/>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3AD-49A8-A5A7-96ACC0CF6BC3}"/>
                </c:ext>
              </c:extLst>
            </c:dLbl>
            <c:dLbl>
              <c:idx val="50"/>
              <c:layout>
                <c:manualLayout>
                  <c:x val="2.3518518518518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E7-47DB-B048-29C55BD7E55A}"/>
                </c:ext>
              </c:extLst>
            </c:dLbl>
            <c:dLbl>
              <c:idx val="51"/>
              <c:layout>
                <c:manualLayout>
                  <c:x val="8.8194444444443364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3AD-49A8-A5A7-96ACC0CF6BC3}"/>
                </c:ext>
              </c:extLst>
            </c:dLbl>
            <c:dLbl>
              <c:idx val="52"/>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3AD-49A8-A5A7-96ACC0CF6BC3}"/>
                </c:ext>
              </c:extLst>
            </c:dLbl>
            <c:dLbl>
              <c:idx val="5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02-4ED8-BFC0-AA6507E9F711}"/>
                </c:ext>
              </c:extLst>
            </c:dLbl>
            <c:dLbl>
              <c:idx val="56"/>
              <c:layout>
                <c:manualLayout>
                  <c:x val="1.175925925925915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3AD-49A8-A5A7-96ACC0CF6BC3}"/>
                </c:ext>
              </c:extLst>
            </c:dLbl>
            <c:dLbl>
              <c:idx val="57"/>
              <c:layout>
                <c:manualLayout>
                  <c:x val="1.7638888888888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E7-47DB-B048-29C55BD7E55A}"/>
                </c:ext>
              </c:extLst>
            </c:dLbl>
            <c:dLbl>
              <c:idx val="58"/>
              <c:layout>
                <c:manualLayout>
                  <c:x val="1.7638888888888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E7-47DB-B048-29C55BD7E55A}"/>
                </c:ext>
              </c:extLst>
            </c:dLbl>
            <c:dLbl>
              <c:idx val="59"/>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E7-47DB-B048-29C55BD7E55A}"/>
                </c:ext>
              </c:extLst>
            </c:dLbl>
            <c:dLbl>
              <c:idx val="60"/>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E7-47DB-B048-29C55BD7E55A}"/>
                </c:ext>
              </c:extLst>
            </c:dLbl>
            <c:dLbl>
              <c:idx val="6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E7-47DB-B048-29C55BD7E55A}"/>
                </c:ext>
              </c:extLst>
            </c:dLbl>
            <c:dLbl>
              <c:idx val="62"/>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E7-47DB-B048-29C55BD7E55A}"/>
                </c:ext>
              </c:extLst>
            </c:dLbl>
            <c:dLbl>
              <c:idx val="63"/>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E7-47DB-B048-29C55BD7E55A}"/>
                </c:ext>
              </c:extLst>
            </c:dLbl>
            <c:dLbl>
              <c:idx val="64"/>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02-4ED8-BFC0-AA6507E9F711}"/>
                </c:ext>
              </c:extLst>
            </c:dLbl>
            <c:dLbl>
              <c:idx val="6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02-4ED8-BFC0-AA6507E9F711}"/>
                </c:ext>
              </c:extLst>
            </c:dLbl>
            <c:dLbl>
              <c:idx val="67"/>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02-4ED8-BFC0-AA6507E9F711}"/>
                </c:ext>
              </c:extLst>
            </c:dLbl>
            <c:dLbl>
              <c:idx val="71"/>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02-4ED8-BFC0-AA6507E9F711}"/>
                </c:ext>
              </c:extLst>
            </c:dLbl>
            <c:dLbl>
              <c:idx val="7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E7-47DB-B048-29C55BD7E55A}"/>
                </c:ext>
              </c:extLst>
            </c:dLbl>
            <c:dLbl>
              <c:idx val="73"/>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E7-47DB-B048-29C55BD7E55A}"/>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市区町村別_所得区分別普及率!$AS$5:$AS$78</c:f>
              <c:numCache>
                <c:formatCode>0.0%</c:formatCode>
                <c:ptCount val="74"/>
                <c:pt idx="0">
                  <c:v>0.75210496122687798</c:v>
                </c:pt>
                <c:pt idx="1">
                  <c:v>0.77231790386754995</c:v>
                </c:pt>
                <c:pt idx="2">
                  <c:v>0.726083358805796</c:v>
                </c:pt>
                <c:pt idx="3">
                  <c:v>0.77088707579926297</c:v>
                </c:pt>
                <c:pt idx="4">
                  <c:v>0.74574537168046895</c:v>
                </c:pt>
                <c:pt idx="5">
                  <c:v>0.79851257406010501</c:v>
                </c:pt>
                <c:pt idx="6">
                  <c:v>0.74167394809789</c:v>
                </c:pt>
                <c:pt idx="7">
                  <c:v>0.68653898114955703</c:v>
                </c:pt>
                <c:pt idx="8">
                  <c:v>0.77522658098747699</c:v>
                </c:pt>
                <c:pt idx="9">
                  <c:v>0.81532085010748201</c:v>
                </c:pt>
                <c:pt idx="10">
                  <c:v>0.783083945203499</c:v>
                </c:pt>
                <c:pt idx="11">
                  <c:v>0.71365225699276402</c:v>
                </c:pt>
                <c:pt idx="12">
                  <c:v>0.73134504056246796</c:v>
                </c:pt>
                <c:pt idx="13">
                  <c:v>0.73235526854599697</c:v>
                </c:pt>
                <c:pt idx="14">
                  <c:v>0.770781632743754</c:v>
                </c:pt>
                <c:pt idx="15">
                  <c:v>0.64840073524631203</c:v>
                </c:pt>
                <c:pt idx="16">
                  <c:v>0.73343679266408801</c:v>
                </c:pt>
                <c:pt idx="17">
                  <c:v>0.73790461228511195</c:v>
                </c:pt>
                <c:pt idx="18">
                  <c:v>0.77258333430398396</c:v>
                </c:pt>
                <c:pt idx="19">
                  <c:v>0.779483865888011</c:v>
                </c:pt>
                <c:pt idx="20">
                  <c:v>0.76317214306894099</c:v>
                </c:pt>
                <c:pt idx="21">
                  <c:v>0.77408594981255296</c:v>
                </c:pt>
                <c:pt idx="22">
                  <c:v>0.76264301641414201</c:v>
                </c:pt>
                <c:pt idx="23">
                  <c:v>0.71805667234357395</c:v>
                </c:pt>
                <c:pt idx="24">
                  <c:v>0.74382345208910605</c:v>
                </c:pt>
                <c:pt idx="25">
                  <c:v>0.75543201071608701</c:v>
                </c:pt>
                <c:pt idx="26">
                  <c:v>0.77915848406499399</c:v>
                </c:pt>
                <c:pt idx="27">
                  <c:v>0.74574694065793901</c:v>
                </c:pt>
                <c:pt idx="28">
                  <c:v>0.76435725733591298</c:v>
                </c:pt>
                <c:pt idx="29">
                  <c:v>0.76435603235235094</c:v>
                </c:pt>
                <c:pt idx="30">
                  <c:v>0.72704975234465197</c:v>
                </c:pt>
                <c:pt idx="31">
                  <c:v>0.74564764669005701</c:v>
                </c:pt>
                <c:pt idx="32">
                  <c:v>0.77544167860110902</c:v>
                </c:pt>
                <c:pt idx="33">
                  <c:v>0.73513200539117296</c:v>
                </c:pt>
                <c:pt idx="34">
                  <c:v>0.72998496873158703</c:v>
                </c:pt>
                <c:pt idx="35">
                  <c:v>0.73099444455199802</c:v>
                </c:pt>
                <c:pt idx="36">
                  <c:v>0.74087592418939896</c:v>
                </c:pt>
                <c:pt idx="37">
                  <c:v>0.74245927544956802</c:v>
                </c:pt>
                <c:pt idx="38">
                  <c:v>0.79350771713535095</c:v>
                </c:pt>
                <c:pt idx="39">
                  <c:v>0.73139684423729601</c:v>
                </c:pt>
                <c:pt idx="40">
                  <c:v>0.75600767993767504</c:v>
                </c:pt>
                <c:pt idx="41">
                  <c:v>0.770869519410045</c:v>
                </c:pt>
                <c:pt idx="42">
                  <c:v>0.76818152958238495</c:v>
                </c:pt>
                <c:pt idx="43">
                  <c:v>0.75806095177660604</c:v>
                </c:pt>
                <c:pt idx="44">
                  <c:v>0.76963540497358696</c:v>
                </c:pt>
                <c:pt idx="45">
                  <c:v>0.76019985891668096</c:v>
                </c:pt>
                <c:pt idx="46">
                  <c:v>0.78473261188223398</c:v>
                </c:pt>
                <c:pt idx="47">
                  <c:v>0.71777555686125305</c:v>
                </c:pt>
                <c:pt idx="48">
                  <c:v>0.75768970209209496</c:v>
                </c:pt>
                <c:pt idx="49">
                  <c:v>0.70563968191776105</c:v>
                </c:pt>
                <c:pt idx="50">
                  <c:v>0.71336632491744201</c:v>
                </c:pt>
                <c:pt idx="51">
                  <c:v>0.73336347875095398</c:v>
                </c:pt>
                <c:pt idx="52">
                  <c:v>0.73646577173789596</c:v>
                </c:pt>
                <c:pt idx="53">
                  <c:v>0.76161385714299601</c:v>
                </c:pt>
                <c:pt idx="54">
                  <c:v>0.78708456137048699</c:v>
                </c:pt>
                <c:pt idx="55">
                  <c:v>0.80507023672811895</c:v>
                </c:pt>
                <c:pt idx="56">
                  <c:v>0.73011697958577104</c:v>
                </c:pt>
                <c:pt idx="57">
                  <c:v>0.72436547378818195</c:v>
                </c:pt>
                <c:pt idx="58">
                  <c:v>0.72382734693342998</c:v>
                </c:pt>
                <c:pt idx="59">
                  <c:v>0.74906620361434295</c:v>
                </c:pt>
                <c:pt idx="60">
                  <c:v>0.74078496399896998</c:v>
                </c:pt>
                <c:pt idx="61">
                  <c:v>0.74670300253464805</c:v>
                </c:pt>
                <c:pt idx="62">
                  <c:v>0.736865065449409</c:v>
                </c:pt>
                <c:pt idx="63">
                  <c:v>0.72633482093795698</c:v>
                </c:pt>
                <c:pt idx="64">
                  <c:v>0.73669152395747495</c:v>
                </c:pt>
                <c:pt idx="65">
                  <c:v>0.76858231658962095</c:v>
                </c:pt>
                <c:pt idx="66">
                  <c:v>0.80723915877279095</c:v>
                </c:pt>
                <c:pt idx="67">
                  <c:v>0.75744456543592398</c:v>
                </c:pt>
                <c:pt idx="68">
                  <c:v>0.81866834963157498</c:v>
                </c:pt>
                <c:pt idx="69">
                  <c:v>0.79076669586994197</c:v>
                </c:pt>
                <c:pt idx="70">
                  <c:v>0.80010413479444198</c:v>
                </c:pt>
                <c:pt idx="71">
                  <c:v>0.72434954928594097</c:v>
                </c:pt>
                <c:pt idx="72">
                  <c:v>0.76417317047608302</c:v>
                </c:pt>
                <c:pt idx="73">
                  <c:v>0.63998961222406103</c:v>
                </c:pt>
              </c:numCache>
            </c:numRef>
          </c:val>
          <c:extLst>
            <c:ext xmlns:c16="http://schemas.microsoft.com/office/drawing/2014/chart" uri="{C3380CC4-5D6E-409C-BE32-E72D297353CC}">
              <c16:uniqueId val="{0000001C-73AD-49A8-A5A7-96ACC0CF6BC3}"/>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51439606481481481"/>
                  <c:y val="-0.88221119047619045"/>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1166666666666667"/>
                      <c:h val="3.3350873015873014E-2"/>
                    </c:manualLayout>
                  </c15:layout>
                </c:ext>
                <c:ext xmlns:c16="http://schemas.microsoft.com/office/drawing/2014/chart" uri="{C3380CC4-5D6E-409C-BE32-E72D297353CC}">
                  <c16:uniqueId val="{0000001D-73AD-49A8-A5A7-96ACC0CF6B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市区町村別_所得区分別普及率!$BR$5:$BR$78</c:f>
              <c:numCache>
                <c:formatCode>0.0%</c:formatCode>
                <c:ptCount val="74"/>
                <c:pt idx="0">
                  <c:v>0.75147599115156205</c:v>
                </c:pt>
                <c:pt idx="1">
                  <c:v>0.75147599115156205</c:v>
                </c:pt>
                <c:pt idx="2">
                  <c:v>0.75147599115156205</c:v>
                </c:pt>
                <c:pt idx="3">
                  <c:v>0.75147599115156205</c:v>
                </c:pt>
                <c:pt idx="4">
                  <c:v>0.75147599115156205</c:v>
                </c:pt>
                <c:pt idx="5">
                  <c:v>0.75147599115156205</c:v>
                </c:pt>
                <c:pt idx="6">
                  <c:v>0.75147599115156205</c:v>
                </c:pt>
                <c:pt idx="7">
                  <c:v>0.75147599115156205</c:v>
                </c:pt>
                <c:pt idx="8">
                  <c:v>0.75147599115156205</c:v>
                </c:pt>
                <c:pt idx="9">
                  <c:v>0.75147599115156205</c:v>
                </c:pt>
                <c:pt idx="10">
                  <c:v>0.75147599115156205</c:v>
                </c:pt>
                <c:pt idx="11">
                  <c:v>0.75147599115156205</c:v>
                </c:pt>
                <c:pt idx="12">
                  <c:v>0.75147599115156205</c:v>
                </c:pt>
                <c:pt idx="13">
                  <c:v>0.75147599115156205</c:v>
                </c:pt>
                <c:pt idx="14">
                  <c:v>0.75147599115156205</c:v>
                </c:pt>
                <c:pt idx="15">
                  <c:v>0.75147599115156205</c:v>
                </c:pt>
                <c:pt idx="16">
                  <c:v>0.75147599115156205</c:v>
                </c:pt>
                <c:pt idx="17">
                  <c:v>0.75147599115156205</c:v>
                </c:pt>
                <c:pt idx="18">
                  <c:v>0.75147599115156205</c:v>
                </c:pt>
                <c:pt idx="19">
                  <c:v>0.75147599115156205</c:v>
                </c:pt>
                <c:pt idx="20">
                  <c:v>0.75147599115156205</c:v>
                </c:pt>
                <c:pt idx="21">
                  <c:v>0.75147599115156205</c:v>
                </c:pt>
                <c:pt idx="22">
                  <c:v>0.75147599115156205</c:v>
                </c:pt>
                <c:pt idx="23">
                  <c:v>0.75147599115156205</c:v>
                </c:pt>
                <c:pt idx="24">
                  <c:v>0.75147599115156205</c:v>
                </c:pt>
                <c:pt idx="25">
                  <c:v>0.75147599115156205</c:v>
                </c:pt>
                <c:pt idx="26">
                  <c:v>0.75147599115156205</c:v>
                </c:pt>
                <c:pt idx="27">
                  <c:v>0.75147599115156205</c:v>
                </c:pt>
                <c:pt idx="28">
                  <c:v>0.75147599115156205</c:v>
                </c:pt>
                <c:pt idx="29">
                  <c:v>0.75147599115156205</c:v>
                </c:pt>
                <c:pt idx="30">
                  <c:v>0.75147599115156205</c:v>
                </c:pt>
                <c:pt idx="31">
                  <c:v>0.75147599115156205</c:v>
                </c:pt>
                <c:pt idx="32">
                  <c:v>0.75147599115156205</c:v>
                </c:pt>
                <c:pt idx="33">
                  <c:v>0.75147599115156205</c:v>
                </c:pt>
                <c:pt idx="34">
                  <c:v>0.75147599115156205</c:v>
                </c:pt>
                <c:pt idx="35">
                  <c:v>0.75147599115156205</c:v>
                </c:pt>
                <c:pt idx="36">
                  <c:v>0.75147599115156205</c:v>
                </c:pt>
                <c:pt idx="37">
                  <c:v>0.75147599115156205</c:v>
                </c:pt>
                <c:pt idx="38">
                  <c:v>0.75147599115156205</c:v>
                </c:pt>
                <c:pt idx="39">
                  <c:v>0.75147599115156205</c:v>
                </c:pt>
                <c:pt idx="40">
                  <c:v>0.75147599115156205</c:v>
                </c:pt>
                <c:pt idx="41">
                  <c:v>0.75147599115156205</c:v>
                </c:pt>
                <c:pt idx="42">
                  <c:v>0.75147599115156205</c:v>
                </c:pt>
                <c:pt idx="43">
                  <c:v>0.75147599115156205</c:v>
                </c:pt>
                <c:pt idx="44">
                  <c:v>0.75147599115156205</c:v>
                </c:pt>
                <c:pt idx="45">
                  <c:v>0.75147599115156205</c:v>
                </c:pt>
                <c:pt idx="46">
                  <c:v>0.75147599115156205</c:v>
                </c:pt>
                <c:pt idx="47">
                  <c:v>0.75147599115156205</c:v>
                </c:pt>
                <c:pt idx="48">
                  <c:v>0.75147599115156205</c:v>
                </c:pt>
                <c:pt idx="49">
                  <c:v>0.75147599115156205</c:v>
                </c:pt>
                <c:pt idx="50">
                  <c:v>0.75147599115156205</c:v>
                </c:pt>
                <c:pt idx="51">
                  <c:v>0.75147599115156205</c:v>
                </c:pt>
                <c:pt idx="52">
                  <c:v>0.75147599115156205</c:v>
                </c:pt>
                <c:pt idx="53">
                  <c:v>0.75147599115156205</c:v>
                </c:pt>
                <c:pt idx="54">
                  <c:v>0.75147599115156205</c:v>
                </c:pt>
                <c:pt idx="55">
                  <c:v>0.75147599115156205</c:v>
                </c:pt>
                <c:pt idx="56">
                  <c:v>0.75147599115156205</c:v>
                </c:pt>
                <c:pt idx="57">
                  <c:v>0.75147599115156205</c:v>
                </c:pt>
                <c:pt idx="58">
                  <c:v>0.75147599115156205</c:v>
                </c:pt>
                <c:pt idx="59">
                  <c:v>0.75147599115156205</c:v>
                </c:pt>
                <c:pt idx="60">
                  <c:v>0.75147599115156205</c:v>
                </c:pt>
                <c:pt idx="61">
                  <c:v>0.75147599115156205</c:v>
                </c:pt>
                <c:pt idx="62">
                  <c:v>0.75147599115156205</c:v>
                </c:pt>
                <c:pt idx="63">
                  <c:v>0.75147599115156205</c:v>
                </c:pt>
                <c:pt idx="64">
                  <c:v>0.75147599115156205</c:v>
                </c:pt>
                <c:pt idx="65">
                  <c:v>0.75147599115156205</c:v>
                </c:pt>
                <c:pt idx="66">
                  <c:v>0.75147599115156205</c:v>
                </c:pt>
                <c:pt idx="67">
                  <c:v>0.75147599115156205</c:v>
                </c:pt>
                <c:pt idx="68">
                  <c:v>0.75147599115156205</c:v>
                </c:pt>
                <c:pt idx="69">
                  <c:v>0.75147599115156205</c:v>
                </c:pt>
                <c:pt idx="70">
                  <c:v>0.75147599115156205</c:v>
                </c:pt>
                <c:pt idx="71">
                  <c:v>0.75147599115156205</c:v>
                </c:pt>
                <c:pt idx="72">
                  <c:v>0.75147599115156205</c:v>
                </c:pt>
                <c:pt idx="73">
                  <c:v>0.75147599115156205</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73AD-49A8-A5A7-96ACC0CF6BC3}"/>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ax val="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5538865740740733"/>
              <c:y val="2.619452614379085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市区町村別_所得区分別普及率!$AV$3</c:f>
              <c:strCache>
                <c:ptCount val="1"/>
                <c:pt idx="0">
                  <c:v>低所得Ⅱ</c:v>
                </c:pt>
              </c:strCache>
            </c:strRef>
          </c:tx>
          <c:spPr>
            <a:solidFill>
              <a:schemeClr val="accent4">
                <a:lumMod val="60000"/>
                <a:lumOff val="40000"/>
              </a:schemeClr>
            </a:solidFill>
            <a:ln>
              <a:noFill/>
            </a:ln>
          </c:spPr>
          <c:invertIfNegative val="0"/>
          <c:dLbls>
            <c:dLbl>
              <c:idx val="2"/>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16-4FF8-84E7-2F80D84DDD84}"/>
                </c:ext>
              </c:extLst>
            </c:dLbl>
            <c:dLbl>
              <c:idx val="7"/>
              <c:layout>
                <c:manualLayout>
                  <c:x val="5.2916666666666556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77-4769-9C59-25378C4A596C}"/>
                </c:ext>
              </c:extLst>
            </c:dLbl>
            <c:dLbl>
              <c:idx val="11"/>
              <c:layout>
                <c:manualLayout>
                  <c:x val="2.3518518518518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77-4769-9C59-25378C4A596C}"/>
                </c:ext>
              </c:extLst>
            </c:dLbl>
            <c:dLbl>
              <c:idx val="12"/>
              <c:layout>
                <c:manualLayout>
                  <c:x val="2.0578703703703703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77-4769-9C59-25378C4A596C}"/>
                </c:ext>
              </c:extLst>
            </c:dLbl>
            <c:dLbl>
              <c:idx val="13"/>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E77-4769-9C59-25378C4A596C}"/>
                </c:ext>
              </c:extLst>
            </c:dLbl>
            <c:dLbl>
              <c:idx val="1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77-4769-9C59-25378C4A596C}"/>
                </c:ext>
              </c:extLst>
            </c:dLbl>
            <c:dLbl>
              <c:idx val="15"/>
              <c:layout>
                <c:manualLayout>
                  <c:x val="-1.46990740740741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77-4769-9C59-25378C4A596C}"/>
                </c:ext>
              </c:extLst>
            </c:dLbl>
            <c:dLbl>
              <c:idx val="16"/>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16-4FF8-84E7-2F80D84DDD84}"/>
                </c:ext>
              </c:extLst>
            </c:dLbl>
            <c:dLbl>
              <c:idx val="17"/>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16-4FF8-84E7-2F80D84DDD84}"/>
                </c:ext>
              </c:extLst>
            </c:dLbl>
            <c:dLbl>
              <c:idx val="18"/>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62-45AD-A030-6422A8EFAFC4}"/>
                </c:ext>
              </c:extLst>
            </c:dLbl>
            <c:dLbl>
              <c:idx val="19"/>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62-45AD-A030-6422A8EFAFC4}"/>
                </c:ext>
              </c:extLst>
            </c:dLbl>
            <c:dLbl>
              <c:idx val="20"/>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62-45AD-A030-6422A8EFAFC4}"/>
                </c:ext>
              </c:extLst>
            </c:dLbl>
            <c:dLbl>
              <c:idx val="2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62-45AD-A030-6422A8EFAFC4}"/>
                </c:ext>
              </c:extLst>
            </c:dLbl>
            <c:dLbl>
              <c:idx val="22"/>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62-45AD-A030-6422A8EFAFC4}"/>
                </c:ext>
              </c:extLst>
            </c:dLbl>
            <c:dLbl>
              <c:idx val="23"/>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16-4FF8-84E7-2F80D84DDD84}"/>
                </c:ext>
              </c:extLst>
            </c:dLbl>
            <c:dLbl>
              <c:idx val="24"/>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62-45AD-A030-6422A8EFAFC4}"/>
                </c:ext>
              </c:extLst>
            </c:dLbl>
            <c:dLbl>
              <c:idx val="2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62-45AD-A030-6422A8EFAFC4}"/>
                </c:ext>
              </c:extLst>
            </c:dLbl>
            <c:dLbl>
              <c:idx val="30"/>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16-4FF8-84E7-2F80D84DDD84}"/>
                </c:ext>
              </c:extLst>
            </c:dLbl>
            <c:dLbl>
              <c:idx val="31"/>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E77-4769-9C59-25378C4A596C}"/>
                </c:ext>
              </c:extLst>
            </c:dLbl>
            <c:dLbl>
              <c:idx val="33"/>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77-4769-9C59-25378C4A596C}"/>
                </c:ext>
              </c:extLst>
            </c:dLbl>
            <c:dLbl>
              <c:idx val="34"/>
              <c:layout>
                <c:manualLayout>
                  <c:x val="1.17592592592591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16-4FF8-84E7-2F80D84DDD84}"/>
                </c:ext>
              </c:extLst>
            </c:dLbl>
            <c:dLbl>
              <c:idx val="35"/>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16-4FF8-84E7-2F80D84DDD84}"/>
                </c:ext>
              </c:extLst>
            </c:dLbl>
            <c:dLbl>
              <c:idx val="36"/>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16-4FF8-84E7-2F80D84DDD84}"/>
                </c:ext>
              </c:extLst>
            </c:dLbl>
            <c:dLbl>
              <c:idx val="39"/>
              <c:layout>
                <c:manualLayout>
                  <c:x val="1.46990740740740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16-4FF8-84E7-2F80D84DDD84}"/>
                </c:ext>
              </c:extLst>
            </c:dLbl>
            <c:dLbl>
              <c:idx val="47"/>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E77-4769-9C59-25378C4A596C}"/>
                </c:ext>
              </c:extLst>
            </c:dLbl>
            <c:dLbl>
              <c:idx val="49"/>
              <c:layout>
                <c:manualLayout>
                  <c:x val="4.11574074074074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E77-4769-9C59-25378C4A596C}"/>
                </c:ext>
              </c:extLst>
            </c:dLbl>
            <c:dLbl>
              <c:idx val="50"/>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16-4FF8-84E7-2F80D84DDD84}"/>
                </c:ext>
              </c:extLst>
            </c:dLbl>
            <c:dLbl>
              <c:idx val="51"/>
              <c:layout>
                <c:manualLayout>
                  <c:x val="8.8194444444443364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E77-4769-9C59-25378C4A596C}"/>
                </c:ext>
              </c:extLst>
            </c:dLbl>
            <c:dLbl>
              <c:idx val="52"/>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E77-4769-9C59-25378C4A596C}"/>
                </c:ext>
              </c:extLst>
            </c:dLbl>
            <c:dLbl>
              <c:idx val="53"/>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C3-4F48-961A-0737B1C754E0}"/>
                </c:ext>
              </c:extLst>
            </c:dLbl>
            <c:dLbl>
              <c:idx val="56"/>
              <c:layout>
                <c:manualLayout>
                  <c:x val="1.763888888888888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E77-4769-9C59-25378C4A596C}"/>
                </c:ext>
              </c:extLst>
            </c:dLbl>
            <c:dLbl>
              <c:idx val="57"/>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16-4FF8-84E7-2F80D84DDD84}"/>
                </c:ext>
              </c:extLst>
            </c:dLbl>
            <c:dLbl>
              <c:idx val="58"/>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16-4FF8-84E7-2F80D84DDD84}"/>
                </c:ext>
              </c:extLst>
            </c:dLbl>
            <c:dLbl>
              <c:idx val="59"/>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916-4FF8-84E7-2F80D84DDD84}"/>
                </c:ext>
              </c:extLst>
            </c:dLbl>
            <c:dLbl>
              <c:idx val="62"/>
              <c:layout>
                <c:manualLayout>
                  <c:x val="1.46990740740739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916-4FF8-84E7-2F80D84DDD84}"/>
                </c:ext>
              </c:extLst>
            </c:dLbl>
            <c:dLbl>
              <c:idx val="63"/>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916-4FF8-84E7-2F80D84DDD84}"/>
                </c:ext>
              </c:extLst>
            </c:dLbl>
            <c:dLbl>
              <c:idx val="71"/>
              <c:layout>
                <c:manualLayout>
                  <c:x val="4.99768518518518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C3-4F48-961A-0737B1C754E0}"/>
                </c:ext>
              </c:extLst>
            </c:dLbl>
            <c:dLbl>
              <c:idx val="72"/>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916-4FF8-84E7-2F80D84DDD84}"/>
                </c:ext>
              </c:extLst>
            </c:dLbl>
            <c:dLbl>
              <c:idx val="73"/>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916-4FF8-84E7-2F80D84DDD84}"/>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市区町村別_所得区分別普及率!$AV$5:$AV$78</c:f>
              <c:numCache>
                <c:formatCode>0.0%</c:formatCode>
                <c:ptCount val="74"/>
                <c:pt idx="0">
                  <c:v>0.754544127222053</c:v>
                </c:pt>
                <c:pt idx="1">
                  <c:v>0.75352911169924097</c:v>
                </c:pt>
                <c:pt idx="2">
                  <c:v>0.72487650401181503</c:v>
                </c:pt>
                <c:pt idx="3">
                  <c:v>0.76834073666452496</c:v>
                </c:pt>
                <c:pt idx="4">
                  <c:v>0.75966692472745201</c:v>
                </c:pt>
                <c:pt idx="5">
                  <c:v>0.80025464277161396</c:v>
                </c:pt>
                <c:pt idx="6">
                  <c:v>0.76048410883697504</c:v>
                </c:pt>
                <c:pt idx="7">
                  <c:v>0.678927627996467</c:v>
                </c:pt>
                <c:pt idx="8">
                  <c:v>0.76818016113754495</c:v>
                </c:pt>
                <c:pt idx="9">
                  <c:v>0.82199879847147195</c:v>
                </c:pt>
                <c:pt idx="10">
                  <c:v>0.79201595463967001</c:v>
                </c:pt>
                <c:pt idx="11">
                  <c:v>0.71752585267830304</c:v>
                </c:pt>
                <c:pt idx="12">
                  <c:v>0.72284539279416204</c:v>
                </c:pt>
                <c:pt idx="13">
                  <c:v>0.72987719304980703</c:v>
                </c:pt>
                <c:pt idx="14">
                  <c:v>0.76435009480096905</c:v>
                </c:pt>
                <c:pt idx="15">
                  <c:v>0.65150530374939797</c:v>
                </c:pt>
                <c:pt idx="16">
                  <c:v>0.73271858805435197</c:v>
                </c:pt>
                <c:pt idx="17">
                  <c:v>0.74328064871084298</c:v>
                </c:pt>
                <c:pt idx="18">
                  <c:v>0.77481848547621601</c:v>
                </c:pt>
                <c:pt idx="19">
                  <c:v>0.78870234201954303</c:v>
                </c:pt>
                <c:pt idx="20">
                  <c:v>0.76205523504175599</c:v>
                </c:pt>
                <c:pt idx="21">
                  <c:v>0.78237465903435699</c:v>
                </c:pt>
                <c:pt idx="22">
                  <c:v>0.75935840972146795</c:v>
                </c:pt>
                <c:pt idx="23">
                  <c:v>0.71082589464141499</c:v>
                </c:pt>
                <c:pt idx="24">
                  <c:v>0.738631426116648</c:v>
                </c:pt>
                <c:pt idx="25">
                  <c:v>0.75759025990468498</c:v>
                </c:pt>
                <c:pt idx="26">
                  <c:v>0.78014442591682598</c:v>
                </c:pt>
                <c:pt idx="27">
                  <c:v>0.75692488559559701</c:v>
                </c:pt>
                <c:pt idx="28">
                  <c:v>0.76768866724382501</c:v>
                </c:pt>
                <c:pt idx="29">
                  <c:v>0.76615687432405999</c:v>
                </c:pt>
                <c:pt idx="30">
                  <c:v>0.73416520035343302</c:v>
                </c:pt>
                <c:pt idx="31">
                  <c:v>0.74272966979093002</c:v>
                </c:pt>
                <c:pt idx="32">
                  <c:v>0.76805431779505196</c:v>
                </c:pt>
                <c:pt idx="33">
                  <c:v>0.73725872171303597</c:v>
                </c:pt>
                <c:pt idx="34">
                  <c:v>0.72781201626799796</c:v>
                </c:pt>
                <c:pt idx="35">
                  <c:v>0.74513365685952704</c:v>
                </c:pt>
                <c:pt idx="36">
                  <c:v>0.737564192599934</c:v>
                </c:pt>
                <c:pt idx="37">
                  <c:v>0.75164622163878703</c:v>
                </c:pt>
                <c:pt idx="38">
                  <c:v>0.803716088748616</c:v>
                </c:pt>
                <c:pt idx="39">
                  <c:v>0.73136451078263998</c:v>
                </c:pt>
                <c:pt idx="40">
                  <c:v>0.75996985498835001</c:v>
                </c:pt>
                <c:pt idx="41">
                  <c:v>0.78100151011373697</c:v>
                </c:pt>
                <c:pt idx="42">
                  <c:v>0.77532982429377095</c:v>
                </c:pt>
                <c:pt idx="43">
                  <c:v>0.76673814950166497</c:v>
                </c:pt>
                <c:pt idx="44">
                  <c:v>0.76811408771506395</c:v>
                </c:pt>
                <c:pt idx="45">
                  <c:v>0.76054395555252696</c:v>
                </c:pt>
                <c:pt idx="46">
                  <c:v>0.78958965236245604</c:v>
                </c:pt>
                <c:pt idx="47">
                  <c:v>0.71719319377767698</c:v>
                </c:pt>
                <c:pt idx="48">
                  <c:v>0.76036055314277395</c:v>
                </c:pt>
                <c:pt idx="49">
                  <c:v>0.695311548976007</c:v>
                </c:pt>
                <c:pt idx="50">
                  <c:v>0.72452689501868806</c:v>
                </c:pt>
                <c:pt idx="51">
                  <c:v>0.73882522470360001</c:v>
                </c:pt>
                <c:pt idx="52">
                  <c:v>0.73117006821562802</c:v>
                </c:pt>
                <c:pt idx="53">
                  <c:v>0.75474446278311702</c:v>
                </c:pt>
                <c:pt idx="54">
                  <c:v>0.78053474373227305</c:v>
                </c:pt>
                <c:pt idx="55">
                  <c:v>0.81179098010152995</c:v>
                </c:pt>
                <c:pt idx="56">
                  <c:v>0.72428364335304896</c:v>
                </c:pt>
                <c:pt idx="57">
                  <c:v>0.727022782390364</c:v>
                </c:pt>
                <c:pt idx="58">
                  <c:v>0.71688299467475103</c:v>
                </c:pt>
                <c:pt idx="59">
                  <c:v>0.74083442281841405</c:v>
                </c:pt>
                <c:pt idx="60">
                  <c:v>0.74960547404993205</c:v>
                </c:pt>
                <c:pt idx="61">
                  <c:v>0.75800258962772704</c:v>
                </c:pt>
                <c:pt idx="62">
                  <c:v>0.728424629908485</c:v>
                </c:pt>
                <c:pt idx="63">
                  <c:v>0.70658496126147896</c:v>
                </c:pt>
                <c:pt idx="64">
                  <c:v>0.74830027762537699</c:v>
                </c:pt>
                <c:pt idx="65">
                  <c:v>0.75089965623580501</c:v>
                </c:pt>
                <c:pt idx="66">
                  <c:v>0.78793638108851705</c:v>
                </c:pt>
                <c:pt idx="67">
                  <c:v>0.75641392564504095</c:v>
                </c:pt>
                <c:pt idx="68">
                  <c:v>0.78053856797463295</c:v>
                </c:pt>
                <c:pt idx="69">
                  <c:v>0.80127981846545604</c:v>
                </c:pt>
                <c:pt idx="70">
                  <c:v>0.78578649798765798</c:v>
                </c:pt>
                <c:pt idx="71">
                  <c:v>0.68105433937071003</c:v>
                </c:pt>
                <c:pt idx="72">
                  <c:v>0.725048538928733</c:v>
                </c:pt>
                <c:pt idx="73">
                  <c:v>0.65240418899272601</c:v>
                </c:pt>
              </c:numCache>
            </c:numRef>
          </c:val>
          <c:extLst>
            <c:ext xmlns:c16="http://schemas.microsoft.com/office/drawing/2014/chart" uri="{C3380CC4-5D6E-409C-BE32-E72D297353CC}">
              <c16:uniqueId val="{0000001C-9E77-4769-9C59-25378C4A596C}"/>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51292615740740743"/>
                  <c:y val="-0.88154424603174608"/>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4400462962962963"/>
                      <c:h val="3.4625555555555548E-2"/>
                    </c:manualLayout>
                  </c15:layout>
                </c:ext>
                <c:ext xmlns:c16="http://schemas.microsoft.com/office/drawing/2014/chart" uri="{C3380CC4-5D6E-409C-BE32-E72D297353CC}">
                  <c16:uniqueId val="{0000001D-9E77-4769-9C59-25378C4A59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市区町村別_所得区分別普及率!$BU$5:$BU$78</c:f>
              <c:numCache>
                <c:formatCode>0.0%</c:formatCode>
                <c:ptCount val="74"/>
                <c:pt idx="0">
                  <c:v>0.75313165202606402</c:v>
                </c:pt>
                <c:pt idx="1">
                  <c:v>0.75313165202606402</c:v>
                </c:pt>
                <c:pt idx="2">
                  <c:v>0.75313165202606402</c:v>
                </c:pt>
                <c:pt idx="3">
                  <c:v>0.75313165202606402</c:v>
                </c:pt>
                <c:pt idx="4">
                  <c:v>0.75313165202606402</c:v>
                </c:pt>
                <c:pt idx="5">
                  <c:v>0.75313165202606402</c:v>
                </c:pt>
                <c:pt idx="6">
                  <c:v>0.75313165202606402</c:v>
                </c:pt>
                <c:pt idx="7">
                  <c:v>0.75313165202606402</c:v>
                </c:pt>
                <c:pt idx="8">
                  <c:v>0.75313165202606402</c:v>
                </c:pt>
                <c:pt idx="9">
                  <c:v>0.75313165202606402</c:v>
                </c:pt>
                <c:pt idx="10">
                  <c:v>0.75313165202606402</c:v>
                </c:pt>
                <c:pt idx="11">
                  <c:v>0.75313165202606402</c:v>
                </c:pt>
                <c:pt idx="12">
                  <c:v>0.75313165202606402</c:v>
                </c:pt>
                <c:pt idx="13">
                  <c:v>0.75313165202606402</c:v>
                </c:pt>
                <c:pt idx="14">
                  <c:v>0.75313165202606402</c:v>
                </c:pt>
                <c:pt idx="15">
                  <c:v>0.75313165202606402</c:v>
                </c:pt>
                <c:pt idx="16">
                  <c:v>0.75313165202606402</c:v>
                </c:pt>
                <c:pt idx="17">
                  <c:v>0.75313165202606402</c:v>
                </c:pt>
                <c:pt idx="18">
                  <c:v>0.75313165202606402</c:v>
                </c:pt>
                <c:pt idx="19">
                  <c:v>0.75313165202606402</c:v>
                </c:pt>
                <c:pt idx="20">
                  <c:v>0.75313165202606402</c:v>
                </c:pt>
                <c:pt idx="21">
                  <c:v>0.75313165202606402</c:v>
                </c:pt>
                <c:pt idx="22">
                  <c:v>0.75313165202606402</c:v>
                </c:pt>
                <c:pt idx="23">
                  <c:v>0.75313165202606402</c:v>
                </c:pt>
                <c:pt idx="24">
                  <c:v>0.75313165202606402</c:v>
                </c:pt>
                <c:pt idx="25">
                  <c:v>0.75313165202606402</c:v>
                </c:pt>
                <c:pt idx="26">
                  <c:v>0.75313165202606402</c:v>
                </c:pt>
                <c:pt idx="27">
                  <c:v>0.75313165202606402</c:v>
                </c:pt>
                <c:pt idx="28">
                  <c:v>0.75313165202606402</c:v>
                </c:pt>
                <c:pt idx="29">
                  <c:v>0.75313165202606402</c:v>
                </c:pt>
                <c:pt idx="30">
                  <c:v>0.75313165202606402</c:v>
                </c:pt>
                <c:pt idx="31">
                  <c:v>0.75313165202606402</c:v>
                </c:pt>
                <c:pt idx="32">
                  <c:v>0.75313165202606402</c:v>
                </c:pt>
                <c:pt idx="33">
                  <c:v>0.75313165202606402</c:v>
                </c:pt>
                <c:pt idx="34">
                  <c:v>0.75313165202606402</c:v>
                </c:pt>
                <c:pt idx="35">
                  <c:v>0.75313165202606402</c:v>
                </c:pt>
                <c:pt idx="36">
                  <c:v>0.75313165202606402</c:v>
                </c:pt>
                <c:pt idx="37">
                  <c:v>0.75313165202606402</c:v>
                </c:pt>
                <c:pt idx="38">
                  <c:v>0.75313165202606402</c:v>
                </c:pt>
                <c:pt idx="39">
                  <c:v>0.75313165202606402</c:v>
                </c:pt>
                <c:pt idx="40">
                  <c:v>0.75313165202606402</c:v>
                </c:pt>
                <c:pt idx="41">
                  <c:v>0.75313165202606402</c:v>
                </c:pt>
                <c:pt idx="42">
                  <c:v>0.75313165202606402</c:v>
                </c:pt>
                <c:pt idx="43">
                  <c:v>0.75313165202606402</c:v>
                </c:pt>
                <c:pt idx="44">
                  <c:v>0.75313165202606402</c:v>
                </c:pt>
                <c:pt idx="45">
                  <c:v>0.75313165202606402</c:v>
                </c:pt>
                <c:pt idx="46">
                  <c:v>0.75313165202606402</c:v>
                </c:pt>
                <c:pt idx="47">
                  <c:v>0.75313165202606402</c:v>
                </c:pt>
                <c:pt idx="48">
                  <c:v>0.75313165202606402</c:v>
                </c:pt>
                <c:pt idx="49">
                  <c:v>0.75313165202606402</c:v>
                </c:pt>
                <c:pt idx="50">
                  <c:v>0.75313165202606402</c:v>
                </c:pt>
                <c:pt idx="51">
                  <c:v>0.75313165202606402</c:v>
                </c:pt>
                <c:pt idx="52">
                  <c:v>0.75313165202606402</c:v>
                </c:pt>
                <c:pt idx="53">
                  <c:v>0.75313165202606402</c:v>
                </c:pt>
                <c:pt idx="54">
                  <c:v>0.75313165202606402</c:v>
                </c:pt>
                <c:pt idx="55">
                  <c:v>0.75313165202606402</c:v>
                </c:pt>
                <c:pt idx="56">
                  <c:v>0.75313165202606402</c:v>
                </c:pt>
                <c:pt idx="57">
                  <c:v>0.75313165202606402</c:v>
                </c:pt>
                <c:pt idx="58">
                  <c:v>0.75313165202606402</c:v>
                </c:pt>
                <c:pt idx="59">
                  <c:v>0.75313165202606402</c:v>
                </c:pt>
                <c:pt idx="60">
                  <c:v>0.75313165202606402</c:v>
                </c:pt>
                <c:pt idx="61">
                  <c:v>0.75313165202606402</c:v>
                </c:pt>
                <c:pt idx="62">
                  <c:v>0.75313165202606402</c:v>
                </c:pt>
                <c:pt idx="63">
                  <c:v>0.75313165202606402</c:v>
                </c:pt>
                <c:pt idx="64">
                  <c:v>0.75313165202606402</c:v>
                </c:pt>
                <c:pt idx="65">
                  <c:v>0.75313165202606402</c:v>
                </c:pt>
                <c:pt idx="66">
                  <c:v>0.75313165202606402</c:v>
                </c:pt>
                <c:pt idx="67">
                  <c:v>0.75313165202606402</c:v>
                </c:pt>
                <c:pt idx="68">
                  <c:v>0.75313165202606402</c:v>
                </c:pt>
                <c:pt idx="69">
                  <c:v>0.75313165202606402</c:v>
                </c:pt>
                <c:pt idx="70">
                  <c:v>0.75313165202606402</c:v>
                </c:pt>
                <c:pt idx="71">
                  <c:v>0.75313165202606402</c:v>
                </c:pt>
                <c:pt idx="72">
                  <c:v>0.75313165202606402</c:v>
                </c:pt>
                <c:pt idx="73">
                  <c:v>0.75313165202606402</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9E77-4769-9C59-25378C4A596C}"/>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5832847222222219"/>
              <c:y val="2.619452614379085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市区町村別_所得区分別普及率!$AY$3</c:f>
              <c:strCache>
                <c:ptCount val="1"/>
                <c:pt idx="0">
                  <c:v>一般</c:v>
                </c:pt>
              </c:strCache>
            </c:strRef>
          </c:tx>
          <c:spPr>
            <a:solidFill>
              <a:schemeClr val="accent4">
                <a:lumMod val="60000"/>
                <a:lumOff val="40000"/>
              </a:schemeClr>
            </a:solidFill>
            <a:ln>
              <a:noFill/>
            </a:ln>
          </c:spPr>
          <c:invertIfNegative val="0"/>
          <c:dLbls>
            <c:dLbl>
              <c:idx val="2"/>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DE-4E32-AB0A-4E0C4AFBEBF2}"/>
                </c:ext>
              </c:extLst>
            </c:dLbl>
            <c:dLbl>
              <c:idx val="4"/>
              <c:layout>
                <c:manualLayout>
                  <c:x val="-5.87962962962973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63-425D-BD1C-FA0CF99ECE15}"/>
                </c:ext>
              </c:extLst>
            </c:dLbl>
            <c:dLbl>
              <c:idx val="6"/>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63-425D-BD1C-FA0CF99ECE15}"/>
                </c:ext>
              </c:extLst>
            </c:dLbl>
            <c:dLbl>
              <c:idx val="7"/>
              <c:layout>
                <c:manualLayout>
                  <c:x val="5.2916666666666667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63-425D-BD1C-FA0CF99ECE15}"/>
                </c:ext>
              </c:extLst>
            </c:dLbl>
            <c:dLbl>
              <c:idx val="11"/>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63-425D-BD1C-FA0CF99ECE15}"/>
                </c:ext>
              </c:extLst>
            </c:dLbl>
            <c:dLbl>
              <c:idx val="12"/>
              <c:layout>
                <c:manualLayout>
                  <c:x val="2.3518518518518411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63-425D-BD1C-FA0CF99ECE15}"/>
                </c:ext>
              </c:extLst>
            </c:dLbl>
            <c:dLbl>
              <c:idx val="13"/>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63-425D-BD1C-FA0CF99ECE15}"/>
                </c:ext>
              </c:extLst>
            </c:dLbl>
            <c:dLbl>
              <c:idx val="14"/>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63-425D-BD1C-FA0CF99ECE15}"/>
                </c:ext>
              </c:extLst>
            </c:dLbl>
            <c:dLbl>
              <c:idx val="15"/>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63-425D-BD1C-FA0CF99ECE15}"/>
                </c:ext>
              </c:extLst>
            </c:dLbl>
            <c:dLbl>
              <c:idx val="1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DE-4E32-AB0A-4E0C4AFBEBF2}"/>
                </c:ext>
              </c:extLst>
            </c:dLbl>
            <c:dLbl>
              <c:idx val="17"/>
              <c:layout>
                <c:manualLayout>
                  <c:x val="5.8796296296295221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2E-4F39-A756-DAC1AFBD3760}"/>
                </c:ext>
              </c:extLst>
            </c:dLbl>
            <c:dLbl>
              <c:idx val="23"/>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DE-4E32-AB0A-4E0C4AFBEBF2}"/>
                </c:ext>
              </c:extLst>
            </c:dLbl>
            <c:dLbl>
              <c:idx val="2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2E-4F39-A756-DAC1AFBD3760}"/>
                </c:ext>
              </c:extLst>
            </c:dLbl>
            <c:dLbl>
              <c:idx val="25"/>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CA-4ECF-9485-89EE0E64C061}"/>
                </c:ext>
              </c:extLst>
            </c:dLbl>
            <c:dLbl>
              <c:idx val="2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63-425D-BD1C-FA0CF99ECE15}"/>
                </c:ext>
              </c:extLst>
            </c:dLbl>
            <c:dLbl>
              <c:idx val="30"/>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2E-4F39-A756-DAC1AFBD3760}"/>
                </c:ext>
              </c:extLst>
            </c:dLbl>
            <c:dLbl>
              <c:idx val="3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63-425D-BD1C-FA0CF99ECE15}"/>
                </c:ext>
              </c:extLst>
            </c:dLbl>
            <c:dLbl>
              <c:idx val="34"/>
              <c:layout>
                <c:manualLayout>
                  <c:x val="1.46990740740740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2E-4F39-A756-DAC1AFBD3760}"/>
                </c:ext>
              </c:extLst>
            </c:dLbl>
            <c:dLbl>
              <c:idx val="35"/>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2E-4F39-A756-DAC1AFBD3760}"/>
                </c:ext>
              </c:extLst>
            </c:dLbl>
            <c:dLbl>
              <c:idx val="36"/>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2E-4F39-A756-DAC1AFBD3760}"/>
                </c:ext>
              </c:extLst>
            </c:dLbl>
            <c:dLbl>
              <c:idx val="37"/>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363-425D-BD1C-FA0CF99ECE15}"/>
                </c:ext>
              </c:extLst>
            </c:dLbl>
            <c:dLbl>
              <c:idx val="39"/>
              <c:layout>
                <c:manualLayout>
                  <c:x val="1.1759259259259259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CA-4ECF-9485-89EE0E64C061}"/>
                </c:ext>
              </c:extLst>
            </c:dLbl>
            <c:dLbl>
              <c:idx val="47"/>
              <c:layout>
                <c:manualLayout>
                  <c:x val="2.6458333333333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363-425D-BD1C-FA0CF99ECE15}"/>
                </c:ext>
              </c:extLst>
            </c:dLbl>
            <c:dLbl>
              <c:idx val="49"/>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363-425D-BD1C-FA0CF99ECE15}"/>
                </c:ext>
              </c:extLst>
            </c:dLbl>
            <c:dLbl>
              <c:idx val="50"/>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DE-4E32-AB0A-4E0C4AFBEBF2}"/>
                </c:ext>
              </c:extLst>
            </c:dLbl>
            <c:dLbl>
              <c:idx val="5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363-425D-BD1C-FA0CF99ECE15}"/>
                </c:ext>
              </c:extLst>
            </c:dLbl>
            <c:dLbl>
              <c:idx val="56"/>
              <c:layout>
                <c:manualLayout>
                  <c:x val="1.1759259259259259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363-425D-BD1C-FA0CF99ECE15}"/>
                </c:ext>
              </c:extLst>
            </c:dLbl>
            <c:dLbl>
              <c:idx val="57"/>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DE-4E32-AB0A-4E0C4AFBEBF2}"/>
                </c:ext>
              </c:extLst>
            </c:dLbl>
            <c:dLbl>
              <c:idx val="58"/>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DE-4E32-AB0A-4E0C4AFBEBF2}"/>
                </c:ext>
              </c:extLst>
            </c:dLbl>
            <c:dLbl>
              <c:idx val="5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CA-4ECF-9485-89EE0E64C061}"/>
                </c:ext>
              </c:extLst>
            </c:dLbl>
            <c:dLbl>
              <c:idx val="61"/>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CA-4ECF-9485-89EE0E64C061}"/>
                </c:ext>
              </c:extLst>
            </c:dLbl>
            <c:dLbl>
              <c:idx val="62"/>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DE-4E32-AB0A-4E0C4AFBEBF2}"/>
                </c:ext>
              </c:extLst>
            </c:dLbl>
            <c:dLbl>
              <c:idx val="63"/>
              <c:layout>
                <c:manualLayout>
                  <c:x val="3.82175925925924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DE-4E32-AB0A-4E0C4AFBEBF2}"/>
                </c:ext>
              </c:extLst>
            </c:dLbl>
            <c:dLbl>
              <c:idx val="71"/>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DE-4E32-AB0A-4E0C4AFBEBF2}"/>
                </c:ext>
              </c:extLst>
            </c:dLbl>
            <c:dLbl>
              <c:idx val="73"/>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DE-4E32-AB0A-4E0C4AFBEBF2}"/>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市区町村別_所得区分別普及率!$AY$5:$AY$78</c:f>
              <c:numCache>
                <c:formatCode>0.0%</c:formatCode>
                <c:ptCount val="74"/>
                <c:pt idx="0">
                  <c:v>0.74371682020685104</c:v>
                </c:pt>
                <c:pt idx="1">
                  <c:v>0.75552225523648797</c:v>
                </c:pt>
                <c:pt idx="2">
                  <c:v>0.71288826753631496</c:v>
                </c:pt>
                <c:pt idx="3">
                  <c:v>0.75787174177493599</c:v>
                </c:pt>
                <c:pt idx="4">
                  <c:v>0.74418869125121201</c:v>
                </c:pt>
                <c:pt idx="5">
                  <c:v>0.79788986151884</c:v>
                </c:pt>
                <c:pt idx="6">
                  <c:v>0.72800232240130403</c:v>
                </c:pt>
                <c:pt idx="7">
                  <c:v>0.66508772470602395</c:v>
                </c:pt>
                <c:pt idx="8">
                  <c:v>0.74125412041684302</c:v>
                </c:pt>
                <c:pt idx="9">
                  <c:v>0.81262791592903105</c:v>
                </c:pt>
                <c:pt idx="10">
                  <c:v>0.77609490628685096</c:v>
                </c:pt>
                <c:pt idx="11">
                  <c:v>0.70571638793489999</c:v>
                </c:pt>
                <c:pt idx="12">
                  <c:v>0.70631742205415304</c:v>
                </c:pt>
                <c:pt idx="13">
                  <c:v>0.72178945217127399</c:v>
                </c:pt>
                <c:pt idx="14">
                  <c:v>0.76549669857581204</c:v>
                </c:pt>
                <c:pt idx="15">
                  <c:v>0.64267379554408599</c:v>
                </c:pt>
                <c:pt idx="16">
                  <c:v>0.72433578621596495</c:v>
                </c:pt>
                <c:pt idx="17">
                  <c:v>0.728676919218056</c:v>
                </c:pt>
                <c:pt idx="18">
                  <c:v>0.76379609807217297</c:v>
                </c:pt>
                <c:pt idx="19">
                  <c:v>0.78043949043797001</c:v>
                </c:pt>
                <c:pt idx="20">
                  <c:v>0.75558067786542105</c:v>
                </c:pt>
                <c:pt idx="21">
                  <c:v>0.77773286767014504</c:v>
                </c:pt>
                <c:pt idx="22">
                  <c:v>0.755264683701241</c:v>
                </c:pt>
                <c:pt idx="23">
                  <c:v>0.69391587914820796</c:v>
                </c:pt>
                <c:pt idx="24">
                  <c:v>0.729185938183875</c:v>
                </c:pt>
                <c:pt idx="25">
                  <c:v>0.74205400512473896</c:v>
                </c:pt>
                <c:pt idx="26">
                  <c:v>0.76816964061457504</c:v>
                </c:pt>
                <c:pt idx="27">
                  <c:v>0.73819922965125495</c:v>
                </c:pt>
                <c:pt idx="28">
                  <c:v>0.74692078250016303</c:v>
                </c:pt>
                <c:pt idx="29">
                  <c:v>0.76080495517025504</c:v>
                </c:pt>
                <c:pt idx="30">
                  <c:v>0.71511562158152997</c:v>
                </c:pt>
                <c:pt idx="31">
                  <c:v>0.72795981268577403</c:v>
                </c:pt>
                <c:pt idx="32">
                  <c:v>0.76319026291932601</c:v>
                </c:pt>
                <c:pt idx="33">
                  <c:v>0.73497885277107999</c:v>
                </c:pt>
                <c:pt idx="34">
                  <c:v>0.71847312368810001</c:v>
                </c:pt>
                <c:pt idx="35">
                  <c:v>0.72967038086955305</c:v>
                </c:pt>
                <c:pt idx="36">
                  <c:v>0.72988462211569805</c:v>
                </c:pt>
                <c:pt idx="37">
                  <c:v>0.73134662919753701</c:v>
                </c:pt>
                <c:pt idx="38">
                  <c:v>0.79352381849179598</c:v>
                </c:pt>
                <c:pt idx="39">
                  <c:v>0.72196821938826405</c:v>
                </c:pt>
                <c:pt idx="40">
                  <c:v>0.74996401049759398</c:v>
                </c:pt>
                <c:pt idx="41">
                  <c:v>0.77592843942857304</c:v>
                </c:pt>
                <c:pt idx="42">
                  <c:v>0.760530312372379</c:v>
                </c:pt>
                <c:pt idx="43">
                  <c:v>0.76208532594650602</c:v>
                </c:pt>
                <c:pt idx="44">
                  <c:v>0.76608383839754202</c:v>
                </c:pt>
                <c:pt idx="45">
                  <c:v>0.74644257446873896</c:v>
                </c:pt>
                <c:pt idx="46">
                  <c:v>0.787558586958096</c:v>
                </c:pt>
                <c:pt idx="47">
                  <c:v>0.70015550765490198</c:v>
                </c:pt>
                <c:pt idx="48">
                  <c:v>0.74901912769429801</c:v>
                </c:pt>
                <c:pt idx="49">
                  <c:v>0.67801740709407798</c:v>
                </c:pt>
                <c:pt idx="50">
                  <c:v>0.70353062465806004</c:v>
                </c:pt>
                <c:pt idx="51">
                  <c:v>0.73390514160758802</c:v>
                </c:pt>
                <c:pt idx="52">
                  <c:v>0.73061544341644402</c:v>
                </c:pt>
                <c:pt idx="53">
                  <c:v>0.746983759649541</c:v>
                </c:pt>
                <c:pt idx="54">
                  <c:v>0.76575572806214598</c:v>
                </c:pt>
                <c:pt idx="55">
                  <c:v>0.80075474937760704</c:v>
                </c:pt>
                <c:pt idx="56">
                  <c:v>0.72340598773474796</c:v>
                </c:pt>
                <c:pt idx="57">
                  <c:v>0.72563785713342899</c:v>
                </c:pt>
                <c:pt idx="58">
                  <c:v>0.70340049272120797</c:v>
                </c:pt>
                <c:pt idx="59">
                  <c:v>0.72248838499083201</c:v>
                </c:pt>
                <c:pt idx="60">
                  <c:v>0.73522285211457905</c:v>
                </c:pt>
                <c:pt idx="61">
                  <c:v>0.74598292499309804</c:v>
                </c:pt>
                <c:pt idx="62">
                  <c:v>0.68677171687916105</c:v>
                </c:pt>
                <c:pt idx="63">
                  <c:v>0.68681113347495304</c:v>
                </c:pt>
                <c:pt idx="64">
                  <c:v>0.74971961667619902</c:v>
                </c:pt>
                <c:pt idx="65">
                  <c:v>0.767199064687209</c:v>
                </c:pt>
                <c:pt idx="66">
                  <c:v>0.807144334456386</c:v>
                </c:pt>
                <c:pt idx="67">
                  <c:v>0.73978519456679004</c:v>
                </c:pt>
                <c:pt idx="68">
                  <c:v>0.78869917615644802</c:v>
                </c:pt>
                <c:pt idx="69">
                  <c:v>0.78253298241706803</c:v>
                </c:pt>
                <c:pt idx="70">
                  <c:v>0.77525979386452704</c:v>
                </c:pt>
                <c:pt idx="71">
                  <c:v>0.67562902934209002</c:v>
                </c:pt>
                <c:pt idx="72">
                  <c:v>0.728486657179645</c:v>
                </c:pt>
                <c:pt idx="73">
                  <c:v>0.61668027648658497</c:v>
                </c:pt>
              </c:numCache>
            </c:numRef>
          </c:val>
          <c:extLst>
            <c:ext xmlns:c16="http://schemas.microsoft.com/office/drawing/2014/chart" uri="{C3380CC4-5D6E-409C-BE32-E72D297353CC}">
              <c16:uniqueId val="{0000001C-4363-425D-BD1C-FA0CF99ECE15}"/>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50704652777777781"/>
                  <c:y val="-0.87940976190476194"/>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557638888888889"/>
                      <c:h val="3.8894523809523816E-2"/>
                    </c:manualLayout>
                  </c15:layout>
                </c:ext>
                <c:ext xmlns:c16="http://schemas.microsoft.com/office/drawing/2014/chart" uri="{C3380CC4-5D6E-409C-BE32-E72D297353CC}">
                  <c16:uniqueId val="{0000001D-4363-425D-BD1C-FA0CF99ECE1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市区町村別_所得区分別普及率!$BX$5:$BX$78</c:f>
              <c:numCache>
                <c:formatCode>0.0%</c:formatCode>
                <c:ptCount val="74"/>
                <c:pt idx="0">
                  <c:v>0.74307532258658304</c:v>
                </c:pt>
                <c:pt idx="1">
                  <c:v>0.74307532258658304</c:v>
                </c:pt>
                <c:pt idx="2">
                  <c:v>0.74307532258658304</c:v>
                </c:pt>
                <c:pt idx="3">
                  <c:v>0.74307532258658304</c:v>
                </c:pt>
                <c:pt idx="4">
                  <c:v>0.74307532258658304</c:v>
                </c:pt>
                <c:pt idx="5">
                  <c:v>0.74307532258658304</c:v>
                </c:pt>
                <c:pt idx="6">
                  <c:v>0.74307532258658304</c:v>
                </c:pt>
                <c:pt idx="7">
                  <c:v>0.74307532258658304</c:v>
                </c:pt>
                <c:pt idx="8">
                  <c:v>0.74307532258658304</c:v>
                </c:pt>
                <c:pt idx="9">
                  <c:v>0.74307532258658304</c:v>
                </c:pt>
                <c:pt idx="10">
                  <c:v>0.74307532258658304</c:v>
                </c:pt>
                <c:pt idx="11">
                  <c:v>0.74307532258658304</c:v>
                </c:pt>
                <c:pt idx="12">
                  <c:v>0.74307532258658304</c:v>
                </c:pt>
                <c:pt idx="13">
                  <c:v>0.74307532258658304</c:v>
                </c:pt>
                <c:pt idx="14">
                  <c:v>0.74307532258658304</c:v>
                </c:pt>
                <c:pt idx="15">
                  <c:v>0.74307532258658304</c:v>
                </c:pt>
                <c:pt idx="16">
                  <c:v>0.74307532258658304</c:v>
                </c:pt>
                <c:pt idx="17">
                  <c:v>0.74307532258658304</c:v>
                </c:pt>
                <c:pt idx="18">
                  <c:v>0.74307532258658304</c:v>
                </c:pt>
                <c:pt idx="19">
                  <c:v>0.74307532258658304</c:v>
                </c:pt>
                <c:pt idx="20">
                  <c:v>0.74307532258658304</c:v>
                </c:pt>
                <c:pt idx="21">
                  <c:v>0.74307532258658304</c:v>
                </c:pt>
                <c:pt idx="22">
                  <c:v>0.74307532258658304</c:v>
                </c:pt>
                <c:pt idx="23">
                  <c:v>0.74307532258658304</c:v>
                </c:pt>
                <c:pt idx="24">
                  <c:v>0.74307532258658304</c:v>
                </c:pt>
                <c:pt idx="25">
                  <c:v>0.74307532258658304</c:v>
                </c:pt>
                <c:pt idx="26">
                  <c:v>0.74307532258658304</c:v>
                </c:pt>
                <c:pt idx="27">
                  <c:v>0.74307532258658304</c:v>
                </c:pt>
                <c:pt idx="28">
                  <c:v>0.74307532258658304</c:v>
                </c:pt>
                <c:pt idx="29">
                  <c:v>0.74307532258658304</c:v>
                </c:pt>
                <c:pt idx="30">
                  <c:v>0.74307532258658304</c:v>
                </c:pt>
                <c:pt idx="31">
                  <c:v>0.74307532258658304</c:v>
                </c:pt>
                <c:pt idx="32">
                  <c:v>0.74307532258658304</c:v>
                </c:pt>
                <c:pt idx="33">
                  <c:v>0.74307532258658304</c:v>
                </c:pt>
                <c:pt idx="34">
                  <c:v>0.74307532258658304</c:v>
                </c:pt>
                <c:pt idx="35">
                  <c:v>0.74307532258658304</c:v>
                </c:pt>
                <c:pt idx="36">
                  <c:v>0.74307532258658304</c:v>
                </c:pt>
                <c:pt idx="37">
                  <c:v>0.74307532258658304</c:v>
                </c:pt>
                <c:pt idx="38">
                  <c:v>0.74307532258658304</c:v>
                </c:pt>
                <c:pt idx="39">
                  <c:v>0.74307532258658304</c:v>
                </c:pt>
                <c:pt idx="40">
                  <c:v>0.74307532258658304</c:v>
                </c:pt>
                <c:pt idx="41">
                  <c:v>0.74307532258658304</c:v>
                </c:pt>
                <c:pt idx="42">
                  <c:v>0.74307532258658304</c:v>
                </c:pt>
                <c:pt idx="43">
                  <c:v>0.74307532258658304</c:v>
                </c:pt>
                <c:pt idx="44">
                  <c:v>0.74307532258658304</c:v>
                </c:pt>
                <c:pt idx="45">
                  <c:v>0.74307532258658304</c:v>
                </c:pt>
                <c:pt idx="46">
                  <c:v>0.74307532258658304</c:v>
                </c:pt>
                <c:pt idx="47">
                  <c:v>0.74307532258658304</c:v>
                </c:pt>
                <c:pt idx="48">
                  <c:v>0.74307532258658304</c:v>
                </c:pt>
                <c:pt idx="49">
                  <c:v>0.74307532258658304</c:v>
                </c:pt>
                <c:pt idx="50">
                  <c:v>0.74307532258658304</c:v>
                </c:pt>
                <c:pt idx="51">
                  <c:v>0.74307532258658304</c:v>
                </c:pt>
                <c:pt idx="52">
                  <c:v>0.74307532258658304</c:v>
                </c:pt>
                <c:pt idx="53">
                  <c:v>0.74307532258658304</c:v>
                </c:pt>
                <c:pt idx="54">
                  <c:v>0.74307532258658304</c:v>
                </c:pt>
                <c:pt idx="55">
                  <c:v>0.74307532258658304</c:v>
                </c:pt>
                <c:pt idx="56">
                  <c:v>0.74307532258658304</c:v>
                </c:pt>
                <c:pt idx="57">
                  <c:v>0.74307532258658304</c:v>
                </c:pt>
                <c:pt idx="58">
                  <c:v>0.74307532258658304</c:v>
                </c:pt>
                <c:pt idx="59">
                  <c:v>0.74307532258658304</c:v>
                </c:pt>
                <c:pt idx="60">
                  <c:v>0.74307532258658304</c:v>
                </c:pt>
                <c:pt idx="61">
                  <c:v>0.74307532258658304</c:v>
                </c:pt>
                <c:pt idx="62">
                  <c:v>0.74307532258658304</c:v>
                </c:pt>
                <c:pt idx="63">
                  <c:v>0.74307532258658304</c:v>
                </c:pt>
                <c:pt idx="64">
                  <c:v>0.74307532258658304</c:v>
                </c:pt>
                <c:pt idx="65">
                  <c:v>0.74307532258658304</c:v>
                </c:pt>
                <c:pt idx="66">
                  <c:v>0.74307532258658304</c:v>
                </c:pt>
                <c:pt idx="67">
                  <c:v>0.74307532258658304</c:v>
                </c:pt>
                <c:pt idx="68">
                  <c:v>0.74307532258658304</c:v>
                </c:pt>
                <c:pt idx="69">
                  <c:v>0.74307532258658304</c:v>
                </c:pt>
                <c:pt idx="70">
                  <c:v>0.74307532258658304</c:v>
                </c:pt>
                <c:pt idx="71">
                  <c:v>0.74307532258658304</c:v>
                </c:pt>
                <c:pt idx="72">
                  <c:v>0.74307532258658304</c:v>
                </c:pt>
                <c:pt idx="73">
                  <c:v>0.74307532258658304</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4363-425D-BD1C-FA0CF99ECE15}"/>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5832847222222219"/>
              <c:y val="2.619452614379085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市区町村別_所得区分別普及率!$BB$3</c:f>
              <c:strCache>
                <c:ptCount val="1"/>
                <c:pt idx="0">
                  <c:v>現役並</c:v>
                </c:pt>
              </c:strCache>
            </c:strRef>
          </c:tx>
          <c:spPr>
            <a:solidFill>
              <a:schemeClr val="accent4">
                <a:lumMod val="60000"/>
                <a:lumOff val="40000"/>
              </a:schemeClr>
            </a:solidFill>
            <a:ln>
              <a:noFill/>
            </a:ln>
          </c:spPr>
          <c:invertIfNegative val="0"/>
          <c:dLbls>
            <c:dLbl>
              <c:idx val="2"/>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FE-45DD-AE3D-94DCF68AF604}"/>
                </c:ext>
              </c:extLst>
            </c:dLbl>
            <c:dLbl>
              <c:idx val="7"/>
              <c:layout>
                <c:manualLayout>
                  <c:x val="4.7037037037037037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5E-40FE-ADB9-E093CA18C7CA}"/>
                </c:ext>
              </c:extLst>
            </c:dLbl>
            <c:dLbl>
              <c:idx val="8"/>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FD-4AF3-8BF8-143E292E0B07}"/>
                </c:ext>
              </c:extLst>
            </c:dLbl>
            <c:dLbl>
              <c:idx val="11"/>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5E-40FE-ADB9-E093CA18C7CA}"/>
                </c:ext>
              </c:extLst>
            </c:dLbl>
            <c:dLbl>
              <c:idx val="12"/>
              <c:layout>
                <c:manualLayout>
                  <c:x val="2.0578703703703596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35E-40FE-ADB9-E093CA18C7CA}"/>
                </c:ext>
              </c:extLst>
            </c:dLbl>
            <c:dLbl>
              <c:idx val="13"/>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35E-40FE-ADB9-E093CA18C7CA}"/>
                </c:ext>
              </c:extLst>
            </c:dLbl>
            <c:dLbl>
              <c:idx val="15"/>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35E-40FE-ADB9-E093CA18C7CA}"/>
                </c:ext>
              </c:extLst>
            </c:dLbl>
            <c:dLbl>
              <c:idx val="16"/>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FD-4AF3-8BF8-143E292E0B07}"/>
                </c:ext>
              </c:extLst>
            </c:dLbl>
            <c:dLbl>
              <c:idx val="23"/>
              <c:layout>
                <c:manualLayout>
                  <c:x val="2.05787037037035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FD-4AF3-8BF8-143E292E0B07}"/>
                </c:ext>
              </c:extLst>
            </c:dLbl>
            <c:dLbl>
              <c:idx val="24"/>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FD-4AF3-8BF8-143E292E0B07}"/>
                </c:ext>
              </c:extLst>
            </c:dLbl>
            <c:dLbl>
              <c:idx val="30"/>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FE-45DD-AE3D-94DCF68AF604}"/>
                </c:ext>
              </c:extLst>
            </c:dLbl>
            <c:dLbl>
              <c:idx val="34"/>
              <c:layout>
                <c:manualLayout>
                  <c:x val="2.3518518518518411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FD-4AF3-8BF8-143E292E0B07}"/>
                </c:ext>
              </c:extLst>
            </c:dLbl>
            <c:dLbl>
              <c:idx val="36"/>
              <c:layout>
                <c:manualLayout>
                  <c:x val="2.93981481481470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FE-45DD-AE3D-94DCF68AF604}"/>
                </c:ext>
              </c:extLst>
            </c:dLbl>
            <c:dLbl>
              <c:idx val="47"/>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35E-40FE-ADB9-E093CA18C7CA}"/>
                </c:ext>
              </c:extLst>
            </c:dLbl>
            <c:dLbl>
              <c:idx val="49"/>
              <c:layout>
                <c:manualLayout>
                  <c:x val="4.40972222222222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35E-40FE-ADB9-E093CA18C7CA}"/>
                </c:ext>
              </c:extLst>
            </c:dLbl>
            <c:dLbl>
              <c:idx val="57"/>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FD-4AF3-8BF8-143E292E0B07}"/>
                </c:ext>
              </c:extLst>
            </c:dLbl>
            <c:dLbl>
              <c:idx val="58"/>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FD-4AF3-8BF8-143E292E0B07}"/>
                </c:ext>
              </c:extLst>
            </c:dLbl>
            <c:dLbl>
              <c:idx val="62"/>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FD-4AF3-8BF8-143E292E0B07}"/>
                </c:ext>
              </c:extLst>
            </c:dLbl>
            <c:dLbl>
              <c:idx val="63"/>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0A-4226-BB40-203800F367FA}"/>
                </c:ext>
              </c:extLst>
            </c:dLbl>
            <c:dLbl>
              <c:idx val="71"/>
              <c:layout>
                <c:manualLayout>
                  <c:x val="8.8194444444443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0A-4226-BB40-203800F367FA}"/>
                </c:ext>
              </c:extLst>
            </c:dLbl>
            <c:dLbl>
              <c:idx val="73"/>
              <c:layout>
                <c:manualLayout>
                  <c:x val="5.291666666666666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0A-4226-BB40-203800F367FA}"/>
                </c:ext>
              </c:extLst>
            </c:dLbl>
            <c:numFmt formatCode="0.0%"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市区町村別_所得区分別普及率!$BB$5:$BB$78</c:f>
              <c:numCache>
                <c:formatCode>0.0%</c:formatCode>
                <c:ptCount val="74"/>
                <c:pt idx="0">
                  <c:v>0.70906679612846302</c:v>
                </c:pt>
                <c:pt idx="1">
                  <c:v>0.71407117492415095</c:v>
                </c:pt>
                <c:pt idx="2">
                  <c:v>0.69678733633428602</c:v>
                </c:pt>
                <c:pt idx="3">
                  <c:v>0.72525739862134697</c:v>
                </c:pt>
                <c:pt idx="4">
                  <c:v>0.71426697267594097</c:v>
                </c:pt>
                <c:pt idx="5">
                  <c:v>0.74414453759019705</c:v>
                </c:pt>
                <c:pt idx="6">
                  <c:v>0.73846040844690497</c:v>
                </c:pt>
                <c:pt idx="7">
                  <c:v>0.64826132007332804</c:v>
                </c:pt>
                <c:pt idx="8">
                  <c:v>0.69800071060481095</c:v>
                </c:pt>
                <c:pt idx="9">
                  <c:v>0.812299590537643</c:v>
                </c:pt>
                <c:pt idx="10">
                  <c:v>0.73640314157454001</c:v>
                </c:pt>
                <c:pt idx="11">
                  <c:v>0.68187490786093896</c:v>
                </c:pt>
                <c:pt idx="12">
                  <c:v>0.68355884812910295</c:v>
                </c:pt>
                <c:pt idx="13">
                  <c:v>0.68858426431665698</c:v>
                </c:pt>
                <c:pt idx="14">
                  <c:v>0.73231215833166896</c:v>
                </c:pt>
                <c:pt idx="15">
                  <c:v>0.62240523355350696</c:v>
                </c:pt>
                <c:pt idx="16">
                  <c:v>0.68862432102797699</c:v>
                </c:pt>
                <c:pt idx="17">
                  <c:v>0.72657227958622195</c:v>
                </c:pt>
                <c:pt idx="18">
                  <c:v>0.71784758461099596</c:v>
                </c:pt>
                <c:pt idx="19">
                  <c:v>0.76459456206751397</c:v>
                </c:pt>
                <c:pt idx="20">
                  <c:v>0.73387853541600601</c:v>
                </c:pt>
                <c:pt idx="21">
                  <c:v>0.74644492554322805</c:v>
                </c:pt>
                <c:pt idx="22">
                  <c:v>0.71982931221190705</c:v>
                </c:pt>
                <c:pt idx="23">
                  <c:v>0.68447451902011403</c:v>
                </c:pt>
                <c:pt idx="24">
                  <c:v>0.70234653468219099</c:v>
                </c:pt>
                <c:pt idx="25">
                  <c:v>0.71907478828258098</c:v>
                </c:pt>
                <c:pt idx="26">
                  <c:v>0.72735056477101401</c:v>
                </c:pt>
                <c:pt idx="27">
                  <c:v>0.71149383069740002</c:v>
                </c:pt>
                <c:pt idx="28">
                  <c:v>0.716556889563849</c:v>
                </c:pt>
                <c:pt idx="29">
                  <c:v>0.73073524953744196</c:v>
                </c:pt>
                <c:pt idx="30">
                  <c:v>0.70633458658431902</c:v>
                </c:pt>
                <c:pt idx="31">
                  <c:v>0.72334816975157701</c:v>
                </c:pt>
                <c:pt idx="32">
                  <c:v>0.72141201743763705</c:v>
                </c:pt>
                <c:pt idx="33">
                  <c:v>0.72043731068563499</c:v>
                </c:pt>
                <c:pt idx="34">
                  <c:v>0.67915955617985702</c:v>
                </c:pt>
                <c:pt idx="35">
                  <c:v>0.73263890042193003</c:v>
                </c:pt>
                <c:pt idx="36">
                  <c:v>0.70766531474282701</c:v>
                </c:pt>
                <c:pt idx="37">
                  <c:v>0.72663016386896095</c:v>
                </c:pt>
                <c:pt idx="38">
                  <c:v>0.75779975029800495</c:v>
                </c:pt>
                <c:pt idx="39">
                  <c:v>0.71558215466280095</c:v>
                </c:pt>
                <c:pt idx="40">
                  <c:v>0.72580187184298794</c:v>
                </c:pt>
                <c:pt idx="41">
                  <c:v>0.75723074979994898</c:v>
                </c:pt>
                <c:pt idx="42">
                  <c:v>0.73172234590575702</c:v>
                </c:pt>
                <c:pt idx="43">
                  <c:v>0.72443966182875597</c:v>
                </c:pt>
                <c:pt idx="44">
                  <c:v>0.75811601662044803</c:v>
                </c:pt>
                <c:pt idx="45">
                  <c:v>0.72845289422120296</c:v>
                </c:pt>
                <c:pt idx="46">
                  <c:v>0.76560002764603996</c:v>
                </c:pt>
                <c:pt idx="47">
                  <c:v>0.68087644426903404</c:v>
                </c:pt>
                <c:pt idx="48">
                  <c:v>0.72864761533064504</c:v>
                </c:pt>
                <c:pt idx="49">
                  <c:v>0.64951675827811595</c:v>
                </c:pt>
                <c:pt idx="50">
                  <c:v>0.703057362796213</c:v>
                </c:pt>
                <c:pt idx="51">
                  <c:v>0.70949314681707698</c:v>
                </c:pt>
                <c:pt idx="52">
                  <c:v>0.70925788342098395</c:v>
                </c:pt>
                <c:pt idx="53">
                  <c:v>0.74354049733564997</c:v>
                </c:pt>
                <c:pt idx="54">
                  <c:v>0.71710785723516601</c:v>
                </c:pt>
                <c:pt idx="55">
                  <c:v>0.76469396981997095</c:v>
                </c:pt>
                <c:pt idx="56">
                  <c:v>0.71686623424931795</c:v>
                </c:pt>
                <c:pt idx="57">
                  <c:v>0.68767004444740798</c:v>
                </c:pt>
                <c:pt idx="58">
                  <c:v>0.67161169699012102</c:v>
                </c:pt>
                <c:pt idx="59">
                  <c:v>0.71267999182039499</c:v>
                </c:pt>
                <c:pt idx="60">
                  <c:v>0.72369501514860801</c:v>
                </c:pt>
                <c:pt idx="61">
                  <c:v>0.72954230859327995</c:v>
                </c:pt>
                <c:pt idx="62">
                  <c:v>0.67953059246081804</c:v>
                </c:pt>
                <c:pt idx="63">
                  <c:v>0.66269645330160099</c:v>
                </c:pt>
                <c:pt idx="64">
                  <c:v>0.72802911158314598</c:v>
                </c:pt>
                <c:pt idx="65">
                  <c:v>0.76148303718505805</c:v>
                </c:pt>
                <c:pt idx="66">
                  <c:v>0.82555739976079001</c:v>
                </c:pt>
                <c:pt idx="67">
                  <c:v>0.73821840892718005</c:v>
                </c:pt>
                <c:pt idx="68">
                  <c:v>0.74443881835118897</c:v>
                </c:pt>
                <c:pt idx="69">
                  <c:v>0.75048488196225904</c:v>
                </c:pt>
                <c:pt idx="70">
                  <c:v>0.79210160263423601</c:v>
                </c:pt>
                <c:pt idx="71">
                  <c:v>0.697267391197119</c:v>
                </c:pt>
                <c:pt idx="72">
                  <c:v>0.70831971933082105</c:v>
                </c:pt>
                <c:pt idx="73">
                  <c:v>0.64000334532458503</c:v>
                </c:pt>
              </c:numCache>
            </c:numRef>
          </c:val>
          <c:extLst>
            <c:ext xmlns:c16="http://schemas.microsoft.com/office/drawing/2014/chart" uri="{C3380CC4-5D6E-409C-BE32-E72D297353CC}">
              <c16:uniqueId val="{0000001C-235E-40FE-ADB9-E093CA18C7CA}"/>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50116689814814819"/>
                  <c:y val="-0.88063999999999998"/>
                </c:manualLayout>
              </c:layout>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6752314814814815"/>
                      <c:h val="3.6433968253968253E-2"/>
                    </c:manualLayout>
                  </c15:layout>
                </c:ext>
                <c:ext xmlns:c16="http://schemas.microsoft.com/office/drawing/2014/chart" uri="{C3380CC4-5D6E-409C-BE32-E72D297353CC}">
                  <c16:uniqueId val="{0000001D-235E-40FE-ADB9-E093CA18C7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市区町村別_所得区分別普及率!$CA$5:$CA$78</c:f>
              <c:numCache>
                <c:formatCode>0.0%</c:formatCode>
                <c:ptCount val="74"/>
                <c:pt idx="0">
                  <c:v>0.71600493804381904</c:v>
                </c:pt>
                <c:pt idx="1">
                  <c:v>0.71600493804381904</c:v>
                </c:pt>
                <c:pt idx="2">
                  <c:v>0.71600493804381904</c:v>
                </c:pt>
                <c:pt idx="3">
                  <c:v>0.71600493804381904</c:v>
                </c:pt>
                <c:pt idx="4">
                  <c:v>0.71600493804381904</c:v>
                </c:pt>
                <c:pt idx="5">
                  <c:v>0.71600493804381904</c:v>
                </c:pt>
                <c:pt idx="6">
                  <c:v>0.71600493804381904</c:v>
                </c:pt>
                <c:pt idx="7">
                  <c:v>0.71600493804381904</c:v>
                </c:pt>
                <c:pt idx="8">
                  <c:v>0.71600493804381904</c:v>
                </c:pt>
                <c:pt idx="9">
                  <c:v>0.71600493804381904</c:v>
                </c:pt>
                <c:pt idx="10">
                  <c:v>0.71600493804381904</c:v>
                </c:pt>
                <c:pt idx="11">
                  <c:v>0.71600493804381904</c:v>
                </c:pt>
                <c:pt idx="12">
                  <c:v>0.71600493804381904</c:v>
                </c:pt>
                <c:pt idx="13">
                  <c:v>0.71600493804381904</c:v>
                </c:pt>
                <c:pt idx="14">
                  <c:v>0.71600493804381904</c:v>
                </c:pt>
                <c:pt idx="15">
                  <c:v>0.71600493804381904</c:v>
                </c:pt>
                <c:pt idx="16">
                  <c:v>0.71600493804381904</c:v>
                </c:pt>
                <c:pt idx="17">
                  <c:v>0.71600493804381904</c:v>
                </c:pt>
                <c:pt idx="18">
                  <c:v>0.71600493804381904</c:v>
                </c:pt>
                <c:pt idx="19">
                  <c:v>0.71600493804381904</c:v>
                </c:pt>
                <c:pt idx="20">
                  <c:v>0.71600493804381904</c:v>
                </c:pt>
                <c:pt idx="21">
                  <c:v>0.71600493804381904</c:v>
                </c:pt>
                <c:pt idx="22">
                  <c:v>0.71600493804381904</c:v>
                </c:pt>
                <c:pt idx="23">
                  <c:v>0.71600493804381904</c:v>
                </c:pt>
                <c:pt idx="24">
                  <c:v>0.71600493804381904</c:v>
                </c:pt>
                <c:pt idx="25">
                  <c:v>0.71600493804381904</c:v>
                </c:pt>
                <c:pt idx="26">
                  <c:v>0.71600493804381904</c:v>
                </c:pt>
                <c:pt idx="27">
                  <c:v>0.71600493804381904</c:v>
                </c:pt>
                <c:pt idx="28">
                  <c:v>0.71600493804381904</c:v>
                </c:pt>
                <c:pt idx="29">
                  <c:v>0.71600493804381904</c:v>
                </c:pt>
                <c:pt idx="30">
                  <c:v>0.71600493804381904</c:v>
                </c:pt>
                <c:pt idx="31">
                  <c:v>0.71600493804381904</c:v>
                </c:pt>
                <c:pt idx="32">
                  <c:v>0.71600493804381904</c:v>
                </c:pt>
                <c:pt idx="33">
                  <c:v>0.71600493804381904</c:v>
                </c:pt>
                <c:pt idx="34">
                  <c:v>0.71600493804381904</c:v>
                </c:pt>
                <c:pt idx="35">
                  <c:v>0.71600493804381904</c:v>
                </c:pt>
                <c:pt idx="36">
                  <c:v>0.71600493804381904</c:v>
                </c:pt>
                <c:pt idx="37">
                  <c:v>0.71600493804381904</c:v>
                </c:pt>
                <c:pt idx="38">
                  <c:v>0.71600493804381904</c:v>
                </c:pt>
                <c:pt idx="39">
                  <c:v>0.71600493804381904</c:v>
                </c:pt>
                <c:pt idx="40">
                  <c:v>0.71600493804381904</c:v>
                </c:pt>
                <c:pt idx="41">
                  <c:v>0.71600493804381904</c:v>
                </c:pt>
                <c:pt idx="42">
                  <c:v>0.71600493804381904</c:v>
                </c:pt>
                <c:pt idx="43">
                  <c:v>0.71600493804381904</c:v>
                </c:pt>
                <c:pt idx="44">
                  <c:v>0.71600493804381904</c:v>
                </c:pt>
                <c:pt idx="45">
                  <c:v>0.71600493804381904</c:v>
                </c:pt>
                <c:pt idx="46">
                  <c:v>0.71600493804381904</c:v>
                </c:pt>
                <c:pt idx="47">
                  <c:v>0.71600493804381904</c:v>
                </c:pt>
                <c:pt idx="48">
                  <c:v>0.71600493804381904</c:v>
                </c:pt>
                <c:pt idx="49">
                  <c:v>0.71600493804381904</c:v>
                </c:pt>
                <c:pt idx="50">
                  <c:v>0.71600493804381904</c:v>
                </c:pt>
                <c:pt idx="51">
                  <c:v>0.71600493804381904</c:v>
                </c:pt>
                <c:pt idx="52">
                  <c:v>0.71600493804381904</c:v>
                </c:pt>
                <c:pt idx="53">
                  <c:v>0.71600493804381904</c:v>
                </c:pt>
                <c:pt idx="54">
                  <c:v>0.71600493804381904</c:v>
                </c:pt>
                <c:pt idx="55">
                  <c:v>0.71600493804381904</c:v>
                </c:pt>
                <c:pt idx="56">
                  <c:v>0.71600493804381904</c:v>
                </c:pt>
                <c:pt idx="57">
                  <c:v>0.71600493804381904</c:v>
                </c:pt>
                <c:pt idx="58">
                  <c:v>0.71600493804381904</c:v>
                </c:pt>
                <c:pt idx="59">
                  <c:v>0.71600493804381904</c:v>
                </c:pt>
                <c:pt idx="60">
                  <c:v>0.71600493804381904</c:v>
                </c:pt>
                <c:pt idx="61">
                  <c:v>0.71600493804381904</c:v>
                </c:pt>
                <c:pt idx="62">
                  <c:v>0.71600493804381904</c:v>
                </c:pt>
                <c:pt idx="63">
                  <c:v>0.71600493804381904</c:v>
                </c:pt>
                <c:pt idx="64">
                  <c:v>0.71600493804381904</c:v>
                </c:pt>
                <c:pt idx="65">
                  <c:v>0.71600493804381904</c:v>
                </c:pt>
                <c:pt idx="66">
                  <c:v>0.71600493804381904</c:v>
                </c:pt>
                <c:pt idx="67">
                  <c:v>0.71600493804381904</c:v>
                </c:pt>
                <c:pt idx="68">
                  <c:v>0.71600493804381904</c:v>
                </c:pt>
                <c:pt idx="69">
                  <c:v>0.71600493804381904</c:v>
                </c:pt>
                <c:pt idx="70">
                  <c:v>0.71600493804381904</c:v>
                </c:pt>
                <c:pt idx="71">
                  <c:v>0.71600493804381904</c:v>
                </c:pt>
                <c:pt idx="72">
                  <c:v>0.71600493804381904</c:v>
                </c:pt>
                <c:pt idx="73">
                  <c:v>0.71600493804381904</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E-235E-40FE-ADB9-E093CA18C7CA}"/>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6420810185185182"/>
              <c:y val="2.619452614379085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53715686274509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8"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市区町村別_所得区分別普及率!$AU$4</c:f>
              <c:strCache>
                <c:ptCount val="1"/>
                <c:pt idx="0">
                  <c:v>前年度との差分(低所得Ⅰ)</c:v>
                </c:pt>
              </c:strCache>
            </c:strRef>
          </c:tx>
          <c:spPr>
            <a:solidFill>
              <a:schemeClr val="accent1"/>
            </a:solidFill>
            <a:ln>
              <a:noFill/>
            </a:ln>
          </c:spPr>
          <c:invertIfNegative val="0"/>
          <c:dLbls>
            <c:dLbl>
              <c:idx val="2"/>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64-44E5-B45E-41F6BB069C60}"/>
                </c:ext>
              </c:extLst>
            </c:dLbl>
            <c:dLbl>
              <c:idx val="12"/>
              <c:layout>
                <c:manualLayout>
                  <c:x val="2.6458333333333226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64-44E5-B45E-41F6BB069C60}"/>
                </c:ext>
              </c:extLst>
            </c:dLbl>
            <c:dLbl>
              <c:idx val="25"/>
              <c:layout>
                <c:manualLayout>
                  <c:x val="2.6458333333333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0F-4B5C-8649-8C81602BBA2F}"/>
                </c:ext>
              </c:extLst>
            </c:dLbl>
            <c:dLbl>
              <c:idx val="34"/>
              <c:layout>
                <c:manualLayout>
                  <c:x val="1.46990740740740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764-44E5-B45E-41F6BB069C60}"/>
                </c:ext>
              </c:extLst>
            </c:dLbl>
            <c:dLbl>
              <c:idx val="37"/>
              <c:layout>
                <c:manualLayout>
                  <c:x val="2.93981481481480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764-44E5-B45E-41F6BB069C60}"/>
                </c:ext>
              </c:extLst>
            </c:dLbl>
            <c:dLbl>
              <c:idx val="49"/>
              <c:layout>
                <c:manualLayout>
                  <c:x val="2.93981481481480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764-44E5-B45E-41F6BB069C60}"/>
                </c:ext>
              </c:extLst>
            </c:dLbl>
            <c:dLbl>
              <c:idx val="53"/>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BA-4F1D-A805-2B3F99D063F0}"/>
                </c:ext>
              </c:extLst>
            </c:dLbl>
            <c:dLbl>
              <c:idx val="54"/>
              <c:layout>
                <c:manualLayout>
                  <c:x val="-2.93981481481492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BA-4F1D-A805-2B3F99D063F0}"/>
                </c:ext>
              </c:extLst>
            </c:dLbl>
            <c:dLbl>
              <c:idx val="57"/>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86-4C12-B16D-A60340877AC3}"/>
                </c:ext>
              </c:extLst>
            </c:dLbl>
            <c:dLbl>
              <c:idx val="58"/>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764-44E5-B45E-41F6BB069C60}"/>
                </c:ext>
              </c:extLst>
            </c:dLbl>
            <c:dLbl>
              <c:idx val="68"/>
              <c:layout>
                <c:manualLayout>
                  <c:x val="2.93981481481480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0F-4B5C-8649-8C81602BBA2F}"/>
                </c:ext>
              </c:extLst>
            </c:dLbl>
            <c:dLbl>
              <c:idx val="70"/>
              <c:layout>
                <c:manualLayout>
                  <c:x val="-8.81944444444455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BA-4F1D-A805-2B3F99D063F0}"/>
                </c:ext>
              </c:extLst>
            </c:dLbl>
            <c:dLbl>
              <c:idx val="73"/>
              <c:layout>
                <c:manualLayout>
                  <c:x val="-5.87939814814809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BA-4F1D-A805-2B3F99D063F0}"/>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市区町村別_所得区分別普及率!$AU$5:$AU$78</c:f>
              <c:numCache>
                <c:formatCode>General</c:formatCode>
                <c:ptCount val="74"/>
                <c:pt idx="0">
                  <c:v>0.60000000000000053</c:v>
                </c:pt>
                <c:pt idx="1">
                  <c:v>1.3000000000000012</c:v>
                </c:pt>
                <c:pt idx="2">
                  <c:v>0.10000000000000009</c:v>
                </c:pt>
                <c:pt idx="3">
                  <c:v>1.6000000000000014</c:v>
                </c:pt>
                <c:pt idx="4">
                  <c:v>0.80000000000000071</c:v>
                </c:pt>
                <c:pt idx="5">
                  <c:v>1.7000000000000015</c:v>
                </c:pt>
                <c:pt idx="6">
                  <c:v>-0.10000000000000009</c:v>
                </c:pt>
                <c:pt idx="7">
                  <c:v>1.8000000000000016</c:v>
                </c:pt>
                <c:pt idx="8">
                  <c:v>1.0000000000000009</c:v>
                </c:pt>
                <c:pt idx="9">
                  <c:v>-0.60000000000000053</c:v>
                </c:pt>
                <c:pt idx="10">
                  <c:v>0.80000000000000071</c:v>
                </c:pt>
                <c:pt idx="11">
                  <c:v>0.60000000000000053</c:v>
                </c:pt>
                <c:pt idx="12">
                  <c:v>0</c:v>
                </c:pt>
                <c:pt idx="13">
                  <c:v>0.50000000000000044</c:v>
                </c:pt>
                <c:pt idx="14">
                  <c:v>0.9000000000000008</c:v>
                </c:pt>
                <c:pt idx="15">
                  <c:v>-0.10000000000000009</c:v>
                </c:pt>
                <c:pt idx="16">
                  <c:v>0.50000000000000044</c:v>
                </c:pt>
                <c:pt idx="17">
                  <c:v>1.2000000000000011</c:v>
                </c:pt>
                <c:pt idx="18">
                  <c:v>0.60000000000000053</c:v>
                </c:pt>
                <c:pt idx="19">
                  <c:v>-0.20000000000000018</c:v>
                </c:pt>
                <c:pt idx="20">
                  <c:v>0.50000000000000044</c:v>
                </c:pt>
                <c:pt idx="21">
                  <c:v>0.9000000000000008</c:v>
                </c:pt>
                <c:pt idx="22">
                  <c:v>1.3000000000000012</c:v>
                </c:pt>
                <c:pt idx="23">
                  <c:v>0.50000000000000044</c:v>
                </c:pt>
                <c:pt idx="24">
                  <c:v>0.40000000000000036</c:v>
                </c:pt>
                <c:pt idx="25">
                  <c:v>0</c:v>
                </c:pt>
                <c:pt idx="26">
                  <c:v>-0.30000000000000027</c:v>
                </c:pt>
                <c:pt idx="27">
                  <c:v>0.50000000000000044</c:v>
                </c:pt>
                <c:pt idx="28">
                  <c:v>0.80000000000000071</c:v>
                </c:pt>
                <c:pt idx="29">
                  <c:v>-0.20000000000000018</c:v>
                </c:pt>
                <c:pt idx="30">
                  <c:v>-0.70000000000000062</c:v>
                </c:pt>
                <c:pt idx="31">
                  <c:v>0.50000000000000044</c:v>
                </c:pt>
                <c:pt idx="32">
                  <c:v>0.60000000000000053</c:v>
                </c:pt>
                <c:pt idx="33">
                  <c:v>0.9000000000000008</c:v>
                </c:pt>
                <c:pt idx="34">
                  <c:v>0.20000000000000018</c:v>
                </c:pt>
                <c:pt idx="35">
                  <c:v>-0.60000000000000053</c:v>
                </c:pt>
                <c:pt idx="36">
                  <c:v>0.60000000000000053</c:v>
                </c:pt>
                <c:pt idx="37">
                  <c:v>0</c:v>
                </c:pt>
                <c:pt idx="38">
                  <c:v>-0.10000000000000009</c:v>
                </c:pt>
                <c:pt idx="39">
                  <c:v>1.0000000000000009</c:v>
                </c:pt>
                <c:pt idx="40">
                  <c:v>0.70000000000000062</c:v>
                </c:pt>
                <c:pt idx="41">
                  <c:v>0.40000000000000036</c:v>
                </c:pt>
                <c:pt idx="42">
                  <c:v>0.80000000000000071</c:v>
                </c:pt>
                <c:pt idx="43">
                  <c:v>1.100000000000001</c:v>
                </c:pt>
                <c:pt idx="44">
                  <c:v>1.2000000000000011</c:v>
                </c:pt>
                <c:pt idx="45">
                  <c:v>1.5000000000000013</c:v>
                </c:pt>
                <c:pt idx="46">
                  <c:v>0.80000000000000071</c:v>
                </c:pt>
                <c:pt idx="47">
                  <c:v>-0.40000000000000036</c:v>
                </c:pt>
                <c:pt idx="48">
                  <c:v>0.80000000000000071</c:v>
                </c:pt>
                <c:pt idx="49">
                  <c:v>0</c:v>
                </c:pt>
                <c:pt idx="50">
                  <c:v>1.4000000000000012</c:v>
                </c:pt>
                <c:pt idx="51">
                  <c:v>0.40000000000000036</c:v>
                </c:pt>
                <c:pt idx="52">
                  <c:v>0.50000000000000044</c:v>
                </c:pt>
                <c:pt idx="53">
                  <c:v>1.3000000000000012</c:v>
                </c:pt>
                <c:pt idx="54">
                  <c:v>1.3000000000000012</c:v>
                </c:pt>
                <c:pt idx="55">
                  <c:v>0.70000000000000062</c:v>
                </c:pt>
                <c:pt idx="56">
                  <c:v>-0.80000000000000071</c:v>
                </c:pt>
                <c:pt idx="57">
                  <c:v>0.30000000000000027</c:v>
                </c:pt>
                <c:pt idx="58">
                  <c:v>0.20000000000000018</c:v>
                </c:pt>
                <c:pt idx="59">
                  <c:v>-1.0000000000000009</c:v>
                </c:pt>
                <c:pt idx="60">
                  <c:v>0.80000000000000071</c:v>
                </c:pt>
                <c:pt idx="61">
                  <c:v>-0.40000000000000036</c:v>
                </c:pt>
                <c:pt idx="62">
                  <c:v>0.50000000000000044</c:v>
                </c:pt>
                <c:pt idx="63">
                  <c:v>-0.20000000000000018</c:v>
                </c:pt>
                <c:pt idx="64">
                  <c:v>-0.40000000000000036</c:v>
                </c:pt>
                <c:pt idx="65">
                  <c:v>-0.30000000000000027</c:v>
                </c:pt>
                <c:pt idx="66">
                  <c:v>-1.5999999999999903</c:v>
                </c:pt>
                <c:pt idx="67">
                  <c:v>1.3000000000000012</c:v>
                </c:pt>
                <c:pt idx="68">
                  <c:v>0</c:v>
                </c:pt>
                <c:pt idx="69">
                  <c:v>1.5000000000000013</c:v>
                </c:pt>
                <c:pt idx="70">
                  <c:v>0.9000000000000008</c:v>
                </c:pt>
                <c:pt idx="71">
                  <c:v>-2.0000000000000018</c:v>
                </c:pt>
                <c:pt idx="72">
                  <c:v>4.0000000000000036</c:v>
                </c:pt>
                <c:pt idx="73">
                  <c:v>-1.3000000000000012</c:v>
                </c:pt>
              </c:numCache>
            </c:numRef>
          </c:val>
          <c:extLst>
            <c:ext xmlns:c16="http://schemas.microsoft.com/office/drawing/2014/chart" uri="{C3380CC4-5D6E-409C-BE32-E72D297353CC}">
              <c16:uniqueId val="{0000002E-2764-44E5-B45E-41F6BB069C60}"/>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14454097222222212"/>
                  <c:y val="-0.8879771825396825"/>
                </c:manualLayout>
              </c:layout>
              <c:numFmt formatCode="#,##0.0_ ;[Red]\-#,##0.0\ "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7330204767175981E-2"/>
                    </c:manualLayout>
                  </c15:layout>
                </c:ext>
                <c:ext xmlns:c16="http://schemas.microsoft.com/office/drawing/2014/chart" uri="{C3380CC4-5D6E-409C-BE32-E72D297353CC}">
                  <c16:uniqueId val="{0000002F-2764-44E5-B45E-41F6BB069C60}"/>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市区町村別_所得区分別普及率!$BT$5:$BT$78</c:f>
              <c:numCache>
                <c:formatCode>General</c:formatCode>
                <c:ptCount val="74"/>
                <c:pt idx="0">
                  <c:v>0.40000000000000036</c:v>
                </c:pt>
                <c:pt idx="1">
                  <c:v>0.40000000000000036</c:v>
                </c:pt>
                <c:pt idx="2">
                  <c:v>0.40000000000000036</c:v>
                </c:pt>
                <c:pt idx="3">
                  <c:v>0.40000000000000036</c:v>
                </c:pt>
                <c:pt idx="4">
                  <c:v>0.40000000000000036</c:v>
                </c:pt>
                <c:pt idx="5">
                  <c:v>0.40000000000000036</c:v>
                </c:pt>
                <c:pt idx="6">
                  <c:v>0.40000000000000036</c:v>
                </c:pt>
                <c:pt idx="7">
                  <c:v>0.40000000000000036</c:v>
                </c:pt>
                <c:pt idx="8">
                  <c:v>0.40000000000000036</c:v>
                </c:pt>
                <c:pt idx="9">
                  <c:v>0.40000000000000036</c:v>
                </c:pt>
                <c:pt idx="10">
                  <c:v>0.40000000000000036</c:v>
                </c:pt>
                <c:pt idx="11">
                  <c:v>0.40000000000000036</c:v>
                </c:pt>
                <c:pt idx="12">
                  <c:v>0.40000000000000036</c:v>
                </c:pt>
                <c:pt idx="13">
                  <c:v>0.40000000000000036</c:v>
                </c:pt>
                <c:pt idx="14">
                  <c:v>0.40000000000000036</c:v>
                </c:pt>
                <c:pt idx="15">
                  <c:v>0.40000000000000036</c:v>
                </c:pt>
                <c:pt idx="16">
                  <c:v>0.40000000000000036</c:v>
                </c:pt>
                <c:pt idx="17">
                  <c:v>0.40000000000000036</c:v>
                </c:pt>
                <c:pt idx="18">
                  <c:v>0.40000000000000036</c:v>
                </c:pt>
                <c:pt idx="19">
                  <c:v>0.40000000000000036</c:v>
                </c:pt>
                <c:pt idx="20">
                  <c:v>0.40000000000000036</c:v>
                </c:pt>
                <c:pt idx="21">
                  <c:v>0.40000000000000036</c:v>
                </c:pt>
                <c:pt idx="22">
                  <c:v>0.40000000000000036</c:v>
                </c:pt>
                <c:pt idx="23">
                  <c:v>0.40000000000000036</c:v>
                </c:pt>
                <c:pt idx="24">
                  <c:v>0.40000000000000036</c:v>
                </c:pt>
                <c:pt idx="25">
                  <c:v>0.40000000000000036</c:v>
                </c:pt>
                <c:pt idx="26">
                  <c:v>0.40000000000000036</c:v>
                </c:pt>
                <c:pt idx="27">
                  <c:v>0.40000000000000036</c:v>
                </c:pt>
                <c:pt idx="28">
                  <c:v>0.40000000000000036</c:v>
                </c:pt>
                <c:pt idx="29">
                  <c:v>0.40000000000000036</c:v>
                </c:pt>
                <c:pt idx="30">
                  <c:v>0.40000000000000036</c:v>
                </c:pt>
                <c:pt idx="31">
                  <c:v>0.40000000000000036</c:v>
                </c:pt>
                <c:pt idx="32">
                  <c:v>0.40000000000000036</c:v>
                </c:pt>
                <c:pt idx="33">
                  <c:v>0.40000000000000036</c:v>
                </c:pt>
                <c:pt idx="34">
                  <c:v>0.40000000000000036</c:v>
                </c:pt>
                <c:pt idx="35">
                  <c:v>0.40000000000000036</c:v>
                </c:pt>
                <c:pt idx="36">
                  <c:v>0.40000000000000036</c:v>
                </c:pt>
                <c:pt idx="37">
                  <c:v>0.40000000000000036</c:v>
                </c:pt>
                <c:pt idx="38">
                  <c:v>0.40000000000000036</c:v>
                </c:pt>
                <c:pt idx="39">
                  <c:v>0.40000000000000036</c:v>
                </c:pt>
                <c:pt idx="40">
                  <c:v>0.40000000000000036</c:v>
                </c:pt>
                <c:pt idx="41">
                  <c:v>0.40000000000000036</c:v>
                </c:pt>
                <c:pt idx="42">
                  <c:v>0.40000000000000036</c:v>
                </c:pt>
                <c:pt idx="43">
                  <c:v>0.40000000000000036</c:v>
                </c:pt>
                <c:pt idx="44">
                  <c:v>0.40000000000000036</c:v>
                </c:pt>
                <c:pt idx="45">
                  <c:v>0.40000000000000036</c:v>
                </c:pt>
                <c:pt idx="46">
                  <c:v>0.40000000000000036</c:v>
                </c:pt>
                <c:pt idx="47">
                  <c:v>0.40000000000000036</c:v>
                </c:pt>
                <c:pt idx="48">
                  <c:v>0.40000000000000036</c:v>
                </c:pt>
                <c:pt idx="49">
                  <c:v>0.40000000000000036</c:v>
                </c:pt>
                <c:pt idx="50">
                  <c:v>0.40000000000000036</c:v>
                </c:pt>
                <c:pt idx="51">
                  <c:v>0.40000000000000036</c:v>
                </c:pt>
                <c:pt idx="52">
                  <c:v>0.40000000000000036</c:v>
                </c:pt>
                <c:pt idx="53">
                  <c:v>0.40000000000000036</c:v>
                </c:pt>
                <c:pt idx="54">
                  <c:v>0.40000000000000036</c:v>
                </c:pt>
                <c:pt idx="55">
                  <c:v>0.40000000000000036</c:v>
                </c:pt>
                <c:pt idx="56">
                  <c:v>0.40000000000000036</c:v>
                </c:pt>
                <c:pt idx="57">
                  <c:v>0.40000000000000036</c:v>
                </c:pt>
                <c:pt idx="58">
                  <c:v>0.40000000000000036</c:v>
                </c:pt>
                <c:pt idx="59">
                  <c:v>0.40000000000000036</c:v>
                </c:pt>
                <c:pt idx="60">
                  <c:v>0.40000000000000036</c:v>
                </c:pt>
                <c:pt idx="61">
                  <c:v>0.40000000000000036</c:v>
                </c:pt>
                <c:pt idx="62">
                  <c:v>0.40000000000000036</c:v>
                </c:pt>
                <c:pt idx="63">
                  <c:v>0.40000000000000036</c:v>
                </c:pt>
                <c:pt idx="64">
                  <c:v>0.40000000000000036</c:v>
                </c:pt>
                <c:pt idx="65">
                  <c:v>0.40000000000000036</c:v>
                </c:pt>
                <c:pt idx="66">
                  <c:v>0.40000000000000036</c:v>
                </c:pt>
                <c:pt idx="67">
                  <c:v>0.40000000000000036</c:v>
                </c:pt>
                <c:pt idx="68">
                  <c:v>0.40000000000000036</c:v>
                </c:pt>
                <c:pt idx="69">
                  <c:v>0.40000000000000036</c:v>
                </c:pt>
                <c:pt idx="70">
                  <c:v>0.40000000000000036</c:v>
                </c:pt>
                <c:pt idx="71">
                  <c:v>0.40000000000000036</c:v>
                </c:pt>
                <c:pt idx="72">
                  <c:v>0.40000000000000036</c:v>
                </c:pt>
                <c:pt idx="73">
                  <c:v>0.40000000000000036</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0-2764-44E5-B45E-41F6BB069C60}"/>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5"/>
          <c:min val="-3"/>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4755748923032724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市区町村別_所得区分別普及率!$AX$4</c:f>
              <c:strCache>
                <c:ptCount val="1"/>
                <c:pt idx="0">
                  <c:v>前年度との差分(低所得Ⅱ)</c:v>
                </c:pt>
              </c:strCache>
            </c:strRef>
          </c:tx>
          <c:spPr>
            <a:solidFill>
              <a:schemeClr val="accent1"/>
            </a:solidFill>
            <a:ln>
              <a:noFill/>
            </a:ln>
          </c:spPr>
          <c:invertIfNegative val="0"/>
          <c:dLbls>
            <c:dLbl>
              <c:idx val="2"/>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C4-4A5D-9F45-B05193F48559}"/>
                </c:ext>
              </c:extLst>
            </c:dLbl>
            <c:dLbl>
              <c:idx val="1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C4-4A5D-9F45-B05193F48559}"/>
                </c:ext>
              </c:extLst>
            </c:dLbl>
            <c:dLbl>
              <c:idx val="12"/>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C4-4A5D-9F45-B05193F48559}"/>
                </c:ext>
              </c:extLst>
            </c:dLbl>
            <c:dLbl>
              <c:idx val="18"/>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93-49DD-A945-91A86F1E8238}"/>
                </c:ext>
              </c:extLst>
            </c:dLbl>
            <c:dLbl>
              <c:idx val="20"/>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93-49DD-A945-91A86F1E8238}"/>
                </c:ext>
              </c:extLst>
            </c:dLbl>
            <c:dLbl>
              <c:idx val="23"/>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C4-4A5D-9F45-B05193F48559}"/>
                </c:ext>
              </c:extLst>
            </c:dLbl>
            <c:dLbl>
              <c:idx val="25"/>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84-4DA0-B53A-F77FD21AA3F1}"/>
                </c:ext>
              </c:extLst>
            </c:dLbl>
            <c:dLbl>
              <c:idx val="30"/>
              <c:layout>
                <c:manualLayout>
                  <c:x val="2.64583333333333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7C4-4A5D-9F45-B05193F48559}"/>
                </c:ext>
              </c:extLst>
            </c:dLbl>
            <c:dLbl>
              <c:idx val="36"/>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84-4DA0-B53A-F77FD21AA3F1}"/>
                </c:ext>
              </c:extLst>
            </c:dLbl>
            <c:dLbl>
              <c:idx val="38"/>
              <c:layout>
                <c:manualLayout>
                  <c:x val="5.87962962962952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7C4-4A5D-9F45-B05193F48559}"/>
                </c:ext>
              </c:extLst>
            </c:dLbl>
            <c:dLbl>
              <c:idx val="46"/>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84-4DA0-B53A-F77FD21AA3F1}"/>
                </c:ext>
              </c:extLst>
            </c:dLbl>
            <c:dLbl>
              <c:idx val="56"/>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7C4-4A5D-9F45-B05193F48559}"/>
                </c:ext>
              </c:extLst>
            </c:dLbl>
            <c:dLbl>
              <c:idx val="62"/>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7C4-4A5D-9F45-B05193F48559}"/>
                </c:ext>
              </c:extLst>
            </c:dLbl>
            <c:dLbl>
              <c:idx val="72"/>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84-4DA0-B53A-F77FD21AA3F1}"/>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市区町村別_所得区分別普及率!$AX$5:$AX$78</c:f>
              <c:numCache>
                <c:formatCode>General</c:formatCode>
                <c:ptCount val="74"/>
                <c:pt idx="0">
                  <c:v>0.70000000000000062</c:v>
                </c:pt>
                <c:pt idx="1">
                  <c:v>0.70000000000000062</c:v>
                </c:pt>
                <c:pt idx="2">
                  <c:v>0.30000000000000027</c:v>
                </c:pt>
                <c:pt idx="3">
                  <c:v>0.60000000000000053</c:v>
                </c:pt>
                <c:pt idx="4">
                  <c:v>1.2000000000000011</c:v>
                </c:pt>
                <c:pt idx="5">
                  <c:v>1.0000000000000009</c:v>
                </c:pt>
                <c:pt idx="6">
                  <c:v>0.80000000000000071</c:v>
                </c:pt>
                <c:pt idx="7">
                  <c:v>2.1000000000000019</c:v>
                </c:pt>
                <c:pt idx="8">
                  <c:v>0.80000000000000071</c:v>
                </c:pt>
                <c:pt idx="9">
                  <c:v>0</c:v>
                </c:pt>
                <c:pt idx="10">
                  <c:v>0.80000000000000071</c:v>
                </c:pt>
                <c:pt idx="11">
                  <c:v>0.20000000000000018</c:v>
                </c:pt>
                <c:pt idx="12">
                  <c:v>0.20000000000000018</c:v>
                </c:pt>
                <c:pt idx="13">
                  <c:v>0.10000000000000009</c:v>
                </c:pt>
                <c:pt idx="14">
                  <c:v>0.10000000000000009</c:v>
                </c:pt>
                <c:pt idx="15">
                  <c:v>0.70000000000000062</c:v>
                </c:pt>
                <c:pt idx="16">
                  <c:v>1.2000000000000011</c:v>
                </c:pt>
                <c:pt idx="17">
                  <c:v>0.60000000000000053</c:v>
                </c:pt>
                <c:pt idx="18">
                  <c:v>0.20000000000000018</c:v>
                </c:pt>
                <c:pt idx="19">
                  <c:v>0.60000000000000053</c:v>
                </c:pt>
                <c:pt idx="20">
                  <c:v>0.20000000000000018</c:v>
                </c:pt>
                <c:pt idx="21">
                  <c:v>1.0000000000000009</c:v>
                </c:pt>
                <c:pt idx="22">
                  <c:v>1.4000000000000012</c:v>
                </c:pt>
                <c:pt idx="23">
                  <c:v>0.30000000000000027</c:v>
                </c:pt>
                <c:pt idx="24">
                  <c:v>-0.40000000000000036</c:v>
                </c:pt>
                <c:pt idx="25">
                  <c:v>0.50000000000000044</c:v>
                </c:pt>
                <c:pt idx="26">
                  <c:v>0.10000000000000009</c:v>
                </c:pt>
                <c:pt idx="27">
                  <c:v>-0.10000000000000009</c:v>
                </c:pt>
                <c:pt idx="28">
                  <c:v>1.2000000000000011</c:v>
                </c:pt>
                <c:pt idx="29">
                  <c:v>0.9000000000000008</c:v>
                </c:pt>
                <c:pt idx="30">
                  <c:v>0.30000000000000027</c:v>
                </c:pt>
                <c:pt idx="31">
                  <c:v>0.60000000000000053</c:v>
                </c:pt>
                <c:pt idx="32">
                  <c:v>1.4000000000000012</c:v>
                </c:pt>
                <c:pt idx="33">
                  <c:v>0.80000000000000071</c:v>
                </c:pt>
                <c:pt idx="34">
                  <c:v>-0.20000000000000018</c:v>
                </c:pt>
                <c:pt idx="35">
                  <c:v>1.9000000000000017</c:v>
                </c:pt>
                <c:pt idx="36">
                  <c:v>0.50000000000000044</c:v>
                </c:pt>
                <c:pt idx="37">
                  <c:v>0.70000000000000062</c:v>
                </c:pt>
                <c:pt idx="38">
                  <c:v>0.50000000000000044</c:v>
                </c:pt>
                <c:pt idx="39">
                  <c:v>0</c:v>
                </c:pt>
                <c:pt idx="40">
                  <c:v>1.3000000000000012</c:v>
                </c:pt>
                <c:pt idx="41">
                  <c:v>0.80000000000000071</c:v>
                </c:pt>
                <c:pt idx="42">
                  <c:v>1.0000000000000009</c:v>
                </c:pt>
                <c:pt idx="43">
                  <c:v>0.70000000000000062</c:v>
                </c:pt>
                <c:pt idx="44">
                  <c:v>1.7000000000000015</c:v>
                </c:pt>
                <c:pt idx="45">
                  <c:v>2.0000000000000018</c:v>
                </c:pt>
                <c:pt idx="46">
                  <c:v>0.40000000000000036</c:v>
                </c:pt>
                <c:pt idx="47">
                  <c:v>0.60000000000000053</c:v>
                </c:pt>
                <c:pt idx="48">
                  <c:v>-0.10000000000000009</c:v>
                </c:pt>
                <c:pt idx="49">
                  <c:v>1.4999999999999902</c:v>
                </c:pt>
                <c:pt idx="50">
                  <c:v>1.6000000000000014</c:v>
                </c:pt>
                <c:pt idx="51">
                  <c:v>0.60000000000000053</c:v>
                </c:pt>
                <c:pt idx="52">
                  <c:v>0.80000000000000071</c:v>
                </c:pt>
                <c:pt idx="53">
                  <c:v>1.8000000000000016</c:v>
                </c:pt>
                <c:pt idx="54">
                  <c:v>0.10000000000000009</c:v>
                </c:pt>
                <c:pt idx="55">
                  <c:v>0.60000000000000053</c:v>
                </c:pt>
                <c:pt idx="56">
                  <c:v>0.30000000000000027</c:v>
                </c:pt>
                <c:pt idx="57">
                  <c:v>0.9000000000000008</c:v>
                </c:pt>
                <c:pt idx="58">
                  <c:v>-0.10000000000000009</c:v>
                </c:pt>
                <c:pt idx="59">
                  <c:v>0.80000000000000071</c:v>
                </c:pt>
                <c:pt idx="60">
                  <c:v>0.70000000000000062</c:v>
                </c:pt>
                <c:pt idx="61">
                  <c:v>0.60000000000000053</c:v>
                </c:pt>
                <c:pt idx="62">
                  <c:v>0.20000000000000018</c:v>
                </c:pt>
                <c:pt idx="63">
                  <c:v>1.0000000000000009</c:v>
                </c:pt>
                <c:pt idx="64">
                  <c:v>-1.0000000000000009</c:v>
                </c:pt>
                <c:pt idx="65">
                  <c:v>1.4000000000000012</c:v>
                </c:pt>
                <c:pt idx="66">
                  <c:v>-2.300000000000002</c:v>
                </c:pt>
                <c:pt idx="67">
                  <c:v>-0.50000000000000044</c:v>
                </c:pt>
                <c:pt idx="68">
                  <c:v>0.60000000000000053</c:v>
                </c:pt>
                <c:pt idx="69">
                  <c:v>0.80000000000000071</c:v>
                </c:pt>
                <c:pt idx="70">
                  <c:v>2.0000000000000018</c:v>
                </c:pt>
                <c:pt idx="71">
                  <c:v>-1.19999999999999</c:v>
                </c:pt>
                <c:pt idx="72">
                  <c:v>0.40000000000000036</c:v>
                </c:pt>
                <c:pt idx="73">
                  <c:v>1.6000000000000014</c:v>
                </c:pt>
              </c:numCache>
            </c:numRef>
          </c:val>
          <c:extLst>
            <c:ext xmlns:c16="http://schemas.microsoft.com/office/drawing/2014/chart" uri="{C3380CC4-5D6E-409C-BE32-E72D297353CC}">
              <c16:uniqueId val="{0000002E-D7C4-4A5D-9F45-B05193F48559}"/>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5.046689814814815E-2"/>
                  <c:y val="-0.8879771825396825"/>
                </c:manualLayout>
              </c:layout>
              <c:numFmt formatCode="#,##0.0_ ;[Red]\-#,##0.0\ "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7330204767175981E-2"/>
                    </c:manualLayout>
                  </c15:layout>
                </c:ext>
                <c:ext xmlns:c16="http://schemas.microsoft.com/office/drawing/2014/chart" uri="{C3380CC4-5D6E-409C-BE32-E72D297353CC}">
                  <c16:uniqueId val="{0000002F-D7C4-4A5D-9F45-B05193F48559}"/>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市区町村別_所得区分別普及率!$BW$5:$BW$78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0-D7C4-4A5D-9F45-B05193F48559}"/>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3"/>
          <c:min val="-3"/>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4755748923032724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市区町村別_所得区分別普及率!$BA$4</c:f>
              <c:strCache>
                <c:ptCount val="1"/>
                <c:pt idx="0">
                  <c:v>前年度との差分(一般)</c:v>
                </c:pt>
              </c:strCache>
            </c:strRef>
          </c:tx>
          <c:spPr>
            <a:solidFill>
              <a:schemeClr val="accent1"/>
            </a:solidFill>
            <a:ln>
              <a:noFill/>
            </a:ln>
          </c:spPr>
          <c:invertIfNegative val="0"/>
          <c:dLbls>
            <c:dLbl>
              <c:idx val="2"/>
              <c:layout>
                <c:manualLayout>
                  <c:x val="3.2337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2F-42F9-88A0-A7703C5D5EE3}"/>
                </c:ext>
              </c:extLst>
            </c:dLbl>
            <c:dLbl>
              <c:idx val="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2F-42F9-88A0-A7703C5D5EE3}"/>
                </c:ext>
              </c:extLst>
            </c:dLbl>
            <c:dLbl>
              <c:idx val="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2F-42F9-88A0-A7703C5D5EE3}"/>
                </c:ext>
              </c:extLst>
            </c:dLbl>
            <c:dLbl>
              <c:idx val="7"/>
              <c:layout>
                <c:manualLayout>
                  <c:x val="-5.879629629629683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30-46BB-B722-C687C11657A1}"/>
                </c:ext>
              </c:extLst>
            </c:dLbl>
            <c:dLbl>
              <c:idx val="12"/>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2F-42F9-88A0-A7703C5D5EE3}"/>
                </c:ext>
              </c:extLst>
            </c:dLbl>
            <c:dLbl>
              <c:idx val="18"/>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A6-4AFC-9BA3-02A1262A3A90}"/>
                </c:ext>
              </c:extLst>
            </c:dLbl>
            <c:dLbl>
              <c:idx val="19"/>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A6-4AFC-9BA3-02A1262A3A90}"/>
                </c:ext>
              </c:extLst>
            </c:dLbl>
            <c:dLbl>
              <c:idx val="21"/>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71-4182-AD91-D046705589EB}"/>
                </c:ext>
              </c:extLst>
            </c:dLbl>
            <c:dLbl>
              <c:idx val="25"/>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71-4182-AD91-D046705589EB}"/>
                </c:ext>
              </c:extLst>
            </c:dLbl>
            <c:dLbl>
              <c:idx val="29"/>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71-4182-AD91-D046705589EB}"/>
                </c:ext>
              </c:extLst>
            </c:dLbl>
            <c:dLbl>
              <c:idx val="30"/>
              <c:layout>
                <c:manualLayout>
                  <c:x val="-5.879629629629683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30-46BB-B722-C687C11657A1}"/>
                </c:ext>
              </c:extLst>
            </c:dLbl>
            <c:dLbl>
              <c:idx val="36"/>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B2F-42F9-88A0-A7703C5D5EE3}"/>
                </c:ext>
              </c:extLst>
            </c:dLbl>
            <c:dLbl>
              <c:idx val="38"/>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B2F-42F9-88A0-A7703C5D5EE3}"/>
                </c:ext>
              </c:extLst>
            </c:dLbl>
            <c:dLbl>
              <c:idx val="39"/>
              <c:layout>
                <c:manualLayout>
                  <c:x val="-5.879629629629683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30-46BB-B722-C687C11657A1}"/>
                </c:ext>
              </c:extLst>
            </c:dLbl>
            <c:dLbl>
              <c:idx val="4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A6-4AFC-9BA3-02A1262A3A90}"/>
                </c:ext>
              </c:extLst>
            </c:dLbl>
            <c:dLbl>
              <c:idx val="48"/>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71-4182-AD91-D046705589EB}"/>
                </c:ext>
              </c:extLst>
            </c:dLbl>
            <c:dLbl>
              <c:idx val="52"/>
              <c:layout>
                <c:manualLayout>
                  <c:x val="2.35185185185185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B2F-42F9-88A0-A7703C5D5EE3}"/>
                </c:ext>
              </c:extLst>
            </c:dLbl>
            <c:dLbl>
              <c:idx val="55"/>
              <c:layout>
                <c:manualLayout>
                  <c:x val="1.76388888888888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71-4182-AD91-D046705589EB}"/>
                </c:ext>
              </c:extLst>
            </c:dLbl>
            <c:dLbl>
              <c:idx val="56"/>
              <c:layout>
                <c:manualLayout>
                  <c:x val="8.8194444444444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B2F-42F9-88A0-A7703C5D5EE3}"/>
                </c:ext>
              </c:extLst>
            </c:dLbl>
            <c:dLbl>
              <c:idx val="58"/>
              <c:layout>
                <c:manualLayout>
                  <c:x val="2.9398148148148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B2F-42F9-88A0-A7703C5D5EE3}"/>
                </c:ext>
              </c:extLst>
            </c:dLbl>
            <c:dLbl>
              <c:idx val="60"/>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B2F-42F9-88A0-A7703C5D5EE3}"/>
                </c:ext>
              </c:extLst>
            </c:dLbl>
            <c:dLbl>
              <c:idx val="61"/>
              <c:layout>
                <c:manualLayout>
                  <c:x val="2.0578703703703703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71-4182-AD91-D046705589EB}"/>
                </c:ext>
              </c:extLst>
            </c:dLbl>
            <c:dLbl>
              <c:idx val="63"/>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B2F-42F9-88A0-A7703C5D5EE3}"/>
                </c:ext>
              </c:extLst>
            </c:dLbl>
            <c:dLbl>
              <c:idx val="64"/>
              <c:layout>
                <c:manualLayout>
                  <c:x val="-5.87962962962962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71-4182-AD91-D046705589EB}"/>
                </c:ext>
              </c:extLst>
            </c:dLbl>
            <c:dLbl>
              <c:idx val="65"/>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71-4182-AD91-D046705589EB}"/>
                </c:ext>
              </c:extLst>
            </c:dLbl>
            <c:dLbl>
              <c:idx val="67"/>
              <c:layout>
                <c:manualLayout>
                  <c:x val="2.05787037037037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71-4182-AD91-D046705589EB}"/>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市区町村別_所得区分別普及率!$BA$5:$BA$78</c:f>
              <c:numCache>
                <c:formatCode>General</c:formatCode>
                <c:ptCount val="74"/>
                <c:pt idx="0">
                  <c:v>0.70000000000000062</c:v>
                </c:pt>
                <c:pt idx="1">
                  <c:v>1.5000000000000013</c:v>
                </c:pt>
                <c:pt idx="2">
                  <c:v>0.30000000000000027</c:v>
                </c:pt>
                <c:pt idx="3">
                  <c:v>0.20000000000000018</c:v>
                </c:pt>
                <c:pt idx="4">
                  <c:v>0.20000000000000018</c:v>
                </c:pt>
                <c:pt idx="5">
                  <c:v>1.9000000000000017</c:v>
                </c:pt>
                <c:pt idx="6">
                  <c:v>0.80000000000000071</c:v>
                </c:pt>
                <c:pt idx="7">
                  <c:v>0</c:v>
                </c:pt>
                <c:pt idx="8">
                  <c:v>0.9000000000000008</c:v>
                </c:pt>
                <c:pt idx="9">
                  <c:v>-0.20000000000000018</c:v>
                </c:pt>
                <c:pt idx="10">
                  <c:v>0.60000000000000053</c:v>
                </c:pt>
                <c:pt idx="11">
                  <c:v>0.9000000000000008</c:v>
                </c:pt>
                <c:pt idx="12">
                  <c:v>0.30000000000000027</c:v>
                </c:pt>
                <c:pt idx="13">
                  <c:v>1.100000000000001</c:v>
                </c:pt>
                <c:pt idx="14">
                  <c:v>1.0000000000000009</c:v>
                </c:pt>
                <c:pt idx="15">
                  <c:v>-0.20000000000000018</c:v>
                </c:pt>
                <c:pt idx="16">
                  <c:v>1.3000000000000012</c:v>
                </c:pt>
                <c:pt idx="17">
                  <c:v>1.9000000000000017</c:v>
                </c:pt>
                <c:pt idx="18">
                  <c:v>0.60000000000000053</c:v>
                </c:pt>
                <c:pt idx="19">
                  <c:v>0.50000000000000044</c:v>
                </c:pt>
                <c:pt idx="20">
                  <c:v>0.70000000000000062</c:v>
                </c:pt>
                <c:pt idx="21">
                  <c:v>0.20000000000000018</c:v>
                </c:pt>
                <c:pt idx="22">
                  <c:v>1.100000000000001</c:v>
                </c:pt>
                <c:pt idx="23">
                  <c:v>-0.80000000000000071</c:v>
                </c:pt>
                <c:pt idx="24">
                  <c:v>-0.30000000000000027</c:v>
                </c:pt>
                <c:pt idx="25">
                  <c:v>0.40000000000000036</c:v>
                </c:pt>
                <c:pt idx="26">
                  <c:v>-0.10000000000000009</c:v>
                </c:pt>
                <c:pt idx="27">
                  <c:v>0.9000000000000008</c:v>
                </c:pt>
                <c:pt idx="28">
                  <c:v>1.0000000000000009</c:v>
                </c:pt>
                <c:pt idx="29">
                  <c:v>0.40000000000000036</c:v>
                </c:pt>
                <c:pt idx="30">
                  <c:v>0</c:v>
                </c:pt>
                <c:pt idx="31">
                  <c:v>-0.20000000000000018</c:v>
                </c:pt>
                <c:pt idx="32">
                  <c:v>1.9000000000000017</c:v>
                </c:pt>
                <c:pt idx="33">
                  <c:v>1.0000000000000009</c:v>
                </c:pt>
                <c:pt idx="34">
                  <c:v>-0.30000000000000027</c:v>
                </c:pt>
                <c:pt idx="35">
                  <c:v>0.80000000000000071</c:v>
                </c:pt>
                <c:pt idx="36">
                  <c:v>0.40000000000000036</c:v>
                </c:pt>
                <c:pt idx="37">
                  <c:v>0.70000000000000062</c:v>
                </c:pt>
                <c:pt idx="38">
                  <c:v>0.40000000000000036</c:v>
                </c:pt>
                <c:pt idx="39">
                  <c:v>0</c:v>
                </c:pt>
                <c:pt idx="40">
                  <c:v>0.9000000000000008</c:v>
                </c:pt>
                <c:pt idx="41">
                  <c:v>0.60000000000000053</c:v>
                </c:pt>
                <c:pt idx="42">
                  <c:v>1.8000000000000016</c:v>
                </c:pt>
                <c:pt idx="43">
                  <c:v>0.50000000000000044</c:v>
                </c:pt>
                <c:pt idx="44">
                  <c:v>1.100000000000001</c:v>
                </c:pt>
                <c:pt idx="45">
                  <c:v>2.4000000000000021</c:v>
                </c:pt>
                <c:pt idx="46">
                  <c:v>0.60000000000000053</c:v>
                </c:pt>
                <c:pt idx="47">
                  <c:v>0.10000000000000009</c:v>
                </c:pt>
                <c:pt idx="48">
                  <c:v>0.20000000000000018</c:v>
                </c:pt>
                <c:pt idx="49">
                  <c:v>0.9000000000000008</c:v>
                </c:pt>
                <c:pt idx="50">
                  <c:v>1.6000000000000014</c:v>
                </c:pt>
                <c:pt idx="51">
                  <c:v>0.9000000000000008</c:v>
                </c:pt>
                <c:pt idx="52">
                  <c:v>0.40000000000000036</c:v>
                </c:pt>
                <c:pt idx="53">
                  <c:v>1.2000000000000011</c:v>
                </c:pt>
                <c:pt idx="54">
                  <c:v>0.80000000000000071</c:v>
                </c:pt>
                <c:pt idx="55">
                  <c:v>0.40000000000000036</c:v>
                </c:pt>
                <c:pt idx="56">
                  <c:v>0.50000000000000044</c:v>
                </c:pt>
                <c:pt idx="57">
                  <c:v>1.100000000000001</c:v>
                </c:pt>
                <c:pt idx="58">
                  <c:v>0.30000000000000027</c:v>
                </c:pt>
                <c:pt idx="59">
                  <c:v>-1.0000000000000009</c:v>
                </c:pt>
                <c:pt idx="60">
                  <c:v>0.40000000000000036</c:v>
                </c:pt>
                <c:pt idx="61">
                  <c:v>0.40000000000000036</c:v>
                </c:pt>
                <c:pt idx="62">
                  <c:v>1.3000000000000012</c:v>
                </c:pt>
                <c:pt idx="63">
                  <c:v>0.20000000000000018</c:v>
                </c:pt>
                <c:pt idx="64">
                  <c:v>0.20000000000000018</c:v>
                </c:pt>
                <c:pt idx="65">
                  <c:v>0.40000000000000036</c:v>
                </c:pt>
                <c:pt idx="66">
                  <c:v>-0.59999999999998943</c:v>
                </c:pt>
                <c:pt idx="67">
                  <c:v>0.40000000000000036</c:v>
                </c:pt>
                <c:pt idx="68">
                  <c:v>0.70000000000000062</c:v>
                </c:pt>
                <c:pt idx="69">
                  <c:v>1.8000000000000016</c:v>
                </c:pt>
                <c:pt idx="70">
                  <c:v>0.70000000000000062</c:v>
                </c:pt>
                <c:pt idx="71">
                  <c:v>0.80000000000000071</c:v>
                </c:pt>
                <c:pt idx="72">
                  <c:v>3.2000000000000028</c:v>
                </c:pt>
                <c:pt idx="73">
                  <c:v>1.6000000000000014</c:v>
                </c:pt>
              </c:numCache>
            </c:numRef>
          </c:val>
          <c:extLst>
            <c:ext xmlns:c16="http://schemas.microsoft.com/office/drawing/2014/chart" uri="{C3380CC4-5D6E-409C-BE32-E72D297353CC}">
              <c16:uniqueId val="{0000002E-7B2F-42F9-88A0-A7703C5D5EE3}"/>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17099930555555556"/>
                  <c:y val="-0.8879771825396825"/>
                </c:manualLayout>
              </c:layout>
              <c:numFmt formatCode="#,##0.0_ ;[Red]\-#,##0.0\ "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7330204767175981E-2"/>
                    </c:manualLayout>
                  </c15:layout>
                </c:ext>
                <c:ext xmlns:c16="http://schemas.microsoft.com/office/drawing/2014/chart" uri="{C3380CC4-5D6E-409C-BE32-E72D297353CC}">
                  <c16:uniqueId val="{0000002F-7B2F-42F9-88A0-A7703C5D5EE3}"/>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市区町村別_所得区分別普及率!$BZ$5:$BZ$78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0-7B2F-42F9-88A0-A7703C5D5EE3}"/>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max val="4"/>
          <c:min val="-2"/>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4755748923032724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市区町村別_所得区分別普及率!$BD$4</c:f>
              <c:strCache>
                <c:ptCount val="1"/>
                <c:pt idx="0">
                  <c:v>前年度との差分(現役並)</c:v>
                </c:pt>
              </c:strCache>
            </c:strRef>
          </c:tx>
          <c:spPr>
            <a:solidFill>
              <a:schemeClr val="accent1"/>
            </a:solidFill>
            <a:ln>
              <a:noFill/>
            </a:ln>
          </c:spPr>
          <c:invertIfNegative val="0"/>
          <c:dLbls>
            <c:dLbl>
              <c:idx val="10"/>
              <c:layout>
                <c:manualLayout>
                  <c:x val="8.81944444444439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3A-4893-9A09-69DA4B94EA12}"/>
                </c:ext>
              </c:extLst>
            </c:dLbl>
            <c:dLbl>
              <c:idx val="58"/>
              <c:layout>
                <c:manualLayout>
                  <c:x val="1.469907407407402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E3A-4893-9A09-69DA4B94EA12}"/>
                </c:ext>
              </c:extLst>
            </c:dLbl>
            <c:dLbl>
              <c:idx val="62"/>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E3A-4893-9A09-69DA4B94EA12}"/>
                </c:ext>
              </c:extLst>
            </c:dLbl>
            <c:dLbl>
              <c:idx val="64"/>
              <c:layout>
                <c:manualLayout>
                  <c:x val="2.93981481481481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83-4C20-8D87-C29260ECBDB8}"/>
                </c:ext>
              </c:extLst>
            </c:dLbl>
            <c:dLbl>
              <c:idx val="68"/>
              <c:layout>
                <c:manualLayout>
                  <c:x val="-1.46981481481481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83-4C20-8D87-C29260ECBDB8}"/>
                </c:ext>
              </c:extLst>
            </c:dLbl>
            <c:numFmt formatCode="#,##0.0_ ;[Red]\-#,##0.0\ " sourceLinked="0"/>
            <c:spPr>
              <a:noFill/>
              <a:ln>
                <a:noFill/>
              </a:ln>
              <a:effectLst/>
            </c:spPr>
            <c:txPr>
              <a:bodyPr wrap="square" lIns="38100" tIns="19050" rIns="38100" bIns="19050" anchor="ctr">
                <a:spAutoFit/>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市区町村別_所得区分別普及率!$AF$5:$AF$78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市区町村別_所得区分別普及率!$BD$5:$BD$78</c:f>
              <c:numCache>
                <c:formatCode>General</c:formatCode>
                <c:ptCount val="74"/>
                <c:pt idx="0">
                  <c:v>0.40000000000000036</c:v>
                </c:pt>
                <c:pt idx="1">
                  <c:v>1.4000000000000012</c:v>
                </c:pt>
                <c:pt idx="2">
                  <c:v>-1.8000000000000016</c:v>
                </c:pt>
                <c:pt idx="3">
                  <c:v>3.1000000000000028</c:v>
                </c:pt>
                <c:pt idx="4">
                  <c:v>-0.10000000000000009</c:v>
                </c:pt>
                <c:pt idx="5">
                  <c:v>-1.5000000000000013</c:v>
                </c:pt>
                <c:pt idx="6">
                  <c:v>0.50000000000000044</c:v>
                </c:pt>
                <c:pt idx="7">
                  <c:v>3.0000000000000027</c:v>
                </c:pt>
                <c:pt idx="8">
                  <c:v>0.40000000000000036</c:v>
                </c:pt>
                <c:pt idx="9">
                  <c:v>-1.19999999999999</c:v>
                </c:pt>
                <c:pt idx="10">
                  <c:v>0.10000000000000009</c:v>
                </c:pt>
                <c:pt idx="11">
                  <c:v>0.70000000000000062</c:v>
                </c:pt>
                <c:pt idx="12">
                  <c:v>1.0000000000000009</c:v>
                </c:pt>
                <c:pt idx="13">
                  <c:v>-1.9000000000000017</c:v>
                </c:pt>
                <c:pt idx="14">
                  <c:v>0.20000000000000018</c:v>
                </c:pt>
                <c:pt idx="15">
                  <c:v>1.2000000000000011</c:v>
                </c:pt>
                <c:pt idx="16">
                  <c:v>-0.9000000000000008</c:v>
                </c:pt>
                <c:pt idx="17">
                  <c:v>-0.30000000000000027</c:v>
                </c:pt>
                <c:pt idx="18">
                  <c:v>-1.4000000000000012</c:v>
                </c:pt>
                <c:pt idx="19">
                  <c:v>-0.60000000000000053</c:v>
                </c:pt>
                <c:pt idx="20">
                  <c:v>1.2000000000000011</c:v>
                </c:pt>
                <c:pt idx="21">
                  <c:v>0.80000000000000071</c:v>
                </c:pt>
                <c:pt idx="22">
                  <c:v>0.80000000000000071</c:v>
                </c:pt>
                <c:pt idx="23">
                  <c:v>2.200000000000002</c:v>
                </c:pt>
                <c:pt idx="24">
                  <c:v>0.9000000000000008</c:v>
                </c:pt>
                <c:pt idx="25">
                  <c:v>-0.30000000000000027</c:v>
                </c:pt>
                <c:pt idx="26">
                  <c:v>-0.9000000000000008</c:v>
                </c:pt>
                <c:pt idx="27">
                  <c:v>-0.9000000000000008</c:v>
                </c:pt>
                <c:pt idx="28">
                  <c:v>-0.50000000000000044</c:v>
                </c:pt>
                <c:pt idx="29">
                  <c:v>1.0000000000000009</c:v>
                </c:pt>
                <c:pt idx="30">
                  <c:v>-0.10000000000000009</c:v>
                </c:pt>
                <c:pt idx="31">
                  <c:v>-0.80000000000000071</c:v>
                </c:pt>
                <c:pt idx="32">
                  <c:v>0.40000000000000036</c:v>
                </c:pt>
                <c:pt idx="33">
                  <c:v>0.70000000000000062</c:v>
                </c:pt>
                <c:pt idx="34">
                  <c:v>-0.80000000000000071</c:v>
                </c:pt>
                <c:pt idx="35">
                  <c:v>1.8000000000000016</c:v>
                </c:pt>
                <c:pt idx="36">
                  <c:v>0.60000000000000053</c:v>
                </c:pt>
                <c:pt idx="37">
                  <c:v>-0.60000000000000053</c:v>
                </c:pt>
                <c:pt idx="38">
                  <c:v>-0.20000000000000018</c:v>
                </c:pt>
                <c:pt idx="39">
                  <c:v>0.80000000000000071</c:v>
                </c:pt>
                <c:pt idx="40">
                  <c:v>0.70000000000000062</c:v>
                </c:pt>
                <c:pt idx="41">
                  <c:v>1.2000000000000011</c:v>
                </c:pt>
                <c:pt idx="42">
                  <c:v>0.70000000000000062</c:v>
                </c:pt>
                <c:pt idx="43">
                  <c:v>-0.50000000000000044</c:v>
                </c:pt>
                <c:pt idx="44">
                  <c:v>2.5000000000000022</c:v>
                </c:pt>
                <c:pt idx="45">
                  <c:v>-0.70000000000000062</c:v>
                </c:pt>
                <c:pt idx="46">
                  <c:v>0.30000000000000027</c:v>
                </c:pt>
                <c:pt idx="47">
                  <c:v>0.20000000000000018</c:v>
                </c:pt>
                <c:pt idx="48">
                  <c:v>0.70000000000000062</c:v>
                </c:pt>
                <c:pt idx="49">
                  <c:v>-0.30000000000000027</c:v>
                </c:pt>
                <c:pt idx="50">
                  <c:v>0.30000000000000027</c:v>
                </c:pt>
                <c:pt idx="51">
                  <c:v>0.60000000000000053</c:v>
                </c:pt>
                <c:pt idx="52">
                  <c:v>-0.20000000000000018</c:v>
                </c:pt>
                <c:pt idx="53">
                  <c:v>1.4000000000000012</c:v>
                </c:pt>
                <c:pt idx="54">
                  <c:v>1.100000000000001</c:v>
                </c:pt>
                <c:pt idx="55">
                  <c:v>2.0000000000000018</c:v>
                </c:pt>
                <c:pt idx="56">
                  <c:v>1.100000000000001</c:v>
                </c:pt>
                <c:pt idx="57">
                  <c:v>-0.80000000000000071</c:v>
                </c:pt>
                <c:pt idx="58">
                  <c:v>0</c:v>
                </c:pt>
                <c:pt idx="59">
                  <c:v>1.7000000000000015</c:v>
                </c:pt>
                <c:pt idx="60">
                  <c:v>1.6000000000000014</c:v>
                </c:pt>
                <c:pt idx="61">
                  <c:v>1.3000000000000012</c:v>
                </c:pt>
                <c:pt idx="62">
                  <c:v>0.20000000000000018</c:v>
                </c:pt>
                <c:pt idx="63">
                  <c:v>-2.200000000000002</c:v>
                </c:pt>
                <c:pt idx="64">
                  <c:v>0.20000000000000018</c:v>
                </c:pt>
                <c:pt idx="65">
                  <c:v>-0.70000000000000062</c:v>
                </c:pt>
                <c:pt idx="66">
                  <c:v>1.8999999999999906</c:v>
                </c:pt>
                <c:pt idx="67">
                  <c:v>-0.10000000000000009</c:v>
                </c:pt>
                <c:pt idx="68">
                  <c:v>-2.8000000000000025</c:v>
                </c:pt>
                <c:pt idx="69">
                  <c:v>5.8000000000000052</c:v>
                </c:pt>
                <c:pt idx="70">
                  <c:v>1.100000000000001</c:v>
                </c:pt>
                <c:pt idx="71">
                  <c:v>1.8999999999999906</c:v>
                </c:pt>
                <c:pt idx="72">
                  <c:v>-1.3000000000000012</c:v>
                </c:pt>
                <c:pt idx="73">
                  <c:v>1.8000000000000016</c:v>
                </c:pt>
              </c:numCache>
            </c:numRef>
          </c:val>
          <c:extLst>
            <c:ext xmlns:c16="http://schemas.microsoft.com/office/drawing/2014/chart" uri="{C3380CC4-5D6E-409C-BE32-E72D297353CC}">
              <c16:uniqueId val="{0000002E-DE3A-4893-9A09-69DA4B94EA12}"/>
            </c:ext>
          </c:extLst>
        </c:ser>
        <c:dLbls>
          <c:showLegendKey val="0"/>
          <c:showVal val="0"/>
          <c:showCatName val="0"/>
          <c:showSerName val="0"/>
          <c:showPercent val="0"/>
          <c:showBubbleSize val="0"/>
        </c:dLbls>
        <c:gapWidth val="150"/>
        <c:axId val="447981056"/>
        <c:axId val="392303104"/>
      </c:barChart>
      <c:scatterChart>
        <c:scatterStyle val="lineMarker"/>
        <c:varyColors val="0"/>
        <c:ser>
          <c:idx val="1"/>
          <c:order val="1"/>
          <c:tx>
            <c:strRef>
              <c:f>市区町村別_所得区分別普及率!$B$79</c:f>
              <c:strCache>
                <c:ptCount val="1"/>
                <c:pt idx="0">
                  <c:v>広域連合全体</c:v>
                </c:pt>
              </c:strCache>
            </c:strRef>
          </c:tx>
          <c:spPr>
            <a:ln w="28575">
              <a:solidFill>
                <a:srgbClr val="BE4B48"/>
              </a:solidFill>
            </a:ln>
          </c:spPr>
          <c:marker>
            <c:symbol val="none"/>
          </c:marker>
          <c:dLbls>
            <c:dLbl>
              <c:idx val="0"/>
              <c:layout>
                <c:manualLayout>
                  <c:x val="0.12984189814814814"/>
                  <c:y val="-0.8879771825396825"/>
                </c:manualLayout>
              </c:layout>
              <c:numFmt formatCode="#,##0.0_ ;[Red]\-#,##0.0\ " sourceLinked="0"/>
              <c:spPr>
                <a:noFill/>
                <a:ln>
                  <a:noFill/>
                </a:ln>
                <a:effectLst/>
              </c:spPr>
              <c:txPr>
                <a:bodyPr wrap="square" lIns="38100" tIns="19050" rIns="38100" bIns="19050" anchor="ctr">
                  <a:no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15:layout>
                    <c:manualLayout>
                      <c:w val="0.22048611111111113"/>
                      <c:h val="3.7330204767175981E-2"/>
                    </c:manualLayout>
                  </c15:layout>
                </c:ext>
                <c:ext xmlns:c16="http://schemas.microsoft.com/office/drawing/2014/chart" uri="{C3380CC4-5D6E-409C-BE32-E72D297353CC}">
                  <c16:uniqueId val="{0000002F-DE3A-4893-9A09-69DA4B94EA12}"/>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市区町村別_所得区分別普及率!$CC$5:$CC$78</c:f>
              <c:numCache>
                <c:formatCode>General</c:formatCode>
                <c:ptCount val="74"/>
                <c:pt idx="0">
                  <c:v>0.30000000000000027</c:v>
                </c:pt>
                <c:pt idx="1">
                  <c:v>0.30000000000000027</c:v>
                </c:pt>
                <c:pt idx="2">
                  <c:v>0.30000000000000027</c:v>
                </c:pt>
                <c:pt idx="3">
                  <c:v>0.30000000000000027</c:v>
                </c:pt>
                <c:pt idx="4">
                  <c:v>0.30000000000000027</c:v>
                </c:pt>
                <c:pt idx="5">
                  <c:v>0.30000000000000027</c:v>
                </c:pt>
                <c:pt idx="6">
                  <c:v>0.30000000000000027</c:v>
                </c:pt>
                <c:pt idx="7">
                  <c:v>0.30000000000000027</c:v>
                </c:pt>
                <c:pt idx="8">
                  <c:v>0.30000000000000027</c:v>
                </c:pt>
                <c:pt idx="9">
                  <c:v>0.30000000000000027</c:v>
                </c:pt>
                <c:pt idx="10">
                  <c:v>0.30000000000000027</c:v>
                </c:pt>
                <c:pt idx="11">
                  <c:v>0.30000000000000027</c:v>
                </c:pt>
                <c:pt idx="12">
                  <c:v>0.30000000000000027</c:v>
                </c:pt>
                <c:pt idx="13">
                  <c:v>0.30000000000000027</c:v>
                </c:pt>
                <c:pt idx="14">
                  <c:v>0.30000000000000027</c:v>
                </c:pt>
                <c:pt idx="15">
                  <c:v>0.30000000000000027</c:v>
                </c:pt>
                <c:pt idx="16">
                  <c:v>0.30000000000000027</c:v>
                </c:pt>
                <c:pt idx="17">
                  <c:v>0.30000000000000027</c:v>
                </c:pt>
                <c:pt idx="18">
                  <c:v>0.30000000000000027</c:v>
                </c:pt>
                <c:pt idx="19">
                  <c:v>0.30000000000000027</c:v>
                </c:pt>
                <c:pt idx="20">
                  <c:v>0.30000000000000027</c:v>
                </c:pt>
                <c:pt idx="21">
                  <c:v>0.30000000000000027</c:v>
                </c:pt>
                <c:pt idx="22">
                  <c:v>0.30000000000000027</c:v>
                </c:pt>
                <c:pt idx="23">
                  <c:v>0.30000000000000027</c:v>
                </c:pt>
                <c:pt idx="24">
                  <c:v>0.30000000000000027</c:v>
                </c:pt>
                <c:pt idx="25">
                  <c:v>0.30000000000000027</c:v>
                </c:pt>
                <c:pt idx="26">
                  <c:v>0.30000000000000027</c:v>
                </c:pt>
                <c:pt idx="27">
                  <c:v>0.30000000000000027</c:v>
                </c:pt>
                <c:pt idx="28">
                  <c:v>0.30000000000000027</c:v>
                </c:pt>
                <c:pt idx="29">
                  <c:v>0.30000000000000027</c:v>
                </c:pt>
                <c:pt idx="30">
                  <c:v>0.30000000000000027</c:v>
                </c:pt>
                <c:pt idx="31">
                  <c:v>0.30000000000000027</c:v>
                </c:pt>
                <c:pt idx="32">
                  <c:v>0.30000000000000027</c:v>
                </c:pt>
                <c:pt idx="33">
                  <c:v>0.30000000000000027</c:v>
                </c:pt>
                <c:pt idx="34">
                  <c:v>0.30000000000000027</c:v>
                </c:pt>
                <c:pt idx="35">
                  <c:v>0.30000000000000027</c:v>
                </c:pt>
                <c:pt idx="36">
                  <c:v>0.30000000000000027</c:v>
                </c:pt>
                <c:pt idx="37">
                  <c:v>0.30000000000000027</c:v>
                </c:pt>
                <c:pt idx="38">
                  <c:v>0.30000000000000027</c:v>
                </c:pt>
                <c:pt idx="39">
                  <c:v>0.30000000000000027</c:v>
                </c:pt>
                <c:pt idx="40">
                  <c:v>0.30000000000000027</c:v>
                </c:pt>
                <c:pt idx="41">
                  <c:v>0.30000000000000027</c:v>
                </c:pt>
                <c:pt idx="42">
                  <c:v>0.30000000000000027</c:v>
                </c:pt>
                <c:pt idx="43">
                  <c:v>0.30000000000000027</c:v>
                </c:pt>
                <c:pt idx="44">
                  <c:v>0.30000000000000027</c:v>
                </c:pt>
                <c:pt idx="45">
                  <c:v>0.30000000000000027</c:v>
                </c:pt>
                <c:pt idx="46">
                  <c:v>0.30000000000000027</c:v>
                </c:pt>
                <c:pt idx="47">
                  <c:v>0.30000000000000027</c:v>
                </c:pt>
                <c:pt idx="48">
                  <c:v>0.30000000000000027</c:v>
                </c:pt>
                <c:pt idx="49">
                  <c:v>0.30000000000000027</c:v>
                </c:pt>
                <c:pt idx="50">
                  <c:v>0.30000000000000027</c:v>
                </c:pt>
                <c:pt idx="51">
                  <c:v>0.30000000000000027</c:v>
                </c:pt>
                <c:pt idx="52">
                  <c:v>0.30000000000000027</c:v>
                </c:pt>
                <c:pt idx="53">
                  <c:v>0.30000000000000027</c:v>
                </c:pt>
                <c:pt idx="54">
                  <c:v>0.30000000000000027</c:v>
                </c:pt>
                <c:pt idx="55">
                  <c:v>0.30000000000000027</c:v>
                </c:pt>
                <c:pt idx="56">
                  <c:v>0.30000000000000027</c:v>
                </c:pt>
                <c:pt idx="57">
                  <c:v>0.30000000000000027</c:v>
                </c:pt>
                <c:pt idx="58">
                  <c:v>0.30000000000000027</c:v>
                </c:pt>
                <c:pt idx="59">
                  <c:v>0.30000000000000027</c:v>
                </c:pt>
                <c:pt idx="60">
                  <c:v>0.30000000000000027</c:v>
                </c:pt>
                <c:pt idx="61">
                  <c:v>0.30000000000000027</c:v>
                </c:pt>
                <c:pt idx="62">
                  <c:v>0.30000000000000027</c:v>
                </c:pt>
                <c:pt idx="63">
                  <c:v>0.30000000000000027</c:v>
                </c:pt>
                <c:pt idx="64">
                  <c:v>0.30000000000000027</c:v>
                </c:pt>
                <c:pt idx="65">
                  <c:v>0.30000000000000027</c:v>
                </c:pt>
                <c:pt idx="66">
                  <c:v>0.30000000000000027</c:v>
                </c:pt>
                <c:pt idx="67">
                  <c:v>0.30000000000000027</c:v>
                </c:pt>
                <c:pt idx="68">
                  <c:v>0.30000000000000027</c:v>
                </c:pt>
                <c:pt idx="69">
                  <c:v>0.30000000000000027</c:v>
                </c:pt>
                <c:pt idx="70">
                  <c:v>0.30000000000000027</c:v>
                </c:pt>
                <c:pt idx="71">
                  <c:v>0.30000000000000027</c:v>
                </c:pt>
                <c:pt idx="72">
                  <c:v>0.30000000000000027</c:v>
                </c:pt>
                <c:pt idx="73">
                  <c:v>0.30000000000000027</c:v>
                </c:pt>
              </c:numCache>
            </c:numRef>
          </c:xVal>
          <c:yVal>
            <c:numRef>
              <c:f>市区町村別_所得区分別普及率!$CD$5:$CD$78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30-DE3A-4893-9A09-69DA4B94EA12}"/>
            </c:ext>
          </c:extLst>
        </c:ser>
        <c:dLbls>
          <c:showLegendKey val="0"/>
          <c:showVal val="0"/>
          <c:showCatName val="0"/>
          <c:showSerName val="0"/>
          <c:showPercent val="0"/>
          <c:showBubbleSize val="0"/>
        </c:dLbls>
        <c:axId val="392304256"/>
        <c:axId val="392303680"/>
      </c:scatterChart>
      <c:catAx>
        <c:axId val="447981056"/>
        <c:scaling>
          <c:orientation val="maxMin"/>
        </c:scaling>
        <c:delete val="0"/>
        <c:axPos val="l"/>
        <c:numFmt formatCode="General" sourceLinked="0"/>
        <c:majorTickMark val="none"/>
        <c:minorTickMark val="none"/>
        <c:tickLblPos val="low"/>
        <c:spPr>
          <a:ln>
            <a:solidFill>
              <a:srgbClr val="7F7F7F"/>
            </a:solidFill>
          </a:ln>
        </c:spPr>
        <c:crossAx val="392303104"/>
        <c:crosses val="autoZero"/>
        <c:auto val="1"/>
        <c:lblAlgn val="ctr"/>
        <c:lblOffset val="100"/>
        <c:noMultiLvlLbl val="0"/>
      </c:catAx>
      <c:valAx>
        <c:axId val="3923031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7596736111111095"/>
              <c:y val="2.4755748923032724E-2"/>
            </c:manualLayout>
          </c:layout>
          <c:overlay val="0"/>
        </c:title>
        <c:numFmt formatCode="#,##0.0_ ;[Red]\-#,##0.0\ " sourceLinked="0"/>
        <c:majorTickMark val="out"/>
        <c:minorTickMark val="none"/>
        <c:tickLblPos val="nextTo"/>
        <c:spPr>
          <a:ln>
            <a:solidFill>
              <a:srgbClr val="7F7F7F"/>
            </a:solidFill>
          </a:ln>
        </c:spPr>
        <c:crossAx val="447981056"/>
        <c:crosses val="autoZero"/>
        <c:crossBetween val="between"/>
      </c:valAx>
      <c:valAx>
        <c:axId val="392303680"/>
        <c:scaling>
          <c:orientation val="minMax"/>
          <c:max val="50"/>
          <c:min val="0"/>
        </c:scaling>
        <c:delete val="1"/>
        <c:axPos val="r"/>
        <c:numFmt formatCode="General" sourceLinked="1"/>
        <c:majorTickMark val="out"/>
        <c:minorTickMark val="none"/>
        <c:tickLblPos val="nextTo"/>
        <c:crossAx val="392304256"/>
        <c:crosses val="max"/>
        <c:crossBetween val="midCat"/>
      </c:valAx>
      <c:valAx>
        <c:axId val="392304256"/>
        <c:scaling>
          <c:orientation val="minMax"/>
        </c:scaling>
        <c:delete val="1"/>
        <c:axPos val="b"/>
        <c:numFmt formatCode="General" sourceLinked="1"/>
        <c:majorTickMark val="out"/>
        <c:minorTickMark val="none"/>
        <c:tickLblPos val="nextTo"/>
        <c:crossAx val="392303680"/>
        <c:crosses val="autoZero"/>
        <c:crossBetween val="midCat"/>
      </c:valAx>
      <c:spPr>
        <a:ln>
          <a:solidFill>
            <a:srgbClr val="7F7F7F"/>
          </a:solidFill>
        </a:ln>
      </c:spPr>
    </c:plotArea>
    <c:legend>
      <c:legendPos val="r"/>
      <c:layout>
        <c:manualLayout>
          <c:xMode val="edge"/>
          <c:yMode val="edge"/>
          <c:x val="0.13132154882154881"/>
          <c:y val="1.5486195927408918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37681159420289"/>
          <c:y val="7.8162778672273808E-2"/>
          <c:w val="0.78171473429951677"/>
          <c:h val="0.91713182910959656"/>
        </c:manualLayout>
      </c:layout>
      <c:barChart>
        <c:barDir val="bar"/>
        <c:grouping val="clustered"/>
        <c:varyColors val="0"/>
        <c:ser>
          <c:idx val="0"/>
          <c:order val="0"/>
          <c:tx>
            <c:strRef>
              <c:f>'地区別_ポテンシャル(数量)'!$P$4</c:f>
              <c:strCache>
                <c:ptCount val="1"/>
                <c:pt idx="0">
                  <c:v>切替ポテンシャル(数量ベース)</c:v>
                </c:pt>
              </c:strCache>
            </c:strRef>
          </c:tx>
          <c:spPr>
            <a:solidFill>
              <a:schemeClr val="accent3">
                <a:lumMod val="60000"/>
                <a:lumOff val="40000"/>
              </a:schemeClr>
            </a:solidFill>
            <a:ln>
              <a:noFill/>
            </a:ln>
          </c:spPr>
          <c:invertIfNegative val="0"/>
          <c:dLbls>
            <c:dLbl>
              <c:idx val="5"/>
              <c:layout>
                <c:manualLayout>
                  <c:x val="2.30072463768114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3E-4881-8933-1DE6FD388FC2}"/>
                </c:ext>
              </c:extLst>
            </c:dLbl>
            <c:dLbl>
              <c:idx val="6"/>
              <c:layout>
                <c:manualLayout>
                  <c:x val="3.98792270531401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3E-4881-8933-1DE6FD388FC2}"/>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'地区別_ポテンシャル(数量)'!$P$5:$P$12</c:f>
              <c:strCache>
                <c:ptCount val="8"/>
                <c:pt idx="0">
                  <c:v>中河内医療圏</c:v>
                </c:pt>
                <c:pt idx="1">
                  <c:v>泉州医療圏</c:v>
                </c:pt>
                <c:pt idx="2">
                  <c:v>豊能医療圏</c:v>
                </c:pt>
                <c:pt idx="3">
                  <c:v>南河内医療圏</c:v>
                </c:pt>
                <c:pt idx="4">
                  <c:v>大阪市医療圏</c:v>
                </c:pt>
                <c:pt idx="5">
                  <c:v>堺市医療圏</c:v>
                </c:pt>
                <c:pt idx="6">
                  <c:v>北河内医療圏</c:v>
                </c:pt>
                <c:pt idx="7">
                  <c:v>三島医療圏</c:v>
                </c:pt>
              </c:strCache>
            </c:strRef>
          </c:cat>
          <c:val>
            <c:numRef>
              <c:f>'地区別_ポテンシャル(数量)'!$Q$5:$Q$12</c:f>
              <c:numCache>
                <c:formatCode>0.0%</c:formatCode>
                <c:ptCount val="8"/>
                <c:pt idx="0">
                  <c:v>0.16458019284146713</c:v>
                </c:pt>
                <c:pt idx="1">
                  <c:v>0.16140000253280412</c:v>
                </c:pt>
                <c:pt idx="2">
                  <c:v>0.15892655131242206</c:v>
                </c:pt>
                <c:pt idx="3">
                  <c:v>0.15513432245020348</c:v>
                </c:pt>
                <c:pt idx="4">
                  <c:v>0.15195597634778424</c:v>
                </c:pt>
                <c:pt idx="5">
                  <c:v>0.14571577057595067</c:v>
                </c:pt>
                <c:pt idx="6">
                  <c:v>0.14159875717925574</c:v>
                </c:pt>
                <c:pt idx="7">
                  <c:v>0.12833887981023318</c:v>
                </c:pt>
              </c:numCache>
            </c:numRef>
          </c:val>
          <c:extLst>
            <c:ext xmlns:c16="http://schemas.microsoft.com/office/drawing/2014/chart" uri="{C3380CC4-5D6E-409C-BE32-E72D297353CC}">
              <c16:uniqueId val="{00000017-9156-48B5-A2DD-F310583AFF0F}"/>
            </c:ext>
          </c:extLst>
        </c:ser>
        <c:dLbls>
          <c:showLegendKey val="0"/>
          <c:showVal val="0"/>
          <c:showCatName val="0"/>
          <c:showSerName val="0"/>
          <c:showPercent val="0"/>
          <c:showBubbleSize val="0"/>
        </c:dLbls>
        <c:gapWidth val="150"/>
        <c:axId val="450466304"/>
        <c:axId val="44833638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491582125603876"/>
                  <c:y val="-0.889023095238095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8CA4-4B23-974F-64EFC62AFD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'地区別_ポテンシャル(数量)'!$S$5:$S$12</c:f>
              <c:numCache>
                <c:formatCode>0.0%</c:formatCode>
                <c:ptCount val="8"/>
                <c:pt idx="0">
                  <c:v>0.15123620749888</c:v>
                </c:pt>
                <c:pt idx="1">
                  <c:v>0.15123620749888</c:v>
                </c:pt>
                <c:pt idx="2">
                  <c:v>0.15123620749888</c:v>
                </c:pt>
                <c:pt idx="3">
                  <c:v>0.15123620749888</c:v>
                </c:pt>
                <c:pt idx="4">
                  <c:v>0.15123620749888</c:v>
                </c:pt>
                <c:pt idx="5">
                  <c:v>0.15123620749888</c:v>
                </c:pt>
                <c:pt idx="6">
                  <c:v>0.15123620749888</c:v>
                </c:pt>
                <c:pt idx="7">
                  <c:v>0.15123620749888</c:v>
                </c:pt>
              </c:numCache>
            </c:numRef>
          </c:xVal>
          <c:yVal>
            <c:numRef>
              <c:f>'地区別_ポテンシャル(数量)'!$T$5:$T$12</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8-9156-48B5-A2DD-F310583AFF0F}"/>
            </c:ext>
          </c:extLst>
        </c:ser>
        <c:dLbls>
          <c:showLegendKey val="0"/>
          <c:showVal val="0"/>
          <c:showCatName val="0"/>
          <c:showSerName val="0"/>
          <c:showPercent val="0"/>
          <c:showBubbleSize val="0"/>
        </c:dLbls>
        <c:axId val="448337536"/>
        <c:axId val="448336960"/>
      </c:scatterChart>
      <c:catAx>
        <c:axId val="450466304"/>
        <c:scaling>
          <c:orientation val="maxMin"/>
        </c:scaling>
        <c:delete val="0"/>
        <c:axPos val="l"/>
        <c:numFmt formatCode="General" sourceLinked="0"/>
        <c:majorTickMark val="none"/>
        <c:minorTickMark val="none"/>
        <c:tickLblPos val="nextTo"/>
        <c:spPr>
          <a:ln>
            <a:solidFill>
              <a:srgbClr val="7F7F7F"/>
            </a:solidFill>
          </a:ln>
        </c:spPr>
        <c:crossAx val="448336384"/>
        <c:crosses val="autoZero"/>
        <c:auto val="1"/>
        <c:lblAlgn val="ctr"/>
        <c:lblOffset val="100"/>
        <c:noMultiLvlLbl val="0"/>
      </c:catAx>
      <c:valAx>
        <c:axId val="44833638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3733968253968254E-2"/>
            </c:manualLayout>
          </c:layout>
          <c:overlay val="0"/>
        </c:title>
        <c:numFmt formatCode="0.0%" sourceLinked="0"/>
        <c:majorTickMark val="out"/>
        <c:minorTickMark val="none"/>
        <c:tickLblPos val="nextTo"/>
        <c:spPr>
          <a:ln>
            <a:solidFill>
              <a:srgbClr val="7F7F7F"/>
            </a:solidFill>
          </a:ln>
        </c:spPr>
        <c:crossAx val="450466304"/>
        <c:crosses val="autoZero"/>
        <c:crossBetween val="between"/>
      </c:valAx>
      <c:valAx>
        <c:axId val="448336960"/>
        <c:scaling>
          <c:orientation val="minMax"/>
          <c:max val="50"/>
          <c:min val="0"/>
        </c:scaling>
        <c:delete val="1"/>
        <c:axPos val="r"/>
        <c:numFmt formatCode="General" sourceLinked="1"/>
        <c:majorTickMark val="out"/>
        <c:minorTickMark val="none"/>
        <c:tickLblPos val="nextTo"/>
        <c:crossAx val="448337536"/>
        <c:crosses val="max"/>
        <c:crossBetween val="midCat"/>
      </c:valAx>
      <c:valAx>
        <c:axId val="448337536"/>
        <c:scaling>
          <c:orientation val="minMax"/>
        </c:scaling>
        <c:delete val="1"/>
        <c:axPos val="b"/>
        <c:numFmt formatCode="0.0%" sourceLinked="1"/>
        <c:majorTickMark val="out"/>
        <c:minorTickMark val="none"/>
        <c:tickLblPos val="nextTo"/>
        <c:crossAx val="448336960"/>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地区別_普及率!$K$5</c:f>
              <c:strCache>
                <c:ptCount val="1"/>
                <c:pt idx="0">
                  <c:v>令和3年度普及率 数量ベース</c:v>
                </c:pt>
              </c:strCache>
            </c:strRef>
          </c:tx>
          <c:spPr>
            <a:solidFill>
              <a:schemeClr val="accent3">
                <a:lumMod val="60000"/>
                <a:lumOff val="40000"/>
              </a:schemeClr>
            </a:solidFill>
            <a:ln>
              <a:noFill/>
            </a:ln>
          </c:spPr>
          <c:invertIfNegative val="0"/>
          <c:dLbls>
            <c:dLbl>
              <c:idx val="4"/>
              <c:layout>
                <c:manualLayout>
                  <c:x val="6.1352657004830917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EA-465A-9FD9-F418CB5FA8B9}"/>
                </c:ext>
              </c:extLst>
            </c:dLbl>
            <c:dLbl>
              <c:idx val="5"/>
              <c:layout>
                <c:manualLayout>
                  <c:x val="9.202898550724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EA-465A-9FD9-F418CB5FA8B9}"/>
                </c:ext>
              </c:extLst>
            </c:dLbl>
            <c:dLbl>
              <c:idx val="6"/>
              <c:layout>
                <c:manualLayout>
                  <c:x val="1.2270531400966183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EA-465A-9FD9-F418CB5FA8B9}"/>
                </c:ext>
              </c:extLst>
            </c:dLbl>
            <c:dLbl>
              <c:idx val="7"/>
              <c:layout>
                <c:manualLayout>
                  <c:x val="1.22705314009661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EA-465A-9FD9-F418CB5FA8B9}"/>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地区別_普及率!$K$6:$K$13</c:f>
              <c:strCache>
                <c:ptCount val="8"/>
                <c:pt idx="0">
                  <c:v>三島医療圏</c:v>
                </c:pt>
                <c:pt idx="1">
                  <c:v>北河内医療圏</c:v>
                </c:pt>
                <c:pt idx="2">
                  <c:v>堺市医療圏</c:v>
                </c:pt>
                <c:pt idx="3">
                  <c:v>大阪市医療圏</c:v>
                </c:pt>
                <c:pt idx="4">
                  <c:v>泉州医療圏</c:v>
                </c:pt>
                <c:pt idx="5">
                  <c:v>南河内医療圏</c:v>
                </c:pt>
                <c:pt idx="6">
                  <c:v>豊能医療圏</c:v>
                </c:pt>
                <c:pt idx="7">
                  <c:v>中河内医療圏</c:v>
                </c:pt>
              </c:strCache>
            </c:strRef>
          </c:cat>
          <c:val>
            <c:numRef>
              <c:f>地区別_普及率!$L$6:$L$13</c:f>
              <c:numCache>
                <c:formatCode>0.0%</c:formatCode>
                <c:ptCount val="8"/>
                <c:pt idx="0">
                  <c:v>0.78598617513871483</c:v>
                </c:pt>
                <c:pt idx="1">
                  <c:v>0.76493517029829383</c:v>
                </c:pt>
                <c:pt idx="2">
                  <c:v>0.75133896836331138</c:v>
                </c:pt>
                <c:pt idx="3">
                  <c:v>0.7507610400097422</c:v>
                </c:pt>
                <c:pt idx="4">
                  <c:v>0.73856994919903829</c:v>
                </c:pt>
                <c:pt idx="5">
                  <c:v>0.73654615083391994</c:v>
                </c:pt>
                <c:pt idx="6">
                  <c:v>0.73309900672369899</c:v>
                </c:pt>
                <c:pt idx="7">
                  <c:v>0.73226036025556374</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432640"/>
        <c:axId val="44814393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634042137707549"/>
                  <c:y val="-0.8889999651026995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161-42DE-B03A-E33B9DC8D7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地区別_普及率!$O$6:$O$13</c:f>
              <c:numCache>
                <c:formatCode>0.0%</c:formatCode>
                <c:ptCount val="8"/>
                <c:pt idx="0">
                  <c:v>0.74947720857446787</c:v>
                </c:pt>
                <c:pt idx="1">
                  <c:v>0.74947720857446787</c:v>
                </c:pt>
                <c:pt idx="2">
                  <c:v>0.74947720857446787</c:v>
                </c:pt>
                <c:pt idx="3">
                  <c:v>0.74947720857446787</c:v>
                </c:pt>
                <c:pt idx="4">
                  <c:v>0.74947720857446787</c:v>
                </c:pt>
                <c:pt idx="5">
                  <c:v>0.74947720857446787</c:v>
                </c:pt>
                <c:pt idx="6">
                  <c:v>0.74947720857446787</c:v>
                </c:pt>
                <c:pt idx="7">
                  <c:v>0.74947720857446787</c:v>
                </c:pt>
              </c:numCache>
            </c:numRef>
          </c:xVal>
          <c:yVal>
            <c:numRef>
              <c:f>地区別_普及率!$P$6:$P$13</c:f>
              <c:numCache>
                <c:formatCode>General</c:formatCode>
                <c:ptCount val="8"/>
                <c:pt idx="0">
                  <c:v>0</c:v>
                </c:pt>
                <c:pt idx="1">
                  <c:v>0</c:v>
                </c:pt>
                <c:pt idx="2">
                  <c:v>0</c:v>
                </c:pt>
                <c:pt idx="3">
                  <c:v>0</c:v>
                </c:pt>
                <c:pt idx="4">
                  <c:v>0</c:v>
                </c:pt>
                <c:pt idx="5">
                  <c:v>0</c:v>
                </c:pt>
                <c:pt idx="6">
                  <c:v>0</c:v>
                </c:pt>
                <c:pt idx="7">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5088"/>
        <c:axId val="448144512"/>
      </c:scatterChart>
      <c:catAx>
        <c:axId val="448432640"/>
        <c:scaling>
          <c:orientation val="maxMin"/>
        </c:scaling>
        <c:delete val="0"/>
        <c:axPos val="l"/>
        <c:numFmt formatCode="General" sourceLinked="0"/>
        <c:majorTickMark val="none"/>
        <c:minorTickMark val="none"/>
        <c:tickLblPos val="nextTo"/>
        <c:spPr>
          <a:ln>
            <a:solidFill>
              <a:srgbClr val="7F7F7F"/>
            </a:solidFill>
          </a:ln>
        </c:spPr>
        <c:crossAx val="448143936"/>
        <c:crosses val="autoZero"/>
        <c:auto val="1"/>
        <c:lblAlgn val="ctr"/>
        <c:lblOffset val="100"/>
        <c:noMultiLvlLbl val="0"/>
      </c:catAx>
      <c:valAx>
        <c:axId val="4481439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897451690821251"/>
              <c:y val="2.3733968253968254E-2"/>
            </c:manualLayout>
          </c:layout>
          <c:overlay val="0"/>
        </c:title>
        <c:numFmt formatCode="0.0%" sourceLinked="0"/>
        <c:majorTickMark val="out"/>
        <c:minorTickMark val="none"/>
        <c:tickLblPos val="nextTo"/>
        <c:spPr>
          <a:ln>
            <a:solidFill>
              <a:srgbClr val="7F7F7F"/>
            </a:solidFill>
          </a:ln>
        </c:spPr>
        <c:crossAx val="448432640"/>
        <c:crosses val="autoZero"/>
        <c:crossBetween val="between"/>
      </c:valAx>
      <c:valAx>
        <c:axId val="448144512"/>
        <c:scaling>
          <c:orientation val="minMax"/>
          <c:max val="50"/>
          <c:min val="0"/>
        </c:scaling>
        <c:delete val="1"/>
        <c:axPos val="r"/>
        <c:numFmt formatCode="General" sourceLinked="1"/>
        <c:majorTickMark val="out"/>
        <c:minorTickMark val="none"/>
        <c:tickLblPos val="nextTo"/>
        <c:crossAx val="448145088"/>
        <c:crosses val="max"/>
        <c:crossBetween val="midCat"/>
      </c:valAx>
      <c:valAx>
        <c:axId val="448145088"/>
        <c:scaling>
          <c:orientation val="minMax"/>
        </c:scaling>
        <c:delete val="1"/>
        <c:axPos val="b"/>
        <c:numFmt formatCode="0.0%" sourceLinked="1"/>
        <c:majorTickMark val="out"/>
        <c:minorTickMark val="none"/>
        <c:tickLblPos val="nextTo"/>
        <c:crossAx val="44814451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37681159420289"/>
          <c:y val="7.8162778672273808E-2"/>
          <c:w val="0.78171473429951677"/>
          <c:h val="0.91713182910959656"/>
        </c:manualLayout>
      </c:layout>
      <c:barChart>
        <c:barDir val="bar"/>
        <c:grouping val="clustered"/>
        <c:varyColors val="0"/>
        <c:ser>
          <c:idx val="0"/>
          <c:order val="0"/>
          <c:tx>
            <c:strRef>
              <c:f>'市区町村別_ポテンシャル(数量)'!$AD$3</c:f>
              <c:strCache>
                <c:ptCount val="1"/>
                <c:pt idx="0">
                  <c:v>切替ポテンシャル(数量ベース)</c:v>
                </c:pt>
              </c:strCache>
            </c:strRef>
          </c:tx>
          <c:spPr>
            <a:solidFill>
              <a:schemeClr val="accent4">
                <a:lumMod val="60000"/>
                <a:lumOff val="40000"/>
              </a:schemeClr>
            </a:solidFill>
            <a:ln>
              <a:noFill/>
            </a:ln>
          </c:spPr>
          <c:invertIfNegative val="0"/>
          <c:dLbls>
            <c:dLbl>
              <c:idx val="38"/>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B1-48E6-8554-AB232D82D19B}"/>
                </c:ext>
              </c:extLst>
            </c:dLbl>
            <c:dLbl>
              <c:idx val="39"/>
              <c:layout>
                <c:manualLayout>
                  <c:x val="6.13526570048297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75-4DED-918E-D30249FC03BC}"/>
                </c:ext>
              </c:extLst>
            </c:dLbl>
            <c:dLbl>
              <c:idx val="40"/>
              <c:layout>
                <c:manualLayout>
                  <c:x val="7.6690821256037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75-4DED-918E-D30249FC03BC}"/>
                </c:ext>
              </c:extLst>
            </c:dLbl>
            <c:dLbl>
              <c:idx val="41"/>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75-4DED-918E-D30249FC03BC}"/>
                </c:ext>
              </c:extLst>
            </c:dLbl>
            <c:dLbl>
              <c:idx val="42"/>
              <c:layout>
                <c:manualLayout>
                  <c:x val="1.227053140096618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75-4DED-918E-D30249FC03BC}"/>
                </c:ext>
              </c:extLst>
            </c:dLbl>
            <c:dLbl>
              <c:idx val="43"/>
              <c:layout>
                <c:manualLayout>
                  <c:x val="1.227053140096618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D7-4A02-8D3C-C0D98B608234}"/>
                </c:ext>
              </c:extLst>
            </c:dLbl>
            <c:dLbl>
              <c:idx val="44"/>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D7-4A02-8D3C-C0D98B608234}"/>
                </c:ext>
              </c:extLst>
            </c:dLbl>
            <c:dLbl>
              <c:idx val="45"/>
              <c:layout>
                <c:manualLayout>
                  <c:x val="1.53381642512077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D7-4A02-8D3C-C0D98B608234}"/>
                </c:ext>
              </c:extLst>
            </c:dLbl>
            <c:dLbl>
              <c:idx val="46"/>
              <c:layout>
                <c:manualLayout>
                  <c:x val="1.993961352657005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D7-4A02-8D3C-C0D98B608234}"/>
                </c:ext>
              </c:extLst>
            </c:dLbl>
            <c:dLbl>
              <c:idx val="47"/>
              <c:layout>
                <c:manualLayout>
                  <c:x val="2.45410628019323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D7-4A02-8D3C-C0D98B608234}"/>
                </c:ext>
              </c:extLst>
            </c:dLbl>
            <c:dLbl>
              <c:idx val="48"/>
              <c:layout>
                <c:manualLayout>
                  <c:x val="2.4541062801932367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D7-4A02-8D3C-C0D98B608234}"/>
                </c:ext>
              </c:extLst>
            </c:dLbl>
            <c:dLbl>
              <c:idx val="49"/>
              <c:layout>
                <c:manualLayout>
                  <c:x val="2.60748792270531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D7-4A02-8D3C-C0D98B608234}"/>
                </c:ext>
              </c:extLst>
            </c:dLbl>
            <c:dLbl>
              <c:idx val="50"/>
              <c:layout>
                <c:manualLayout>
                  <c:x val="2.76086956521739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D7-4A02-8D3C-C0D98B608234}"/>
                </c:ext>
              </c:extLst>
            </c:dLbl>
            <c:dLbl>
              <c:idx val="51"/>
              <c:layout>
                <c:manualLayout>
                  <c:x val="3.0676328502415459E-2"/>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D7-4A02-8D3C-C0D98B608234}"/>
                </c:ext>
              </c:extLst>
            </c:dLbl>
            <c:dLbl>
              <c:idx val="52"/>
              <c:layout>
                <c:manualLayout>
                  <c:x val="3.221014492753623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D7-4A02-8D3C-C0D98B608234}"/>
                </c:ext>
              </c:extLst>
            </c:dLbl>
            <c:dLbl>
              <c:idx val="53"/>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D7-4A02-8D3C-C0D98B608234}"/>
                </c:ext>
              </c:extLst>
            </c:dLbl>
            <c:dLbl>
              <c:idx val="54"/>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2D7-4A02-8D3C-C0D98B608234}"/>
                </c:ext>
              </c:extLst>
            </c:dLbl>
            <c:dLbl>
              <c:idx val="55"/>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2D7-4A02-8D3C-C0D98B608234}"/>
                </c:ext>
              </c:extLst>
            </c:dLbl>
            <c:dLbl>
              <c:idx val="56"/>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E9-499F-9FC6-CDA833C07CDD}"/>
                </c:ext>
              </c:extLst>
            </c:dLbl>
            <c:dLbl>
              <c:idx val="57"/>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E9-499F-9FC6-CDA833C07CDD}"/>
                </c:ext>
              </c:extLst>
            </c:dLbl>
            <c:dLbl>
              <c:idx val="58"/>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E9-499F-9FC6-CDA833C07CDD}"/>
                </c:ext>
              </c:extLst>
            </c:dLbl>
            <c:dLbl>
              <c:idx val="5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E9-499F-9FC6-CDA833C07CDD}"/>
                </c:ext>
              </c:extLst>
            </c:dLbl>
            <c:dLbl>
              <c:idx val="60"/>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E9-499F-9FC6-CDA833C07CDD}"/>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'市区町村別_ポテンシャル(数量)'!$AD$5:$AD$78</c:f>
              <c:strCache>
                <c:ptCount val="74"/>
                <c:pt idx="0">
                  <c:v>千早赤阪村</c:v>
                </c:pt>
                <c:pt idx="1">
                  <c:v>阿倍野区</c:v>
                </c:pt>
                <c:pt idx="2">
                  <c:v>天王寺区</c:v>
                </c:pt>
                <c:pt idx="3">
                  <c:v>太子町</c:v>
                </c:pt>
                <c:pt idx="4">
                  <c:v>阪南市</c:v>
                </c:pt>
                <c:pt idx="5">
                  <c:v>大東市</c:v>
                </c:pt>
                <c:pt idx="6">
                  <c:v>和泉市</c:v>
                </c:pt>
                <c:pt idx="7">
                  <c:v>北区</c:v>
                </c:pt>
                <c:pt idx="8">
                  <c:v>東大阪市</c:v>
                </c:pt>
                <c:pt idx="9">
                  <c:v>東成区</c:v>
                </c:pt>
                <c:pt idx="10">
                  <c:v>福島区</c:v>
                </c:pt>
                <c:pt idx="11">
                  <c:v>高石市</c:v>
                </c:pt>
                <c:pt idx="12">
                  <c:v>生野区</c:v>
                </c:pt>
                <c:pt idx="13">
                  <c:v>柏原市</c:v>
                </c:pt>
                <c:pt idx="14">
                  <c:v>貝塚市</c:v>
                </c:pt>
                <c:pt idx="15">
                  <c:v>大阪狭山市</c:v>
                </c:pt>
                <c:pt idx="16">
                  <c:v>住吉区</c:v>
                </c:pt>
                <c:pt idx="17">
                  <c:v>河内長野市</c:v>
                </c:pt>
                <c:pt idx="18">
                  <c:v>豊中市</c:v>
                </c:pt>
                <c:pt idx="19">
                  <c:v>旭区</c:v>
                </c:pt>
                <c:pt idx="20">
                  <c:v>東住吉区</c:v>
                </c:pt>
                <c:pt idx="21">
                  <c:v>堺市南区</c:v>
                </c:pt>
                <c:pt idx="22">
                  <c:v>泉大津市</c:v>
                </c:pt>
                <c:pt idx="23">
                  <c:v>吹田市</c:v>
                </c:pt>
                <c:pt idx="24">
                  <c:v>中央区</c:v>
                </c:pt>
                <c:pt idx="25">
                  <c:v>泉南市</c:v>
                </c:pt>
                <c:pt idx="26">
                  <c:v>岸和田市</c:v>
                </c:pt>
                <c:pt idx="27">
                  <c:v>藤井寺市</c:v>
                </c:pt>
                <c:pt idx="28">
                  <c:v>箕面市</c:v>
                </c:pt>
                <c:pt idx="29">
                  <c:v>大正区</c:v>
                </c:pt>
                <c:pt idx="30">
                  <c:v>交野市</c:v>
                </c:pt>
                <c:pt idx="31">
                  <c:v>河南町</c:v>
                </c:pt>
                <c:pt idx="32">
                  <c:v>西区</c:v>
                </c:pt>
                <c:pt idx="33">
                  <c:v>守口市</c:v>
                </c:pt>
                <c:pt idx="34">
                  <c:v>堺市北区</c:v>
                </c:pt>
                <c:pt idx="35">
                  <c:v>島本町</c:v>
                </c:pt>
                <c:pt idx="36">
                  <c:v>四條畷市</c:v>
                </c:pt>
                <c:pt idx="37">
                  <c:v>大阪市</c:v>
                </c:pt>
                <c:pt idx="38">
                  <c:v>堺市中区</c:v>
                </c:pt>
                <c:pt idx="39">
                  <c:v>忠岡町</c:v>
                </c:pt>
                <c:pt idx="40">
                  <c:v>池田市</c:v>
                </c:pt>
                <c:pt idx="41">
                  <c:v>鶴見区</c:v>
                </c:pt>
                <c:pt idx="42">
                  <c:v>羽曳野市</c:v>
                </c:pt>
                <c:pt idx="43">
                  <c:v>松原市</c:v>
                </c:pt>
                <c:pt idx="44">
                  <c:v>都島区</c:v>
                </c:pt>
                <c:pt idx="45">
                  <c:v>堺市</c:v>
                </c:pt>
                <c:pt idx="46">
                  <c:v>此花区</c:v>
                </c:pt>
                <c:pt idx="47">
                  <c:v>平野区</c:v>
                </c:pt>
                <c:pt idx="48">
                  <c:v>茨木市</c:v>
                </c:pt>
                <c:pt idx="49">
                  <c:v>富田林市</c:v>
                </c:pt>
                <c:pt idx="50">
                  <c:v>豊能町</c:v>
                </c:pt>
                <c:pt idx="51">
                  <c:v>浪速区</c:v>
                </c:pt>
                <c:pt idx="52">
                  <c:v>堺市西区</c:v>
                </c:pt>
                <c:pt idx="53">
                  <c:v>城東区</c:v>
                </c:pt>
                <c:pt idx="54">
                  <c:v>泉佐野市</c:v>
                </c:pt>
                <c:pt idx="55">
                  <c:v>西成区</c:v>
                </c:pt>
                <c:pt idx="56">
                  <c:v>堺市東区</c:v>
                </c:pt>
                <c:pt idx="57">
                  <c:v>住之江区</c:v>
                </c:pt>
                <c:pt idx="58">
                  <c:v>門真市</c:v>
                </c:pt>
                <c:pt idx="59">
                  <c:v>八尾市</c:v>
                </c:pt>
                <c:pt idx="60">
                  <c:v>堺市美原区</c:v>
                </c:pt>
                <c:pt idx="61">
                  <c:v>枚方市</c:v>
                </c:pt>
                <c:pt idx="62">
                  <c:v>堺市堺区</c:v>
                </c:pt>
                <c:pt idx="63">
                  <c:v>岬町</c:v>
                </c:pt>
                <c:pt idx="64">
                  <c:v>田尻町</c:v>
                </c:pt>
                <c:pt idx="65">
                  <c:v>東淀川区</c:v>
                </c:pt>
                <c:pt idx="66">
                  <c:v>淀川区</c:v>
                </c:pt>
                <c:pt idx="67">
                  <c:v>寝屋川市</c:v>
                </c:pt>
                <c:pt idx="68">
                  <c:v>港区</c:v>
                </c:pt>
                <c:pt idx="69">
                  <c:v>高槻市</c:v>
                </c:pt>
                <c:pt idx="70">
                  <c:v>熊取町</c:v>
                </c:pt>
                <c:pt idx="71">
                  <c:v>摂津市</c:v>
                </c:pt>
                <c:pt idx="72">
                  <c:v>能勢町</c:v>
                </c:pt>
                <c:pt idx="73">
                  <c:v>西淀川区</c:v>
                </c:pt>
              </c:strCache>
            </c:strRef>
          </c:cat>
          <c:val>
            <c:numRef>
              <c:f>'市区町村別_ポテンシャル(数量)'!$AE$5:$AE$78</c:f>
              <c:numCache>
                <c:formatCode>0.0%</c:formatCode>
                <c:ptCount val="74"/>
                <c:pt idx="0">
                  <c:v>0.22360085091898299</c:v>
                </c:pt>
                <c:pt idx="1">
                  <c:v>0.22269253147952178</c:v>
                </c:pt>
                <c:pt idx="2">
                  <c:v>0.20064734432299122</c:v>
                </c:pt>
                <c:pt idx="3">
                  <c:v>0.19874292877232946</c:v>
                </c:pt>
                <c:pt idx="4">
                  <c:v>0.18931654353213231</c:v>
                </c:pt>
                <c:pt idx="5">
                  <c:v>0.18804523889551553</c:v>
                </c:pt>
                <c:pt idx="6">
                  <c:v>0.18289606746801712</c:v>
                </c:pt>
                <c:pt idx="7">
                  <c:v>0.17989915262883591</c:v>
                </c:pt>
                <c:pt idx="8">
                  <c:v>0.17932296028140451</c:v>
                </c:pt>
                <c:pt idx="9">
                  <c:v>0.17891437859005185</c:v>
                </c:pt>
                <c:pt idx="10">
                  <c:v>0.17291896638410512</c:v>
                </c:pt>
                <c:pt idx="11">
                  <c:v>0.17151257947316362</c:v>
                </c:pt>
                <c:pt idx="12">
                  <c:v>0.171196340734214</c:v>
                </c:pt>
                <c:pt idx="13">
                  <c:v>0.17114656674005777</c:v>
                </c:pt>
                <c:pt idx="14">
                  <c:v>0.16894343478600934</c:v>
                </c:pt>
                <c:pt idx="15">
                  <c:v>0.16810383866846637</c:v>
                </c:pt>
                <c:pt idx="16">
                  <c:v>0.1680535103082357</c:v>
                </c:pt>
                <c:pt idx="17">
                  <c:v>0.167843909836602</c:v>
                </c:pt>
                <c:pt idx="18">
                  <c:v>0.16503822082805722</c:v>
                </c:pt>
                <c:pt idx="19">
                  <c:v>0.16463616110546866</c:v>
                </c:pt>
                <c:pt idx="20">
                  <c:v>0.16402424692956211</c:v>
                </c:pt>
                <c:pt idx="21">
                  <c:v>0.16188957644680038</c:v>
                </c:pt>
                <c:pt idx="22">
                  <c:v>0.16060063167345234</c:v>
                </c:pt>
                <c:pt idx="23">
                  <c:v>0.15970359137231294</c:v>
                </c:pt>
                <c:pt idx="24">
                  <c:v>0.15963188365788913</c:v>
                </c:pt>
                <c:pt idx="25">
                  <c:v>0.15958248758085442</c:v>
                </c:pt>
                <c:pt idx="26">
                  <c:v>0.15839884538561788</c:v>
                </c:pt>
                <c:pt idx="27">
                  <c:v>0.15742580278372492</c:v>
                </c:pt>
                <c:pt idx="28">
                  <c:v>0.15666646044006852</c:v>
                </c:pt>
                <c:pt idx="29">
                  <c:v>0.15573259134631412</c:v>
                </c:pt>
                <c:pt idx="30">
                  <c:v>0.15508538141188499</c:v>
                </c:pt>
                <c:pt idx="31">
                  <c:v>0.15495440725631751</c:v>
                </c:pt>
                <c:pt idx="32">
                  <c:v>0.15361817522518059</c:v>
                </c:pt>
                <c:pt idx="33">
                  <c:v>0.15360399091132895</c:v>
                </c:pt>
                <c:pt idx="34">
                  <c:v>0.15339157957770372</c:v>
                </c:pt>
                <c:pt idx="35">
                  <c:v>0.15261803414536598</c:v>
                </c:pt>
                <c:pt idx="36">
                  <c:v>0.15214342224875838</c:v>
                </c:pt>
                <c:pt idx="37">
                  <c:v>0.15195597634778363</c:v>
                </c:pt>
                <c:pt idx="38">
                  <c:v>0.14957836628661536</c:v>
                </c:pt>
                <c:pt idx="39">
                  <c:v>0.14891877463535239</c:v>
                </c:pt>
                <c:pt idx="40">
                  <c:v>0.14837058130696987</c:v>
                </c:pt>
                <c:pt idx="41">
                  <c:v>0.1475552751022671</c:v>
                </c:pt>
                <c:pt idx="42">
                  <c:v>0.14694141004687153</c:v>
                </c:pt>
                <c:pt idx="43">
                  <c:v>0.14679429820757339</c:v>
                </c:pt>
                <c:pt idx="44">
                  <c:v>0.14586069246760125</c:v>
                </c:pt>
                <c:pt idx="45">
                  <c:v>0.14571577057595059</c:v>
                </c:pt>
                <c:pt idx="46">
                  <c:v>0.14418185500368402</c:v>
                </c:pt>
                <c:pt idx="47">
                  <c:v>0.14309800741242051</c:v>
                </c:pt>
                <c:pt idx="48">
                  <c:v>0.14289843078960304</c:v>
                </c:pt>
                <c:pt idx="49">
                  <c:v>0.1422610223166634</c:v>
                </c:pt>
                <c:pt idx="50">
                  <c:v>0.14204117541921935</c:v>
                </c:pt>
                <c:pt idx="51">
                  <c:v>0.14078686552545738</c:v>
                </c:pt>
                <c:pt idx="52">
                  <c:v>0.14062948969572009</c:v>
                </c:pt>
                <c:pt idx="53">
                  <c:v>0.14004536438755269</c:v>
                </c:pt>
                <c:pt idx="54">
                  <c:v>0.13855807139108262</c:v>
                </c:pt>
                <c:pt idx="55">
                  <c:v>0.13775544971643669</c:v>
                </c:pt>
                <c:pt idx="56">
                  <c:v>0.13686206843548571</c:v>
                </c:pt>
                <c:pt idx="57">
                  <c:v>0.13664383930097204</c:v>
                </c:pt>
                <c:pt idx="58">
                  <c:v>0.13615406474719571</c:v>
                </c:pt>
                <c:pt idx="59">
                  <c:v>0.13590068788386259</c:v>
                </c:pt>
                <c:pt idx="60">
                  <c:v>0.13541586439638967</c:v>
                </c:pt>
                <c:pt idx="61">
                  <c:v>0.13042637790229869</c:v>
                </c:pt>
                <c:pt idx="62">
                  <c:v>0.1300253506278628</c:v>
                </c:pt>
                <c:pt idx="63">
                  <c:v>0.12895511049887792</c:v>
                </c:pt>
                <c:pt idx="64">
                  <c:v>0.12797418279469697</c:v>
                </c:pt>
                <c:pt idx="65">
                  <c:v>0.12621176032480891</c:v>
                </c:pt>
                <c:pt idx="66">
                  <c:v>0.12600817712954521</c:v>
                </c:pt>
                <c:pt idx="67">
                  <c:v>0.12551247811195468</c:v>
                </c:pt>
                <c:pt idx="68">
                  <c:v>0.12297834046096184</c:v>
                </c:pt>
                <c:pt idx="69">
                  <c:v>0.12093810412439999</c:v>
                </c:pt>
                <c:pt idx="70">
                  <c:v>0.1199637296995662</c:v>
                </c:pt>
                <c:pt idx="71">
                  <c:v>0.11214295463030061</c:v>
                </c:pt>
                <c:pt idx="72">
                  <c:v>0.10554589605407975</c:v>
                </c:pt>
                <c:pt idx="73">
                  <c:v>9.8085185550425141E-2</c:v>
                </c:pt>
              </c:numCache>
            </c:numRef>
          </c:val>
          <c:extLst>
            <c:ext xmlns:c16="http://schemas.microsoft.com/office/drawing/2014/chart" uri="{C3380CC4-5D6E-409C-BE32-E72D297353CC}">
              <c16:uniqueId val="{00000017-9156-48B5-A2DD-F310583AFF0F}"/>
            </c:ext>
          </c:extLst>
        </c:ser>
        <c:dLbls>
          <c:showLegendKey val="0"/>
          <c:showVal val="0"/>
          <c:showCatName val="0"/>
          <c:showSerName val="0"/>
          <c:showPercent val="0"/>
          <c:showBubbleSize val="0"/>
        </c:dLbls>
        <c:gapWidth val="150"/>
        <c:axId val="452060672"/>
        <c:axId val="45069926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843286691525896"/>
                  <c:y val="-0.8940396825396825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366-497D-85B0-F2048B5542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'市区町村別_ポテンシャル(数量)'!$AI$5:$AI$78</c:f>
              <c:numCache>
                <c:formatCode>0.0%</c:formatCode>
                <c:ptCount val="74"/>
                <c:pt idx="0">
                  <c:v>0.15123620749888</c:v>
                </c:pt>
                <c:pt idx="1">
                  <c:v>0.15123620749888</c:v>
                </c:pt>
                <c:pt idx="2">
                  <c:v>0.15123620749888</c:v>
                </c:pt>
                <c:pt idx="3">
                  <c:v>0.15123620749888</c:v>
                </c:pt>
                <c:pt idx="4">
                  <c:v>0.15123620749888</c:v>
                </c:pt>
                <c:pt idx="5">
                  <c:v>0.15123620749888</c:v>
                </c:pt>
                <c:pt idx="6">
                  <c:v>0.15123620749888</c:v>
                </c:pt>
                <c:pt idx="7">
                  <c:v>0.15123620749888</c:v>
                </c:pt>
                <c:pt idx="8">
                  <c:v>0.15123620749888</c:v>
                </c:pt>
                <c:pt idx="9">
                  <c:v>0.15123620749888</c:v>
                </c:pt>
                <c:pt idx="10">
                  <c:v>0.15123620749888</c:v>
                </c:pt>
                <c:pt idx="11">
                  <c:v>0.15123620749888</c:v>
                </c:pt>
                <c:pt idx="12">
                  <c:v>0.15123620749888</c:v>
                </c:pt>
                <c:pt idx="13">
                  <c:v>0.15123620749888</c:v>
                </c:pt>
                <c:pt idx="14">
                  <c:v>0.15123620749888</c:v>
                </c:pt>
                <c:pt idx="15">
                  <c:v>0.15123620749888</c:v>
                </c:pt>
                <c:pt idx="16">
                  <c:v>0.15123620749888</c:v>
                </c:pt>
                <c:pt idx="17">
                  <c:v>0.15123620749888</c:v>
                </c:pt>
                <c:pt idx="18">
                  <c:v>0.15123620749888</c:v>
                </c:pt>
                <c:pt idx="19">
                  <c:v>0.15123620749888</c:v>
                </c:pt>
                <c:pt idx="20">
                  <c:v>0.15123620749888</c:v>
                </c:pt>
                <c:pt idx="21">
                  <c:v>0.15123620749888</c:v>
                </c:pt>
                <c:pt idx="22">
                  <c:v>0.15123620749888</c:v>
                </c:pt>
                <c:pt idx="23">
                  <c:v>0.15123620749888</c:v>
                </c:pt>
                <c:pt idx="24">
                  <c:v>0.15123620749888</c:v>
                </c:pt>
                <c:pt idx="25">
                  <c:v>0.15123620749888</c:v>
                </c:pt>
                <c:pt idx="26">
                  <c:v>0.15123620749888</c:v>
                </c:pt>
                <c:pt idx="27">
                  <c:v>0.15123620749888</c:v>
                </c:pt>
                <c:pt idx="28">
                  <c:v>0.15123620749888</c:v>
                </c:pt>
                <c:pt idx="29">
                  <c:v>0.15123620749888</c:v>
                </c:pt>
                <c:pt idx="30">
                  <c:v>0.15123620749888</c:v>
                </c:pt>
                <c:pt idx="31">
                  <c:v>0.15123620749888</c:v>
                </c:pt>
                <c:pt idx="32">
                  <c:v>0.15123620749888</c:v>
                </c:pt>
                <c:pt idx="33">
                  <c:v>0.15123620749888</c:v>
                </c:pt>
                <c:pt idx="34">
                  <c:v>0.15123620749888</c:v>
                </c:pt>
                <c:pt idx="35">
                  <c:v>0.15123620749888</c:v>
                </c:pt>
                <c:pt idx="36">
                  <c:v>0.15123620749888</c:v>
                </c:pt>
                <c:pt idx="37">
                  <c:v>0.15123620749888</c:v>
                </c:pt>
                <c:pt idx="38">
                  <c:v>0.15123620749888</c:v>
                </c:pt>
                <c:pt idx="39">
                  <c:v>0.15123620749888</c:v>
                </c:pt>
                <c:pt idx="40">
                  <c:v>0.15123620749888</c:v>
                </c:pt>
                <c:pt idx="41">
                  <c:v>0.15123620749888</c:v>
                </c:pt>
                <c:pt idx="42">
                  <c:v>0.15123620749888</c:v>
                </c:pt>
                <c:pt idx="43">
                  <c:v>0.15123620749888</c:v>
                </c:pt>
                <c:pt idx="44">
                  <c:v>0.15123620749888</c:v>
                </c:pt>
                <c:pt idx="45">
                  <c:v>0.15123620749888</c:v>
                </c:pt>
                <c:pt idx="46">
                  <c:v>0.15123620749888</c:v>
                </c:pt>
                <c:pt idx="47">
                  <c:v>0.15123620749888</c:v>
                </c:pt>
                <c:pt idx="48">
                  <c:v>0.15123620749888</c:v>
                </c:pt>
                <c:pt idx="49">
                  <c:v>0.15123620749888</c:v>
                </c:pt>
                <c:pt idx="50">
                  <c:v>0.15123620749888</c:v>
                </c:pt>
                <c:pt idx="51">
                  <c:v>0.15123620749888</c:v>
                </c:pt>
                <c:pt idx="52">
                  <c:v>0.15123620749888</c:v>
                </c:pt>
                <c:pt idx="53">
                  <c:v>0.15123620749888</c:v>
                </c:pt>
                <c:pt idx="54">
                  <c:v>0.15123620749888</c:v>
                </c:pt>
                <c:pt idx="55">
                  <c:v>0.15123620749888</c:v>
                </c:pt>
                <c:pt idx="56">
                  <c:v>0.15123620749888</c:v>
                </c:pt>
                <c:pt idx="57">
                  <c:v>0.15123620749888</c:v>
                </c:pt>
                <c:pt idx="58">
                  <c:v>0.15123620749888</c:v>
                </c:pt>
                <c:pt idx="59">
                  <c:v>0.15123620749888</c:v>
                </c:pt>
                <c:pt idx="60">
                  <c:v>0.15123620749888</c:v>
                </c:pt>
                <c:pt idx="61">
                  <c:v>0.15123620749888</c:v>
                </c:pt>
                <c:pt idx="62">
                  <c:v>0.15123620749888</c:v>
                </c:pt>
                <c:pt idx="63">
                  <c:v>0.15123620749888</c:v>
                </c:pt>
                <c:pt idx="64">
                  <c:v>0.15123620749888</c:v>
                </c:pt>
                <c:pt idx="65">
                  <c:v>0.15123620749888</c:v>
                </c:pt>
                <c:pt idx="66">
                  <c:v>0.15123620749888</c:v>
                </c:pt>
                <c:pt idx="67">
                  <c:v>0.15123620749888</c:v>
                </c:pt>
                <c:pt idx="68">
                  <c:v>0.15123620749888</c:v>
                </c:pt>
                <c:pt idx="69">
                  <c:v>0.15123620749888</c:v>
                </c:pt>
                <c:pt idx="70">
                  <c:v>0.15123620749888</c:v>
                </c:pt>
                <c:pt idx="71">
                  <c:v>0.15123620749888</c:v>
                </c:pt>
                <c:pt idx="72">
                  <c:v>0.15123620749888</c:v>
                </c:pt>
                <c:pt idx="73">
                  <c:v>0.15123620749888</c:v>
                </c:pt>
              </c:numCache>
            </c:numRef>
          </c:xVal>
          <c:yVal>
            <c:numRef>
              <c:f>'市区町村別_ポテンシャル(数量)'!$AL$5:$AL$78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8-9156-48B5-A2DD-F310583AFF0F}"/>
            </c:ext>
          </c:extLst>
        </c:ser>
        <c:dLbls>
          <c:showLegendKey val="0"/>
          <c:showVal val="0"/>
          <c:showCatName val="0"/>
          <c:showSerName val="0"/>
          <c:showPercent val="0"/>
          <c:showBubbleSize val="0"/>
        </c:dLbls>
        <c:axId val="450700416"/>
        <c:axId val="450699840"/>
      </c:scatterChart>
      <c:catAx>
        <c:axId val="452060672"/>
        <c:scaling>
          <c:orientation val="maxMin"/>
        </c:scaling>
        <c:delete val="0"/>
        <c:axPos val="l"/>
        <c:numFmt formatCode="General" sourceLinked="0"/>
        <c:majorTickMark val="none"/>
        <c:minorTickMark val="none"/>
        <c:tickLblPos val="nextTo"/>
        <c:spPr>
          <a:ln>
            <a:solidFill>
              <a:srgbClr val="7F7F7F"/>
            </a:solidFill>
          </a:ln>
        </c:spPr>
        <c:crossAx val="450699264"/>
        <c:crosses val="autoZero"/>
        <c:auto val="1"/>
        <c:lblAlgn val="ctr"/>
        <c:lblOffset val="100"/>
        <c:noMultiLvlLbl val="0"/>
      </c:catAx>
      <c:valAx>
        <c:axId val="45069926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977161835748786"/>
              <c:y val="3.5829206349206347E-2"/>
            </c:manualLayout>
          </c:layout>
          <c:overlay val="0"/>
        </c:title>
        <c:numFmt formatCode="0.0%" sourceLinked="0"/>
        <c:majorTickMark val="out"/>
        <c:minorTickMark val="none"/>
        <c:tickLblPos val="nextTo"/>
        <c:spPr>
          <a:ln>
            <a:solidFill>
              <a:srgbClr val="7F7F7F"/>
            </a:solidFill>
          </a:ln>
        </c:spPr>
        <c:crossAx val="452060672"/>
        <c:crosses val="autoZero"/>
        <c:crossBetween val="between"/>
      </c:valAx>
      <c:valAx>
        <c:axId val="450699840"/>
        <c:scaling>
          <c:orientation val="minMax"/>
          <c:max val="50"/>
          <c:min val="0"/>
        </c:scaling>
        <c:delete val="1"/>
        <c:axPos val="r"/>
        <c:numFmt formatCode="General" sourceLinked="1"/>
        <c:majorTickMark val="out"/>
        <c:minorTickMark val="none"/>
        <c:tickLblPos val="nextTo"/>
        <c:crossAx val="450700416"/>
        <c:crosses val="max"/>
        <c:crossBetween val="midCat"/>
      </c:valAx>
      <c:valAx>
        <c:axId val="450700416"/>
        <c:scaling>
          <c:orientation val="minMax"/>
        </c:scaling>
        <c:delete val="1"/>
        <c:axPos val="b"/>
        <c:numFmt formatCode="0.0%" sourceLinked="1"/>
        <c:majorTickMark val="out"/>
        <c:minorTickMark val="none"/>
        <c:tickLblPos val="nextTo"/>
        <c:crossAx val="450699840"/>
        <c:crosses val="autoZero"/>
        <c:crossBetween val="midCat"/>
      </c:valAx>
      <c:spPr>
        <a:ln>
          <a:solidFill>
            <a:srgbClr val="7F7F7F"/>
          </a:solidFill>
        </a:ln>
      </c:spPr>
    </c:plotArea>
    <c:legend>
      <c:legendPos val="r"/>
      <c:layout>
        <c:manualLayout>
          <c:xMode val="edge"/>
          <c:yMode val="edge"/>
          <c:x val="0.13132154882154881"/>
          <c:y val="1.9521926440329216E-2"/>
          <c:w val="0.6558099033816424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37681159420289"/>
          <c:y val="7.8162778672273808E-2"/>
          <c:w val="0.78171473429951677"/>
          <c:h val="0.91713182910959656"/>
        </c:manualLayout>
      </c:layout>
      <c:barChart>
        <c:barDir val="bar"/>
        <c:grouping val="clustered"/>
        <c:varyColors val="0"/>
        <c:ser>
          <c:idx val="0"/>
          <c:order val="0"/>
          <c:tx>
            <c:strRef>
              <c:f>'市区町村別_ポテンシャル(数量)'!$AG$4</c:f>
              <c:strCache>
                <c:ptCount val="1"/>
                <c:pt idx="0">
                  <c:v>前年度との差分(切替ポテンシャル(数量ベース))</c:v>
                </c:pt>
              </c:strCache>
            </c:strRef>
          </c:tx>
          <c:spPr>
            <a:solidFill>
              <a:schemeClr val="accent1"/>
            </a:solidFill>
            <a:ln>
              <a:noFill/>
            </a:ln>
          </c:spPr>
          <c:invertIfNegative val="0"/>
          <c:dLbls>
            <c:dLbl>
              <c:idx val="0"/>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AC-4007-BD2D-F9EFFA3DF95C}"/>
                </c:ext>
              </c:extLst>
            </c:dLbl>
            <c:dLbl>
              <c:idx val="3"/>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AC-4007-BD2D-F9EFFA3DF95C}"/>
                </c:ext>
              </c:extLst>
            </c:dLbl>
            <c:dLbl>
              <c:idx val="4"/>
              <c:layout>
                <c:manualLayout>
                  <c:x val="-6.13490338164251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AC-4007-BD2D-F9EFFA3DF95C}"/>
                </c:ext>
              </c:extLst>
            </c:dLbl>
            <c:dLbl>
              <c:idx val="12"/>
              <c:layout>
                <c:manualLayout>
                  <c:x val="-6.13490338164251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AC-4007-BD2D-F9EFFA3DF95C}"/>
                </c:ext>
              </c:extLst>
            </c:dLbl>
            <c:dLbl>
              <c:idx val="23"/>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AC-4007-BD2D-F9EFFA3DF95C}"/>
                </c:ext>
              </c:extLst>
            </c:dLbl>
            <c:dLbl>
              <c:idx val="27"/>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AC-4007-BD2D-F9EFFA3DF95C}"/>
                </c:ext>
              </c:extLst>
            </c:dLbl>
            <c:dLbl>
              <c:idx val="58"/>
              <c:layout>
                <c:manualLayout>
                  <c:x val="-7.66859903381642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ED0-4169-AAF6-372275EA9A05}"/>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'市区町村別_ポテンシャル(数量)'!$AD$5:$AD$78</c:f>
              <c:strCache>
                <c:ptCount val="74"/>
                <c:pt idx="0">
                  <c:v>千早赤阪村</c:v>
                </c:pt>
                <c:pt idx="1">
                  <c:v>阿倍野区</c:v>
                </c:pt>
                <c:pt idx="2">
                  <c:v>天王寺区</c:v>
                </c:pt>
                <c:pt idx="3">
                  <c:v>太子町</c:v>
                </c:pt>
                <c:pt idx="4">
                  <c:v>阪南市</c:v>
                </c:pt>
                <c:pt idx="5">
                  <c:v>大東市</c:v>
                </c:pt>
                <c:pt idx="6">
                  <c:v>和泉市</c:v>
                </c:pt>
                <c:pt idx="7">
                  <c:v>北区</c:v>
                </c:pt>
                <c:pt idx="8">
                  <c:v>東大阪市</c:v>
                </c:pt>
                <c:pt idx="9">
                  <c:v>東成区</c:v>
                </c:pt>
                <c:pt idx="10">
                  <c:v>福島区</c:v>
                </c:pt>
                <c:pt idx="11">
                  <c:v>高石市</c:v>
                </c:pt>
                <c:pt idx="12">
                  <c:v>生野区</c:v>
                </c:pt>
                <c:pt idx="13">
                  <c:v>柏原市</c:v>
                </c:pt>
                <c:pt idx="14">
                  <c:v>貝塚市</c:v>
                </c:pt>
                <c:pt idx="15">
                  <c:v>大阪狭山市</c:v>
                </c:pt>
                <c:pt idx="16">
                  <c:v>住吉区</c:v>
                </c:pt>
                <c:pt idx="17">
                  <c:v>河内長野市</c:v>
                </c:pt>
                <c:pt idx="18">
                  <c:v>豊中市</c:v>
                </c:pt>
                <c:pt idx="19">
                  <c:v>旭区</c:v>
                </c:pt>
                <c:pt idx="20">
                  <c:v>東住吉区</c:v>
                </c:pt>
                <c:pt idx="21">
                  <c:v>堺市南区</c:v>
                </c:pt>
                <c:pt idx="22">
                  <c:v>泉大津市</c:v>
                </c:pt>
                <c:pt idx="23">
                  <c:v>吹田市</c:v>
                </c:pt>
                <c:pt idx="24">
                  <c:v>中央区</c:v>
                </c:pt>
                <c:pt idx="25">
                  <c:v>泉南市</c:v>
                </c:pt>
                <c:pt idx="26">
                  <c:v>岸和田市</c:v>
                </c:pt>
                <c:pt idx="27">
                  <c:v>藤井寺市</c:v>
                </c:pt>
                <c:pt idx="28">
                  <c:v>箕面市</c:v>
                </c:pt>
                <c:pt idx="29">
                  <c:v>大正区</c:v>
                </c:pt>
                <c:pt idx="30">
                  <c:v>交野市</c:v>
                </c:pt>
                <c:pt idx="31">
                  <c:v>河南町</c:v>
                </c:pt>
                <c:pt idx="32">
                  <c:v>西区</c:v>
                </c:pt>
                <c:pt idx="33">
                  <c:v>守口市</c:v>
                </c:pt>
                <c:pt idx="34">
                  <c:v>堺市北区</c:v>
                </c:pt>
                <c:pt idx="35">
                  <c:v>島本町</c:v>
                </c:pt>
                <c:pt idx="36">
                  <c:v>四條畷市</c:v>
                </c:pt>
                <c:pt idx="37">
                  <c:v>大阪市</c:v>
                </c:pt>
                <c:pt idx="38">
                  <c:v>堺市中区</c:v>
                </c:pt>
                <c:pt idx="39">
                  <c:v>忠岡町</c:v>
                </c:pt>
                <c:pt idx="40">
                  <c:v>池田市</c:v>
                </c:pt>
                <c:pt idx="41">
                  <c:v>鶴見区</c:v>
                </c:pt>
                <c:pt idx="42">
                  <c:v>羽曳野市</c:v>
                </c:pt>
                <c:pt idx="43">
                  <c:v>松原市</c:v>
                </c:pt>
                <c:pt idx="44">
                  <c:v>都島区</c:v>
                </c:pt>
                <c:pt idx="45">
                  <c:v>堺市</c:v>
                </c:pt>
                <c:pt idx="46">
                  <c:v>此花区</c:v>
                </c:pt>
                <c:pt idx="47">
                  <c:v>平野区</c:v>
                </c:pt>
                <c:pt idx="48">
                  <c:v>茨木市</c:v>
                </c:pt>
                <c:pt idx="49">
                  <c:v>富田林市</c:v>
                </c:pt>
                <c:pt idx="50">
                  <c:v>豊能町</c:v>
                </c:pt>
                <c:pt idx="51">
                  <c:v>浪速区</c:v>
                </c:pt>
                <c:pt idx="52">
                  <c:v>堺市西区</c:v>
                </c:pt>
                <c:pt idx="53">
                  <c:v>城東区</c:v>
                </c:pt>
                <c:pt idx="54">
                  <c:v>泉佐野市</c:v>
                </c:pt>
                <c:pt idx="55">
                  <c:v>西成区</c:v>
                </c:pt>
                <c:pt idx="56">
                  <c:v>堺市東区</c:v>
                </c:pt>
                <c:pt idx="57">
                  <c:v>住之江区</c:v>
                </c:pt>
                <c:pt idx="58">
                  <c:v>門真市</c:v>
                </c:pt>
                <c:pt idx="59">
                  <c:v>八尾市</c:v>
                </c:pt>
                <c:pt idx="60">
                  <c:v>堺市美原区</c:v>
                </c:pt>
                <c:pt idx="61">
                  <c:v>枚方市</c:v>
                </c:pt>
                <c:pt idx="62">
                  <c:v>堺市堺区</c:v>
                </c:pt>
                <c:pt idx="63">
                  <c:v>岬町</c:v>
                </c:pt>
                <c:pt idx="64">
                  <c:v>田尻町</c:v>
                </c:pt>
                <c:pt idx="65">
                  <c:v>東淀川区</c:v>
                </c:pt>
                <c:pt idx="66">
                  <c:v>淀川区</c:v>
                </c:pt>
                <c:pt idx="67">
                  <c:v>寝屋川市</c:v>
                </c:pt>
                <c:pt idx="68">
                  <c:v>港区</c:v>
                </c:pt>
                <c:pt idx="69">
                  <c:v>高槻市</c:v>
                </c:pt>
                <c:pt idx="70">
                  <c:v>熊取町</c:v>
                </c:pt>
                <c:pt idx="71">
                  <c:v>摂津市</c:v>
                </c:pt>
                <c:pt idx="72">
                  <c:v>能勢町</c:v>
                </c:pt>
                <c:pt idx="73">
                  <c:v>西淀川区</c:v>
                </c:pt>
              </c:strCache>
            </c:strRef>
          </c:cat>
          <c:val>
            <c:numRef>
              <c:f>'市区町村別_ポテンシャル(数量)'!$AG$5:$AG$78</c:f>
              <c:numCache>
                <c:formatCode>General</c:formatCode>
                <c:ptCount val="74"/>
                <c:pt idx="0">
                  <c:v>-1.899999999999999</c:v>
                </c:pt>
                <c:pt idx="1">
                  <c:v>-0.40000000000000036</c:v>
                </c:pt>
                <c:pt idx="2">
                  <c:v>-1.0999999999999983</c:v>
                </c:pt>
                <c:pt idx="3">
                  <c:v>-0.49999999999999767</c:v>
                </c:pt>
                <c:pt idx="4">
                  <c:v>-0.50000000000000044</c:v>
                </c:pt>
                <c:pt idx="5">
                  <c:v>-0.80000000000000071</c:v>
                </c:pt>
                <c:pt idx="6">
                  <c:v>-1.0000000000000009</c:v>
                </c:pt>
                <c:pt idx="7">
                  <c:v>-0.20000000000000018</c:v>
                </c:pt>
                <c:pt idx="8">
                  <c:v>-0.30000000000000027</c:v>
                </c:pt>
                <c:pt idx="9">
                  <c:v>-0.30000000000000027</c:v>
                </c:pt>
                <c:pt idx="10">
                  <c:v>-0.10000000000000009</c:v>
                </c:pt>
                <c:pt idx="11">
                  <c:v>-0.20000000000000018</c:v>
                </c:pt>
                <c:pt idx="12">
                  <c:v>-0.49999999999999767</c:v>
                </c:pt>
                <c:pt idx="13">
                  <c:v>-0.59999999999999776</c:v>
                </c:pt>
                <c:pt idx="14">
                  <c:v>-0.59999999999999776</c:v>
                </c:pt>
                <c:pt idx="15">
                  <c:v>-0.69999999999999785</c:v>
                </c:pt>
                <c:pt idx="16">
                  <c:v>-0.59999999999999776</c:v>
                </c:pt>
                <c:pt idx="17">
                  <c:v>-0.30000000000000027</c:v>
                </c:pt>
                <c:pt idx="18">
                  <c:v>0</c:v>
                </c:pt>
                <c:pt idx="19">
                  <c:v>-0.69999999999999785</c:v>
                </c:pt>
                <c:pt idx="20">
                  <c:v>-1.1999999999999984</c:v>
                </c:pt>
                <c:pt idx="21">
                  <c:v>-0.30000000000000027</c:v>
                </c:pt>
                <c:pt idx="22">
                  <c:v>-0.20000000000000018</c:v>
                </c:pt>
                <c:pt idx="23">
                  <c:v>-0.50000000000000044</c:v>
                </c:pt>
                <c:pt idx="24">
                  <c:v>-0.30000000000000027</c:v>
                </c:pt>
                <c:pt idx="25">
                  <c:v>0.10000000000000009</c:v>
                </c:pt>
                <c:pt idx="26">
                  <c:v>-0.9000000000000008</c:v>
                </c:pt>
                <c:pt idx="27">
                  <c:v>-0.50000000000000044</c:v>
                </c:pt>
                <c:pt idx="28">
                  <c:v>-0.80000000000000071</c:v>
                </c:pt>
                <c:pt idx="29">
                  <c:v>-0.80000000000000071</c:v>
                </c:pt>
                <c:pt idx="30">
                  <c:v>-0.40000000000000036</c:v>
                </c:pt>
                <c:pt idx="31">
                  <c:v>-1.7999999999999989</c:v>
                </c:pt>
                <c:pt idx="32">
                  <c:v>-0.80000000000000071</c:v>
                </c:pt>
                <c:pt idx="33">
                  <c:v>-1.0000000000000009</c:v>
                </c:pt>
                <c:pt idx="34">
                  <c:v>-0.20000000000000018</c:v>
                </c:pt>
                <c:pt idx="35">
                  <c:v>-0.10000000000000009</c:v>
                </c:pt>
                <c:pt idx="36">
                  <c:v>-0.60000000000000053</c:v>
                </c:pt>
                <c:pt idx="37">
                  <c:v>-0.60000000000000053</c:v>
                </c:pt>
                <c:pt idx="38">
                  <c:v>-0.30000000000000027</c:v>
                </c:pt>
                <c:pt idx="39">
                  <c:v>-0.10000000000000009</c:v>
                </c:pt>
                <c:pt idx="40">
                  <c:v>-0.80000000000000071</c:v>
                </c:pt>
                <c:pt idx="41">
                  <c:v>-0.30000000000000027</c:v>
                </c:pt>
                <c:pt idx="42">
                  <c:v>-0.9000000000000008</c:v>
                </c:pt>
                <c:pt idx="43">
                  <c:v>-0.60000000000000053</c:v>
                </c:pt>
                <c:pt idx="44">
                  <c:v>-0.70000000000000062</c:v>
                </c:pt>
                <c:pt idx="45">
                  <c:v>-0.40000000000000036</c:v>
                </c:pt>
                <c:pt idx="46">
                  <c:v>-0.80000000000000071</c:v>
                </c:pt>
                <c:pt idx="47">
                  <c:v>-0.70000000000000062</c:v>
                </c:pt>
                <c:pt idx="48">
                  <c:v>-1.2000000000000011</c:v>
                </c:pt>
                <c:pt idx="49">
                  <c:v>-1.5000000000000013</c:v>
                </c:pt>
                <c:pt idx="50">
                  <c:v>-0.30000000000000027</c:v>
                </c:pt>
                <c:pt idx="51">
                  <c:v>-0.80000000000000071</c:v>
                </c:pt>
                <c:pt idx="52">
                  <c:v>-0.40000000000000036</c:v>
                </c:pt>
                <c:pt idx="53">
                  <c:v>-0.69999999999999785</c:v>
                </c:pt>
                <c:pt idx="54">
                  <c:v>-0.89999999999999802</c:v>
                </c:pt>
                <c:pt idx="55">
                  <c:v>-0.59999999999999776</c:v>
                </c:pt>
                <c:pt idx="56">
                  <c:v>-0.89999999999999802</c:v>
                </c:pt>
                <c:pt idx="57">
                  <c:v>-0.59999999999999776</c:v>
                </c:pt>
                <c:pt idx="58">
                  <c:v>-0.49999999999999767</c:v>
                </c:pt>
                <c:pt idx="59">
                  <c:v>-0.59999999999999776</c:v>
                </c:pt>
                <c:pt idx="60">
                  <c:v>-0.99999999999999811</c:v>
                </c:pt>
                <c:pt idx="61">
                  <c:v>-0.40000000000000036</c:v>
                </c:pt>
                <c:pt idx="62">
                  <c:v>-0.20000000000000018</c:v>
                </c:pt>
                <c:pt idx="63">
                  <c:v>-1.1999999999999984</c:v>
                </c:pt>
                <c:pt idx="64">
                  <c:v>-1.2999999999999985</c:v>
                </c:pt>
                <c:pt idx="65">
                  <c:v>-0.70000000000000062</c:v>
                </c:pt>
                <c:pt idx="66">
                  <c:v>-0.30000000000000027</c:v>
                </c:pt>
                <c:pt idx="67">
                  <c:v>-0.60000000000000053</c:v>
                </c:pt>
                <c:pt idx="68">
                  <c:v>-1.2000000000000011</c:v>
                </c:pt>
                <c:pt idx="69">
                  <c:v>-0.30000000000000027</c:v>
                </c:pt>
                <c:pt idx="70">
                  <c:v>-0.10000000000000009</c:v>
                </c:pt>
                <c:pt idx="71">
                  <c:v>-0.40000000000000036</c:v>
                </c:pt>
                <c:pt idx="72">
                  <c:v>-0.20000000000000018</c:v>
                </c:pt>
                <c:pt idx="73">
                  <c:v>0</c:v>
                </c:pt>
              </c:numCache>
            </c:numRef>
          </c:val>
          <c:extLst>
            <c:ext xmlns:c16="http://schemas.microsoft.com/office/drawing/2014/chart" uri="{C3380CC4-5D6E-409C-BE32-E72D297353CC}">
              <c16:uniqueId val="{00000018-BED0-4169-AAF6-372275EA9A05}"/>
            </c:ext>
          </c:extLst>
        </c:ser>
        <c:dLbls>
          <c:showLegendKey val="0"/>
          <c:showVal val="0"/>
          <c:showCatName val="0"/>
          <c:showSerName val="0"/>
          <c:showPercent val="0"/>
          <c:showBubbleSize val="0"/>
        </c:dLbls>
        <c:gapWidth val="150"/>
        <c:axId val="452060672"/>
        <c:axId val="450699264"/>
      </c:barChart>
      <c:scatterChart>
        <c:scatterStyle val="lineMarker"/>
        <c:varyColors val="0"/>
        <c:ser>
          <c:idx val="1"/>
          <c:order val="1"/>
          <c:tx>
            <c:strRef>
              <c:f>'市区町村別_ポテンシャル(数量)'!$B$79:$C$79</c:f>
              <c:strCache>
                <c:ptCount val="1"/>
                <c:pt idx="0">
                  <c:v>広域連合全体</c:v>
                </c:pt>
              </c:strCache>
            </c:strRef>
          </c:tx>
          <c:spPr>
            <a:ln w="28575">
              <a:solidFill>
                <a:srgbClr val="BE4B48"/>
              </a:solidFill>
            </a:ln>
          </c:spPr>
          <c:marker>
            <c:symbol val="none"/>
          </c:marker>
          <c:dLbls>
            <c:dLbl>
              <c:idx val="0"/>
              <c:layout>
                <c:manualLayout>
                  <c:x val="0.18906714975845409"/>
                  <c:y val="-0.89303175452128936"/>
                </c:manualLayout>
              </c:layout>
              <c:tx>
                <c:rich>
                  <a:bodyPr/>
                  <a:lstStyle/>
                  <a:p>
                    <a:fld id="{965648BB-BB79-4C52-A043-32CE193CC202}" type="SERIESNAME">
                      <a:rPr lang="ja-JP" altLang="en-US"/>
                      <a:pPr/>
                      <a:t>[系列名]</a:t>
                    </a:fld>
                    <a:r>
                      <a:rPr lang="ja-JP" altLang="en-US" baseline="0"/>
                      <a:t>
</a:t>
                    </a:r>
                    <a:fld id="{3245C1DC-1368-46C2-9895-2DEA23F727C4}"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9-BED0-4169-AAF6-372275EA9A05}"/>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'市区町村別_ポテンシャル(数量)'!$AK$5:$AK$78</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'市区町村別_ポテンシャル(数量)'!$AL$5:$AL$78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A-BED0-4169-AAF6-372275EA9A05}"/>
            </c:ext>
          </c:extLst>
        </c:ser>
        <c:dLbls>
          <c:showLegendKey val="0"/>
          <c:showVal val="0"/>
          <c:showCatName val="0"/>
          <c:showSerName val="0"/>
          <c:showPercent val="0"/>
          <c:showBubbleSize val="0"/>
        </c:dLbls>
        <c:axId val="450700416"/>
        <c:axId val="450699840"/>
      </c:scatterChart>
      <c:catAx>
        <c:axId val="452060672"/>
        <c:scaling>
          <c:orientation val="maxMin"/>
        </c:scaling>
        <c:delete val="0"/>
        <c:axPos val="l"/>
        <c:numFmt formatCode="General" sourceLinked="0"/>
        <c:majorTickMark val="none"/>
        <c:minorTickMark val="none"/>
        <c:tickLblPos val="low"/>
        <c:spPr>
          <a:ln>
            <a:solidFill>
              <a:srgbClr val="7F7F7F"/>
            </a:solidFill>
          </a:ln>
        </c:spPr>
        <c:crossAx val="450699264"/>
        <c:crosses val="autoZero"/>
        <c:auto val="1"/>
        <c:lblAlgn val="ctr"/>
        <c:lblOffset val="100"/>
        <c:noMultiLvlLbl val="0"/>
      </c:catAx>
      <c:valAx>
        <c:axId val="45069926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977161835748786"/>
              <c:y val="3.5829206349206347E-2"/>
            </c:manualLayout>
          </c:layout>
          <c:overlay val="0"/>
        </c:title>
        <c:numFmt formatCode="#,##0.0_ ;[Red]\-#,##0.0\ " sourceLinked="0"/>
        <c:majorTickMark val="out"/>
        <c:minorTickMark val="none"/>
        <c:tickLblPos val="nextTo"/>
        <c:spPr>
          <a:ln>
            <a:solidFill>
              <a:srgbClr val="7F7F7F"/>
            </a:solidFill>
          </a:ln>
        </c:spPr>
        <c:crossAx val="452060672"/>
        <c:crosses val="autoZero"/>
        <c:crossBetween val="between"/>
      </c:valAx>
      <c:valAx>
        <c:axId val="450699840"/>
        <c:scaling>
          <c:orientation val="minMax"/>
          <c:max val="50"/>
          <c:min val="0"/>
        </c:scaling>
        <c:delete val="1"/>
        <c:axPos val="r"/>
        <c:numFmt formatCode="General" sourceLinked="1"/>
        <c:majorTickMark val="out"/>
        <c:minorTickMark val="none"/>
        <c:tickLblPos val="nextTo"/>
        <c:crossAx val="450700416"/>
        <c:crosses val="max"/>
        <c:crossBetween val="midCat"/>
      </c:valAx>
      <c:valAx>
        <c:axId val="450700416"/>
        <c:scaling>
          <c:orientation val="minMax"/>
        </c:scaling>
        <c:delete val="1"/>
        <c:axPos val="b"/>
        <c:numFmt formatCode="General" sourceLinked="1"/>
        <c:majorTickMark val="out"/>
        <c:minorTickMark val="none"/>
        <c:tickLblPos val="nextTo"/>
        <c:crossAx val="450699840"/>
        <c:crosses val="autoZero"/>
        <c:crossBetween val="midCat"/>
      </c:valAx>
      <c:spPr>
        <a:ln>
          <a:solidFill>
            <a:srgbClr val="7F7F7F"/>
          </a:solidFill>
        </a:ln>
      </c:spPr>
    </c:plotArea>
    <c:legend>
      <c:legendPos val="r"/>
      <c:layout>
        <c:manualLayout>
          <c:xMode val="edge"/>
          <c:yMode val="edge"/>
          <c:x val="0.13132154882154881"/>
          <c:y val="1.9521926440329216E-2"/>
          <c:w val="0.6558099033816424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市区町村別_普及率!$Q$4</c:f>
              <c:strCache>
                <c:ptCount val="1"/>
                <c:pt idx="0">
                  <c:v>令和3年度普及率 金額ベース</c:v>
                </c:pt>
              </c:strCache>
            </c:strRef>
          </c:tx>
          <c:spPr>
            <a:solidFill>
              <a:schemeClr val="accent4">
                <a:lumMod val="60000"/>
                <a:lumOff val="40000"/>
              </a:schemeClr>
            </a:solidFill>
            <a:ln>
              <a:noFill/>
            </a:ln>
          </c:spPr>
          <c:invertIfNegative val="0"/>
          <c:dLbls>
            <c:dLbl>
              <c:idx val="4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CB-4D2B-9890-9C538FC3D4FA}"/>
                </c:ext>
              </c:extLst>
            </c:dLbl>
            <c:dLbl>
              <c:idx val="43"/>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CB-4D2B-9890-9C538FC3D4FA}"/>
                </c:ext>
              </c:extLst>
            </c:dLbl>
            <c:dLbl>
              <c:idx val="44"/>
              <c:layout>
                <c:manualLayout>
                  <c:x val="7.6690821256038648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CB-4D2B-9890-9C538FC3D4FA}"/>
                </c:ext>
              </c:extLst>
            </c:dLbl>
            <c:dLbl>
              <c:idx val="45"/>
              <c:layout>
                <c:manualLayout>
                  <c:x val="1.073671497584529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CB-4D2B-9890-9C538FC3D4FA}"/>
                </c:ext>
              </c:extLst>
            </c:dLbl>
            <c:dLbl>
              <c:idx val="46"/>
              <c:layout>
                <c:manualLayout>
                  <c:x val="1.2270531400966183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CB-4D2B-9890-9C538FC3D4FA}"/>
                </c:ext>
              </c:extLst>
            </c:dLbl>
            <c:dLbl>
              <c:idx val="47"/>
              <c:layout>
                <c:manualLayout>
                  <c:x val="1.22705314009660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CB-4D2B-9890-9C538FC3D4FA}"/>
                </c:ext>
              </c:extLst>
            </c:dLbl>
            <c:dLbl>
              <c:idx val="48"/>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CB-4D2B-9890-9C538FC3D4FA}"/>
                </c:ext>
              </c:extLst>
            </c:dLbl>
            <c:dLbl>
              <c:idx val="49"/>
              <c:layout>
                <c:manualLayout>
                  <c:x val="1.687198067632850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CB-4D2B-9890-9C538FC3D4FA}"/>
                </c:ext>
              </c:extLst>
            </c:dLbl>
            <c:dLbl>
              <c:idx val="50"/>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CB-4D2B-9890-9C538FC3D4FA}"/>
                </c:ext>
              </c:extLst>
            </c:dLbl>
            <c:dLbl>
              <c:idx val="51"/>
              <c:layout>
                <c:manualLayout>
                  <c:x val="2.147342995169070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CB-4D2B-9890-9C538FC3D4FA}"/>
                </c:ext>
              </c:extLst>
            </c:dLbl>
            <c:dLbl>
              <c:idx val="52"/>
              <c:layout>
                <c:manualLayout>
                  <c:x val="2.6074879227053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CB-4D2B-9890-9C538FC3D4FA}"/>
                </c:ext>
              </c:extLst>
            </c:dLbl>
            <c:dLbl>
              <c:idx val="53"/>
              <c:layout>
                <c:manualLayout>
                  <c:x val="2.6074879227053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4CB-4D2B-9890-9C538FC3D4FA}"/>
                </c:ext>
              </c:extLst>
            </c:dLbl>
            <c:dLbl>
              <c:idx val="54"/>
              <c:layout>
                <c:manualLayout>
                  <c:x val="2.6074879227053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97-463B-B693-6607FA673BF4}"/>
                </c:ext>
              </c:extLst>
            </c:dLbl>
            <c:dLbl>
              <c:idx val="55"/>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97-463B-B693-6607FA673BF4}"/>
                </c:ext>
              </c:extLst>
            </c:dLbl>
            <c:dLbl>
              <c:idx val="56"/>
              <c:layout>
                <c:manualLayout>
                  <c:x val="3.52777777777776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97-463B-B693-6607FA673BF4}"/>
                </c:ext>
              </c:extLst>
            </c:dLbl>
            <c:dLbl>
              <c:idx val="57"/>
              <c:layout>
                <c:manualLayout>
                  <c:x val="3.681159420289843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97-463B-B693-6607FA673BF4}"/>
                </c:ext>
              </c:extLst>
            </c:dLbl>
            <c:dLbl>
              <c:idx val="58"/>
              <c:layout>
                <c:manualLayout>
                  <c:x val="3.6811594202898548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97-463B-B693-6607FA673BF4}"/>
                </c:ext>
              </c:extLst>
            </c:dLbl>
            <c:dLbl>
              <c:idx val="59"/>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97-463B-B693-6607FA673BF4}"/>
                </c:ext>
              </c:extLst>
            </c:dLbl>
            <c:dLbl>
              <c:idx val="60"/>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97-463B-B693-6607FA673BF4}"/>
                </c:ext>
              </c:extLst>
            </c:dLbl>
            <c:dLbl>
              <c:idx val="6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97-463B-B693-6607FA673BF4}"/>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摂津市</c:v>
                </c:pt>
                <c:pt idx="1">
                  <c:v>岬町</c:v>
                </c:pt>
                <c:pt idx="2">
                  <c:v>西淀川区</c:v>
                </c:pt>
                <c:pt idx="3">
                  <c:v>東淀川区</c:v>
                </c:pt>
                <c:pt idx="4">
                  <c:v>港区</c:v>
                </c:pt>
                <c:pt idx="5">
                  <c:v>田尻町</c:v>
                </c:pt>
                <c:pt idx="6">
                  <c:v>淀川区</c:v>
                </c:pt>
                <c:pt idx="7">
                  <c:v>寝屋川市</c:v>
                </c:pt>
                <c:pt idx="8">
                  <c:v>高槻市</c:v>
                </c:pt>
                <c:pt idx="9">
                  <c:v>豊能町</c:v>
                </c:pt>
                <c:pt idx="10">
                  <c:v>門真市</c:v>
                </c:pt>
                <c:pt idx="11">
                  <c:v>能勢町</c:v>
                </c:pt>
                <c:pt idx="12">
                  <c:v>堺市堺区</c:v>
                </c:pt>
                <c:pt idx="13">
                  <c:v>泉佐野市</c:v>
                </c:pt>
                <c:pt idx="14">
                  <c:v>都島区</c:v>
                </c:pt>
                <c:pt idx="15">
                  <c:v>堺市西区</c:v>
                </c:pt>
                <c:pt idx="16">
                  <c:v>西成区</c:v>
                </c:pt>
                <c:pt idx="17">
                  <c:v>城東区</c:v>
                </c:pt>
                <c:pt idx="18">
                  <c:v>茨木市</c:v>
                </c:pt>
                <c:pt idx="19">
                  <c:v>八尾市</c:v>
                </c:pt>
                <c:pt idx="20">
                  <c:v>住之江区</c:v>
                </c:pt>
                <c:pt idx="21">
                  <c:v>熊取町</c:v>
                </c:pt>
                <c:pt idx="22">
                  <c:v>堺市美原区</c:v>
                </c:pt>
                <c:pt idx="23">
                  <c:v>平野区</c:v>
                </c:pt>
                <c:pt idx="24">
                  <c:v>枚方市</c:v>
                </c:pt>
                <c:pt idx="25">
                  <c:v>羽曳野市</c:v>
                </c:pt>
                <c:pt idx="26">
                  <c:v>鶴見区</c:v>
                </c:pt>
                <c:pt idx="27">
                  <c:v>島本町</c:v>
                </c:pt>
                <c:pt idx="28">
                  <c:v>松原市</c:v>
                </c:pt>
                <c:pt idx="29">
                  <c:v>浪速区</c:v>
                </c:pt>
                <c:pt idx="30">
                  <c:v>守口市</c:v>
                </c:pt>
                <c:pt idx="31">
                  <c:v>大阪市</c:v>
                </c:pt>
                <c:pt idx="32">
                  <c:v>西区</c:v>
                </c:pt>
                <c:pt idx="33">
                  <c:v>富田林市</c:v>
                </c:pt>
                <c:pt idx="34">
                  <c:v>堺市</c:v>
                </c:pt>
                <c:pt idx="35">
                  <c:v>堺市東区</c:v>
                </c:pt>
                <c:pt idx="36">
                  <c:v>池田市</c:v>
                </c:pt>
                <c:pt idx="37">
                  <c:v>住吉区</c:v>
                </c:pt>
                <c:pt idx="38">
                  <c:v>堺市中区</c:v>
                </c:pt>
                <c:pt idx="39">
                  <c:v>堺市北区</c:v>
                </c:pt>
                <c:pt idx="40">
                  <c:v>此花区</c:v>
                </c:pt>
                <c:pt idx="41">
                  <c:v>交野市</c:v>
                </c:pt>
                <c:pt idx="42">
                  <c:v>柏原市</c:v>
                </c:pt>
                <c:pt idx="43">
                  <c:v>藤井寺市</c:v>
                </c:pt>
                <c:pt idx="44">
                  <c:v>箕面市</c:v>
                </c:pt>
                <c:pt idx="45">
                  <c:v>吹田市</c:v>
                </c:pt>
                <c:pt idx="46">
                  <c:v>泉南市</c:v>
                </c:pt>
                <c:pt idx="47">
                  <c:v>旭区</c:v>
                </c:pt>
                <c:pt idx="48">
                  <c:v>泉大津市</c:v>
                </c:pt>
                <c:pt idx="49">
                  <c:v>四條畷市</c:v>
                </c:pt>
                <c:pt idx="50">
                  <c:v>高石市</c:v>
                </c:pt>
                <c:pt idx="51">
                  <c:v>大正区</c:v>
                </c:pt>
                <c:pt idx="52">
                  <c:v>豊中市</c:v>
                </c:pt>
                <c:pt idx="53">
                  <c:v>東住吉区</c:v>
                </c:pt>
                <c:pt idx="54">
                  <c:v>岸和田市</c:v>
                </c:pt>
                <c:pt idx="55">
                  <c:v>東成区</c:v>
                </c:pt>
                <c:pt idx="56">
                  <c:v>河南町</c:v>
                </c:pt>
                <c:pt idx="57">
                  <c:v>中央区</c:v>
                </c:pt>
                <c:pt idx="58">
                  <c:v>忠岡町</c:v>
                </c:pt>
                <c:pt idx="59">
                  <c:v>生野区</c:v>
                </c:pt>
                <c:pt idx="60">
                  <c:v>北区</c:v>
                </c:pt>
                <c:pt idx="61">
                  <c:v>東大阪市</c:v>
                </c:pt>
                <c:pt idx="62">
                  <c:v>太子町</c:v>
                </c:pt>
                <c:pt idx="63">
                  <c:v>福島区</c:v>
                </c:pt>
                <c:pt idx="64">
                  <c:v>貝塚市</c:v>
                </c:pt>
                <c:pt idx="65">
                  <c:v>堺市南区</c:v>
                </c:pt>
                <c:pt idx="66">
                  <c:v>和泉市</c:v>
                </c:pt>
                <c:pt idx="67">
                  <c:v>河内長野市</c:v>
                </c:pt>
                <c:pt idx="68">
                  <c:v>阪南市</c:v>
                </c:pt>
                <c:pt idx="69">
                  <c:v>天王寺区</c:v>
                </c:pt>
                <c:pt idx="70">
                  <c:v>大東市</c:v>
                </c:pt>
                <c:pt idx="71">
                  <c:v>大阪狭山市</c:v>
                </c:pt>
                <c:pt idx="72">
                  <c:v>阿倍野区</c:v>
                </c:pt>
                <c:pt idx="73">
                  <c:v>千早赤阪村</c:v>
                </c:pt>
              </c:strCache>
            </c:strRef>
          </c:cat>
          <c:val>
            <c:numRef>
              <c:f>市区町村別_普及率!$R$6:$R$79</c:f>
              <c:numCache>
                <c:formatCode>0.0%</c:formatCode>
                <c:ptCount val="74"/>
                <c:pt idx="0">
                  <c:v>0.54204755612290501</c:v>
                </c:pt>
                <c:pt idx="1">
                  <c:v>0.53708726128214224</c:v>
                </c:pt>
                <c:pt idx="2">
                  <c:v>0.53567200084475042</c:v>
                </c:pt>
                <c:pt idx="3">
                  <c:v>0.53249486092559617</c:v>
                </c:pt>
                <c:pt idx="4">
                  <c:v>0.53220966095377353</c:v>
                </c:pt>
                <c:pt idx="5">
                  <c:v>0.52550564722258153</c:v>
                </c:pt>
                <c:pt idx="6">
                  <c:v>0.52221458351439698</c:v>
                </c:pt>
                <c:pt idx="7">
                  <c:v>0.51623614449949051</c:v>
                </c:pt>
                <c:pt idx="8">
                  <c:v>0.51536449138903329</c:v>
                </c:pt>
                <c:pt idx="9">
                  <c:v>0.51073074495365822</c:v>
                </c:pt>
                <c:pt idx="10">
                  <c:v>0.50895043139459817</c:v>
                </c:pt>
                <c:pt idx="11">
                  <c:v>0.50604127548957278</c:v>
                </c:pt>
                <c:pt idx="12">
                  <c:v>0.50505576778621031</c:v>
                </c:pt>
                <c:pt idx="13">
                  <c:v>0.49927445562006662</c:v>
                </c:pt>
                <c:pt idx="14">
                  <c:v>0.49793138467816994</c:v>
                </c:pt>
                <c:pt idx="15">
                  <c:v>0.49599858418509729</c:v>
                </c:pt>
                <c:pt idx="16">
                  <c:v>0.49298024924052952</c:v>
                </c:pt>
                <c:pt idx="17">
                  <c:v>0.49146563969868889</c:v>
                </c:pt>
                <c:pt idx="18">
                  <c:v>0.49134034980876712</c:v>
                </c:pt>
                <c:pt idx="19">
                  <c:v>0.48933602351814603</c:v>
                </c:pt>
                <c:pt idx="20">
                  <c:v>0.48830590859562045</c:v>
                </c:pt>
                <c:pt idx="21">
                  <c:v>0.48587882236965563</c:v>
                </c:pt>
                <c:pt idx="22">
                  <c:v>0.48547259089524269</c:v>
                </c:pt>
                <c:pt idx="23">
                  <c:v>0.48511439828175751</c:v>
                </c:pt>
                <c:pt idx="24">
                  <c:v>0.48429880586313429</c:v>
                </c:pt>
                <c:pt idx="25">
                  <c:v>0.48245377547317503</c:v>
                </c:pt>
                <c:pt idx="26">
                  <c:v>0.48164075958619712</c:v>
                </c:pt>
                <c:pt idx="27">
                  <c:v>0.47829065333356235</c:v>
                </c:pt>
                <c:pt idx="28">
                  <c:v>0.47695452962120699</c:v>
                </c:pt>
                <c:pt idx="29">
                  <c:v>0.47611013229896182</c:v>
                </c:pt>
                <c:pt idx="30">
                  <c:v>0.47508325844408605</c:v>
                </c:pt>
                <c:pt idx="31">
                  <c:v>0.47223683984612536</c:v>
                </c:pt>
                <c:pt idx="32">
                  <c:v>0.47136446521632264</c:v>
                </c:pt>
                <c:pt idx="33">
                  <c:v>0.47042732551300781</c:v>
                </c:pt>
                <c:pt idx="34">
                  <c:v>0.46954657241094788</c:v>
                </c:pt>
                <c:pt idx="35">
                  <c:v>0.46856962261649754</c:v>
                </c:pt>
                <c:pt idx="36">
                  <c:v>0.46801748195294446</c:v>
                </c:pt>
                <c:pt idx="37">
                  <c:v>0.46744034066687379</c:v>
                </c:pt>
                <c:pt idx="38">
                  <c:v>0.46684899158390603</c:v>
                </c:pt>
                <c:pt idx="39">
                  <c:v>0.46672553323784022</c:v>
                </c:pt>
                <c:pt idx="40">
                  <c:v>0.46561820531503978</c:v>
                </c:pt>
                <c:pt idx="41">
                  <c:v>0.46559431812652741</c:v>
                </c:pt>
                <c:pt idx="42">
                  <c:v>0.46430758591477261</c:v>
                </c:pt>
                <c:pt idx="43">
                  <c:v>0.46321053731935918</c:v>
                </c:pt>
                <c:pt idx="44">
                  <c:v>0.46130682042809462</c:v>
                </c:pt>
                <c:pt idx="45">
                  <c:v>0.45992435161008555</c:v>
                </c:pt>
                <c:pt idx="46">
                  <c:v>0.45864932493698468</c:v>
                </c:pt>
                <c:pt idx="47">
                  <c:v>0.458506025128601</c:v>
                </c:pt>
                <c:pt idx="48">
                  <c:v>0.45717974304481296</c:v>
                </c:pt>
                <c:pt idx="49">
                  <c:v>0.45457315540715021</c:v>
                </c:pt>
                <c:pt idx="50">
                  <c:v>0.45438503058212198</c:v>
                </c:pt>
                <c:pt idx="51">
                  <c:v>0.45176156593519645</c:v>
                </c:pt>
                <c:pt idx="52">
                  <c:v>0.44814822877102789</c:v>
                </c:pt>
                <c:pt idx="53">
                  <c:v>0.44751894856448732</c:v>
                </c:pt>
                <c:pt idx="54">
                  <c:v>0.4472510602114298</c:v>
                </c:pt>
                <c:pt idx="55">
                  <c:v>0.44180979959809058</c:v>
                </c:pt>
                <c:pt idx="56">
                  <c:v>0.44049526268683076</c:v>
                </c:pt>
                <c:pt idx="57">
                  <c:v>0.43985090617527939</c:v>
                </c:pt>
                <c:pt idx="58">
                  <c:v>0.43925661708960329</c:v>
                </c:pt>
                <c:pt idx="59">
                  <c:v>0.43793251109390724</c:v>
                </c:pt>
                <c:pt idx="60">
                  <c:v>0.43401134593589524</c:v>
                </c:pt>
                <c:pt idx="61">
                  <c:v>0.43024461239574113</c:v>
                </c:pt>
                <c:pt idx="62">
                  <c:v>0.42914720059127004</c:v>
                </c:pt>
                <c:pt idx="63">
                  <c:v>0.42720795621893592</c:v>
                </c:pt>
                <c:pt idx="64">
                  <c:v>0.42669778514494716</c:v>
                </c:pt>
                <c:pt idx="65">
                  <c:v>0.42320350938292028</c:v>
                </c:pt>
                <c:pt idx="66">
                  <c:v>0.42139793120005992</c:v>
                </c:pt>
                <c:pt idx="67">
                  <c:v>0.41905561583986295</c:v>
                </c:pt>
                <c:pt idx="68">
                  <c:v>0.4180355166867144</c:v>
                </c:pt>
                <c:pt idx="69">
                  <c:v>0.39979844342257659</c:v>
                </c:pt>
                <c:pt idx="70">
                  <c:v>0.3990315690271104</c:v>
                </c:pt>
                <c:pt idx="71">
                  <c:v>0.39780198041051212</c:v>
                </c:pt>
                <c:pt idx="72">
                  <c:v>0.37426321477986391</c:v>
                </c:pt>
                <c:pt idx="73">
                  <c:v>0.35765262877038784</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736967852318965"/>
                  <c:y val="-0.8930963492063491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55C-4DDE-9B5E-F6AEA548EF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市区町村別_普及率!$Z$6:$Z$79</c:f>
              <c:numCache>
                <c:formatCode>0.0%</c:formatCode>
                <c:ptCount val="74"/>
                <c:pt idx="0">
                  <c:v>0.46885374272241548</c:v>
                </c:pt>
                <c:pt idx="1">
                  <c:v>0.46885374272241548</c:v>
                </c:pt>
                <c:pt idx="2">
                  <c:v>0.46885374272241548</c:v>
                </c:pt>
                <c:pt idx="3">
                  <c:v>0.46885374272241548</c:v>
                </c:pt>
                <c:pt idx="4">
                  <c:v>0.46885374272241548</c:v>
                </c:pt>
                <c:pt idx="5">
                  <c:v>0.46885374272241548</c:v>
                </c:pt>
                <c:pt idx="6">
                  <c:v>0.46885374272241548</c:v>
                </c:pt>
                <c:pt idx="7">
                  <c:v>0.46885374272241548</c:v>
                </c:pt>
                <c:pt idx="8">
                  <c:v>0.46885374272241548</c:v>
                </c:pt>
                <c:pt idx="9">
                  <c:v>0.46885374272241548</c:v>
                </c:pt>
                <c:pt idx="10">
                  <c:v>0.46885374272241548</c:v>
                </c:pt>
                <c:pt idx="11">
                  <c:v>0.46885374272241548</c:v>
                </c:pt>
                <c:pt idx="12">
                  <c:v>0.46885374272241548</c:v>
                </c:pt>
                <c:pt idx="13">
                  <c:v>0.46885374272241548</c:v>
                </c:pt>
                <c:pt idx="14">
                  <c:v>0.46885374272241548</c:v>
                </c:pt>
                <c:pt idx="15">
                  <c:v>0.46885374272241548</c:v>
                </c:pt>
                <c:pt idx="16">
                  <c:v>0.46885374272241548</c:v>
                </c:pt>
                <c:pt idx="17">
                  <c:v>0.46885374272241548</c:v>
                </c:pt>
                <c:pt idx="18">
                  <c:v>0.46885374272241548</c:v>
                </c:pt>
                <c:pt idx="19">
                  <c:v>0.46885374272241548</c:v>
                </c:pt>
                <c:pt idx="20">
                  <c:v>0.46885374272241548</c:v>
                </c:pt>
                <c:pt idx="21">
                  <c:v>0.46885374272241548</c:v>
                </c:pt>
                <c:pt idx="22">
                  <c:v>0.46885374272241548</c:v>
                </c:pt>
                <c:pt idx="23">
                  <c:v>0.46885374272241548</c:v>
                </c:pt>
                <c:pt idx="24">
                  <c:v>0.46885374272241548</c:v>
                </c:pt>
                <c:pt idx="25">
                  <c:v>0.46885374272241548</c:v>
                </c:pt>
                <c:pt idx="26">
                  <c:v>0.46885374272241548</c:v>
                </c:pt>
                <c:pt idx="27">
                  <c:v>0.46885374272241548</c:v>
                </c:pt>
                <c:pt idx="28">
                  <c:v>0.46885374272241548</c:v>
                </c:pt>
                <c:pt idx="29">
                  <c:v>0.46885374272241548</c:v>
                </c:pt>
                <c:pt idx="30">
                  <c:v>0.46885374272241548</c:v>
                </c:pt>
                <c:pt idx="31">
                  <c:v>0.46885374272241548</c:v>
                </c:pt>
                <c:pt idx="32">
                  <c:v>0.46885374272241548</c:v>
                </c:pt>
                <c:pt idx="33">
                  <c:v>0.46885374272241548</c:v>
                </c:pt>
                <c:pt idx="34">
                  <c:v>0.46885374272241548</c:v>
                </c:pt>
                <c:pt idx="35">
                  <c:v>0.46885374272241548</c:v>
                </c:pt>
                <c:pt idx="36">
                  <c:v>0.46885374272241548</c:v>
                </c:pt>
                <c:pt idx="37">
                  <c:v>0.46885374272241548</c:v>
                </c:pt>
                <c:pt idx="38">
                  <c:v>0.46885374272241548</c:v>
                </c:pt>
                <c:pt idx="39">
                  <c:v>0.46885374272241548</c:v>
                </c:pt>
                <c:pt idx="40">
                  <c:v>0.46885374272241548</c:v>
                </c:pt>
                <c:pt idx="41">
                  <c:v>0.46885374272241548</c:v>
                </c:pt>
                <c:pt idx="42">
                  <c:v>0.46885374272241548</c:v>
                </c:pt>
                <c:pt idx="43">
                  <c:v>0.46885374272241548</c:v>
                </c:pt>
                <c:pt idx="44">
                  <c:v>0.46885374272241548</c:v>
                </c:pt>
                <c:pt idx="45">
                  <c:v>0.46885374272241548</c:v>
                </c:pt>
                <c:pt idx="46">
                  <c:v>0.46885374272241548</c:v>
                </c:pt>
                <c:pt idx="47">
                  <c:v>0.46885374272241548</c:v>
                </c:pt>
                <c:pt idx="48">
                  <c:v>0.46885374272241548</c:v>
                </c:pt>
                <c:pt idx="49">
                  <c:v>0.46885374272241548</c:v>
                </c:pt>
                <c:pt idx="50">
                  <c:v>0.46885374272241548</c:v>
                </c:pt>
                <c:pt idx="51">
                  <c:v>0.46885374272241548</c:v>
                </c:pt>
                <c:pt idx="52">
                  <c:v>0.46885374272241548</c:v>
                </c:pt>
                <c:pt idx="53">
                  <c:v>0.46885374272241548</c:v>
                </c:pt>
                <c:pt idx="54">
                  <c:v>0.46885374272241548</c:v>
                </c:pt>
                <c:pt idx="55">
                  <c:v>0.46885374272241548</c:v>
                </c:pt>
                <c:pt idx="56">
                  <c:v>0.46885374272241548</c:v>
                </c:pt>
                <c:pt idx="57">
                  <c:v>0.46885374272241548</c:v>
                </c:pt>
                <c:pt idx="58">
                  <c:v>0.46885374272241548</c:v>
                </c:pt>
                <c:pt idx="59">
                  <c:v>0.46885374272241548</c:v>
                </c:pt>
                <c:pt idx="60">
                  <c:v>0.46885374272241548</c:v>
                </c:pt>
                <c:pt idx="61">
                  <c:v>0.46885374272241548</c:v>
                </c:pt>
                <c:pt idx="62">
                  <c:v>0.46885374272241548</c:v>
                </c:pt>
                <c:pt idx="63">
                  <c:v>0.46885374272241548</c:v>
                </c:pt>
                <c:pt idx="64">
                  <c:v>0.46885374272241548</c:v>
                </c:pt>
                <c:pt idx="65">
                  <c:v>0.46885374272241548</c:v>
                </c:pt>
                <c:pt idx="66">
                  <c:v>0.46885374272241548</c:v>
                </c:pt>
                <c:pt idx="67">
                  <c:v>0.46885374272241548</c:v>
                </c:pt>
                <c:pt idx="68">
                  <c:v>0.46885374272241548</c:v>
                </c:pt>
                <c:pt idx="69">
                  <c:v>0.46885374272241548</c:v>
                </c:pt>
                <c:pt idx="70">
                  <c:v>0.46885374272241548</c:v>
                </c:pt>
                <c:pt idx="71">
                  <c:v>0.46885374272241548</c:v>
                </c:pt>
                <c:pt idx="72">
                  <c:v>0.46885374272241548</c:v>
                </c:pt>
                <c:pt idx="73">
                  <c:v>0.46885374272241548</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nextTo"/>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283925120772945"/>
              <c:y val="2.2726031746031747E-2"/>
            </c:manualLayout>
          </c:layout>
          <c:overlay val="0"/>
        </c:title>
        <c:numFmt formatCode="0.0%"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0.0%"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市区町村別_普及率!$T$5</c:f>
              <c:strCache>
                <c:ptCount val="1"/>
                <c:pt idx="0">
                  <c:v>前年度との差分(令和3年度普及率 金額ベース)</c:v>
                </c:pt>
              </c:strCache>
            </c:strRef>
          </c:tx>
          <c:spPr>
            <a:solidFill>
              <a:schemeClr val="accent1"/>
            </a:solidFill>
            <a:ln>
              <a:noFill/>
            </a:ln>
          </c:spPr>
          <c:invertIfNegative val="0"/>
          <c:dLbls>
            <c:dLbl>
              <c:idx val="3"/>
              <c:layout>
                <c:manualLayout>
                  <c:x val="1.6872101449275364E-2"/>
                  <c:y val="1.847862251221187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53-4ADE-A976-488600FFDAF2}"/>
                </c:ext>
              </c:extLst>
            </c:dLbl>
            <c:dLbl>
              <c:idx val="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3-4ADE-A976-488600FFDAF2}"/>
                </c:ext>
              </c:extLst>
            </c:dLbl>
            <c:dLbl>
              <c:idx val="7"/>
              <c:layout>
                <c:manualLayout>
                  <c:x val="7.6694444444444449E-3"/>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3-4ADE-A976-488600FFDAF2}"/>
                </c:ext>
              </c:extLst>
            </c:dLbl>
            <c:dLbl>
              <c:idx val="9"/>
              <c:layout>
                <c:manualLayout>
                  <c:x val="7.669444444444444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3-4ADE-A976-488600FFDAF2}"/>
                </c:ext>
              </c:extLst>
            </c:dLbl>
            <c:dLbl>
              <c:idx val="1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3-4ADE-A976-488600FFDAF2}"/>
                </c:ext>
              </c:extLst>
            </c:dLbl>
            <c:dLbl>
              <c:idx val="14"/>
              <c:layout>
                <c:manualLayout>
                  <c:x val="1.68721014492753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3-4ADE-A976-488600FFDAF2}"/>
                </c:ext>
              </c:extLst>
            </c:dLbl>
            <c:dLbl>
              <c:idx val="19"/>
              <c:layout>
                <c:manualLayout>
                  <c:x val="1.6872222222222334E-2"/>
                  <c:y val="3.695724502442375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53-4ADE-A976-488600FFDAF2}"/>
                </c:ext>
              </c:extLst>
            </c:dLbl>
            <c:dLbl>
              <c:idx val="31"/>
              <c:layout>
                <c:manualLayout>
                  <c:x val="9.2028985507246371E-3"/>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53-4ADE-A976-488600FFDAF2}"/>
                </c:ext>
              </c:extLst>
            </c:dLbl>
            <c:dLbl>
              <c:idx val="45"/>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C9-4A43-AFC2-097F0775B37E}"/>
                </c:ext>
              </c:extLst>
            </c:dLbl>
            <c:dLbl>
              <c:idx val="56"/>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F3-45EB-A159-9609EE7C13D2}"/>
                </c:ext>
              </c:extLst>
            </c:dLbl>
            <c:dLbl>
              <c:idx val="59"/>
              <c:layout>
                <c:manualLayout>
                  <c:x val="7.66920289855083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F3-45EB-A159-9609EE7C13D2}"/>
                </c:ext>
              </c:extLst>
            </c:dLbl>
            <c:dLbl>
              <c:idx val="61"/>
              <c:layout>
                <c:manualLayout>
                  <c:x val="7.66920289855083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F3-45EB-A159-9609EE7C13D2}"/>
                </c:ext>
              </c:extLst>
            </c:dLbl>
            <c:dLbl>
              <c:idx val="66"/>
              <c:layout>
                <c:manualLayout>
                  <c:x val="7.66932367149769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F3-45EB-A159-9609EE7C13D2}"/>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摂津市</c:v>
                </c:pt>
                <c:pt idx="1">
                  <c:v>岬町</c:v>
                </c:pt>
                <c:pt idx="2">
                  <c:v>西淀川区</c:v>
                </c:pt>
                <c:pt idx="3">
                  <c:v>東淀川区</c:v>
                </c:pt>
                <c:pt idx="4">
                  <c:v>港区</c:v>
                </c:pt>
                <c:pt idx="5">
                  <c:v>田尻町</c:v>
                </c:pt>
                <c:pt idx="6">
                  <c:v>淀川区</c:v>
                </c:pt>
                <c:pt idx="7">
                  <c:v>寝屋川市</c:v>
                </c:pt>
                <c:pt idx="8">
                  <c:v>高槻市</c:v>
                </c:pt>
                <c:pt idx="9">
                  <c:v>豊能町</c:v>
                </c:pt>
                <c:pt idx="10">
                  <c:v>門真市</c:v>
                </c:pt>
                <c:pt idx="11">
                  <c:v>能勢町</c:v>
                </c:pt>
                <c:pt idx="12">
                  <c:v>堺市堺区</c:v>
                </c:pt>
                <c:pt idx="13">
                  <c:v>泉佐野市</c:v>
                </c:pt>
                <c:pt idx="14">
                  <c:v>都島区</c:v>
                </c:pt>
                <c:pt idx="15">
                  <c:v>堺市西区</c:v>
                </c:pt>
                <c:pt idx="16">
                  <c:v>西成区</c:v>
                </c:pt>
                <c:pt idx="17">
                  <c:v>城東区</c:v>
                </c:pt>
                <c:pt idx="18">
                  <c:v>茨木市</c:v>
                </c:pt>
                <c:pt idx="19">
                  <c:v>八尾市</c:v>
                </c:pt>
                <c:pt idx="20">
                  <c:v>住之江区</c:v>
                </c:pt>
                <c:pt idx="21">
                  <c:v>熊取町</c:v>
                </c:pt>
                <c:pt idx="22">
                  <c:v>堺市美原区</c:v>
                </c:pt>
                <c:pt idx="23">
                  <c:v>平野区</c:v>
                </c:pt>
                <c:pt idx="24">
                  <c:v>枚方市</c:v>
                </c:pt>
                <c:pt idx="25">
                  <c:v>羽曳野市</c:v>
                </c:pt>
                <c:pt idx="26">
                  <c:v>鶴見区</c:v>
                </c:pt>
                <c:pt idx="27">
                  <c:v>島本町</c:v>
                </c:pt>
                <c:pt idx="28">
                  <c:v>松原市</c:v>
                </c:pt>
                <c:pt idx="29">
                  <c:v>浪速区</c:v>
                </c:pt>
                <c:pt idx="30">
                  <c:v>守口市</c:v>
                </c:pt>
                <c:pt idx="31">
                  <c:v>大阪市</c:v>
                </c:pt>
                <c:pt idx="32">
                  <c:v>西区</c:v>
                </c:pt>
                <c:pt idx="33">
                  <c:v>富田林市</c:v>
                </c:pt>
                <c:pt idx="34">
                  <c:v>堺市</c:v>
                </c:pt>
                <c:pt idx="35">
                  <c:v>堺市東区</c:v>
                </c:pt>
                <c:pt idx="36">
                  <c:v>池田市</c:v>
                </c:pt>
                <c:pt idx="37">
                  <c:v>住吉区</c:v>
                </c:pt>
                <c:pt idx="38">
                  <c:v>堺市中区</c:v>
                </c:pt>
                <c:pt idx="39">
                  <c:v>堺市北区</c:v>
                </c:pt>
                <c:pt idx="40">
                  <c:v>此花区</c:v>
                </c:pt>
                <c:pt idx="41">
                  <c:v>交野市</c:v>
                </c:pt>
                <c:pt idx="42">
                  <c:v>柏原市</c:v>
                </c:pt>
                <c:pt idx="43">
                  <c:v>藤井寺市</c:v>
                </c:pt>
                <c:pt idx="44">
                  <c:v>箕面市</c:v>
                </c:pt>
                <c:pt idx="45">
                  <c:v>吹田市</c:v>
                </c:pt>
                <c:pt idx="46">
                  <c:v>泉南市</c:v>
                </c:pt>
                <c:pt idx="47">
                  <c:v>旭区</c:v>
                </c:pt>
                <c:pt idx="48">
                  <c:v>泉大津市</c:v>
                </c:pt>
                <c:pt idx="49">
                  <c:v>四條畷市</c:v>
                </c:pt>
                <c:pt idx="50">
                  <c:v>高石市</c:v>
                </c:pt>
                <c:pt idx="51">
                  <c:v>大正区</c:v>
                </c:pt>
                <c:pt idx="52">
                  <c:v>豊中市</c:v>
                </c:pt>
                <c:pt idx="53">
                  <c:v>東住吉区</c:v>
                </c:pt>
                <c:pt idx="54">
                  <c:v>岸和田市</c:v>
                </c:pt>
                <c:pt idx="55">
                  <c:v>東成区</c:v>
                </c:pt>
                <c:pt idx="56">
                  <c:v>河南町</c:v>
                </c:pt>
                <c:pt idx="57">
                  <c:v>中央区</c:v>
                </c:pt>
                <c:pt idx="58">
                  <c:v>忠岡町</c:v>
                </c:pt>
                <c:pt idx="59">
                  <c:v>生野区</c:v>
                </c:pt>
                <c:pt idx="60">
                  <c:v>北区</c:v>
                </c:pt>
                <c:pt idx="61">
                  <c:v>東大阪市</c:v>
                </c:pt>
                <c:pt idx="62">
                  <c:v>太子町</c:v>
                </c:pt>
                <c:pt idx="63">
                  <c:v>福島区</c:v>
                </c:pt>
                <c:pt idx="64">
                  <c:v>貝塚市</c:v>
                </c:pt>
                <c:pt idx="65">
                  <c:v>堺市南区</c:v>
                </c:pt>
                <c:pt idx="66">
                  <c:v>和泉市</c:v>
                </c:pt>
                <c:pt idx="67">
                  <c:v>河内長野市</c:v>
                </c:pt>
                <c:pt idx="68">
                  <c:v>阪南市</c:v>
                </c:pt>
                <c:pt idx="69">
                  <c:v>天王寺区</c:v>
                </c:pt>
                <c:pt idx="70">
                  <c:v>大東市</c:v>
                </c:pt>
                <c:pt idx="71">
                  <c:v>大阪狭山市</c:v>
                </c:pt>
                <c:pt idx="72">
                  <c:v>阿倍野区</c:v>
                </c:pt>
                <c:pt idx="73">
                  <c:v>千早赤阪村</c:v>
                </c:pt>
              </c:strCache>
            </c:strRef>
          </c:cat>
          <c:val>
            <c:numRef>
              <c:f>市区町村別_普及率!$T$6:$T$79</c:f>
              <c:numCache>
                <c:formatCode>General</c:formatCode>
                <c:ptCount val="74"/>
                <c:pt idx="0">
                  <c:v>-0.60000000000000053</c:v>
                </c:pt>
                <c:pt idx="1">
                  <c:v>-1.0000000000000009</c:v>
                </c:pt>
                <c:pt idx="2">
                  <c:v>-1.4000000000000012</c:v>
                </c:pt>
                <c:pt idx="3">
                  <c:v>-0.10000000000000009</c:v>
                </c:pt>
                <c:pt idx="4">
                  <c:v>0.40000000000000036</c:v>
                </c:pt>
                <c:pt idx="5">
                  <c:v>0.9000000000000008</c:v>
                </c:pt>
                <c:pt idx="6">
                  <c:v>-0.30000000000000027</c:v>
                </c:pt>
                <c:pt idx="7">
                  <c:v>-0.20000000000000018</c:v>
                </c:pt>
                <c:pt idx="8">
                  <c:v>-0.70000000000000062</c:v>
                </c:pt>
                <c:pt idx="9">
                  <c:v>-0.20000000000000018</c:v>
                </c:pt>
                <c:pt idx="10">
                  <c:v>-0.30000000000000027</c:v>
                </c:pt>
                <c:pt idx="11">
                  <c:v>-6.0999999999999943</c:v>
                </c:pt>
                <c:pt idx="12">
                  <c:v>-1.3000000000000012</c:v>
                </c:pt>
                <c:pt idx="13">
                  <c:v>0.9000000000000008</c:v>
                </c:pt>
                <c:pt idx="14">
                  <c:v>-0.10000000000000009</c:v>
                </c:pt>
                <c:pt idx="15">
                  <c:v>-0.60000000000000053</c:v>
                </c:pt>
                <c:pt idx="16">
                  <c:v>-0.70000000000000062</c:v>
                </c:pt>
                <c:pt idx="17">
                  <c:v>-1.0000000000000009</c:v>
                </c:pt>
                <c:pt idx="18">
                  <c:v>0.9000000000000008</c:v>
                </c:pt>
                <c:pt idx="19">
                  <c:v>-0.10000000000000009</c:v>
                </c:pt>
                <c:pt idx="20">
                  <c:v>-1.0000000000000009</c:v>
                </c:pt>
                <c:pt idx="21">
                  <c:v>-2.7000000000000024</c:v>
                </c:pt>
                <c:pt idx="22">
                  <c:v>0.9000000000000008</c:v>
                </c:pt>
                <c:pt idx="23">
                  <c:v>0.9000000000000008</c:v>
                </c:pt>
                <c:pt idx="24">
                  <c:v>-0.30000000000000027</c:v>
                </c:pt>
                <c:pt idx="25">
                  <c:v>1.0000000000000009</c:v>
                </c:pt>
                <c:pt idx="26">
                  <c:v>-0.70000000000000062</c:v>
                </c:pt>
                <c:pt idx="27">
                  <c:v>-1.7000000000000015</c:v>
                </c:pt>
                <c:pt idx="28">
                  <c:v>-0.70000000000000062</c:v>
                </c:pt>
                <c:pt idx="29">
                  <c:v>-0.60000000000000053</c:v>
                </c:pt>
                <c:pt idx="30">
                  <c:v>-0.40000000000000036</c:v>
                </c:pt>
                <c:pt idx="31">
                  <c:v>-0.20000000000000018</c:v>
                </c:pt>
                <c:pt idx="32">
                  <c:v>-0.30000000000000027</c:v>
                </c:pt>
                <c:pt idx="33">
                  <c:v>1.3999999999999957</c:v>
                </c:pt>
                <c:pt idx="34">
                  <c:v>-1.0000000000000009</c:v>
                </c:pt>
                <c:pt idx="35">
                  <c:v>-0.60000000000000053</c:v>
                </c:pt>
                <c:pt idx="36">
                  <c:v>0.10000000000000009</c:v>
                </c:pt>
                <c:pt idx="37">
                  <c:v>0.20000000000000018</c:v>
                </c:pt>
                <c:pt idx="38">
                  <c:v>-1.2999999999999956</c:v>
                </c:pt>
                <c:pt idx="39">
                  <c:v>-1.0999999999999954</c:v>
                </c:pt>
                <c:pt idx="40">
                  <c:v>1.6000000000000014</c:v>
                </c:pt>
                <c:pt idx="41">
                  <c:v>-0.89999999999999525</c:v>
                </c:pt>
                <c:pt idx="42">
                  <c:v>-0.79999999999999516</c:v>
                </c:pt>
                <c:pt idx="43">
                  <c:v>0.50000000000000044</c:v>
                </c:pt>
                <c:pt idx="44">
                  <c:v>-0.89999999999999525</c:v>
                </c:pt>
                <c:pt idx="45">
                  <c:v>-0.20000000000000018</c:v>
                </c:pt>
                <c:pt idx="46">
                  <c:v>-1.0999999999999954</c:v>
                </c:pt>
                <c:pt idx="47">
                  <c:v>0.60000000000000053</c:v>
                </c:pt>
                <c:pt idx="48">
                  <c:v>0.10000000000000009</c:v>
                </c:pt>
                <c:pt idx="49">
                  <c:v>0</c:v>
                </c:pt>
                <c:pt idx="50">
                  <c:v>-1.4999999999999958</c:v>
                </c:pt>
                <c:pt idx="51">
                  <c:v>0.80000000000000071</c:v>
                </c:pt>
                <c:pt idx="52">
                  <c:v>-1.5000000000000013</c:v>
                </c:pt>
                <c:pt idx="53">
                  <c:v>-0.50000000000000044</c:v>
                </c:pt>
                <c:pt idx="54">
                  <c:v>-0.9000000000000008</c:v>
                </c:pt>
                <c:pt idx="55">
                  <c:v>0</c:v>
                </c:pt>
                <c:pt idx="56">
                  <c:v>-0.20000000000000018</c:v>
                </c:pt>
                <c:pt idx="57">
                  <c:v>-0.70000000000000062</c:v>
                </c:pt>
                <c:pt idx="58">
                  <c:v>-2.8000000000000025</c:v>
                </c:pt>
                <c:pt idx="59">
                  <c:v>-0.20000000000000018</c:v>
                </c:pt>
                <c:pt idx="60">
                  <c:v>-1.2000000000000011</c:v>
                </c:pt>
                <c:pt idx="61">
                  <c:v>-0.20000000000000018</c:v>
                </c:pt>
                <c:pt idx="62">
                  <c:v>0.10000000000000009</c:v>
                </c:pt>
                <c:pt idx="63">
                  <c:v>0.70000000000000062</c:v>
                </c:pt>
                <c:pt idx="64">
                  <c:v>-1.3000000000000012</c:v>
                </c:pt>
                <c:pt idx="65">
                  <c:v>-1.5000000000000013</c:v>
                </c:pt>
                <c:pt idx="66">
                  <c:v>-0.20000000000000018</c:v>
                </c:pt>
                <c:pt idx="67">
                  <c:v>-0.80000000000000071</c:v>
                </c:pt>
                <c:pt idx="68">
                  <c:v>-0.40000000000000036</c:v>
                </c:pt>
                <c:pt idx="69">
                  <c:v>0.70000000000000062</c:v>
                </c:pt>
                <c:pt idx="70">
                  <c:v>0.50000000000000044</c:v>
                </c:pt>
                <c:pt idx="71">
                  <c:v>1.2000000000000011</c:v>
                </c:pt>
                <c:pt idx="72">
                  <c:v>-1.0000000000000009</c:v>
                </c:pt>
                <c:pt idx="73">
                  <c:v>1.0000000000000009</c:v>
                </c:pt>
              </c:numCache>
            </c:numRef>
          </c:val>
          <c:extLst>
            <c:ext xmlns:c16="http://schemas.microsoft.com/office/drawing/2014/chart" uri="{C3380CC4-5D6E-409C-BE32-E72D297353CC}">
              <c16:uniqueId val="{0000001A-A6C9-4A43-AFC2-097F0775B37E}"/>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2.9440821256038648E-2"/>
                  <c:y val="-0.88805666666666672"/>
                </c:manualLayout>
              </c:layout>
              <c:tx>
                <c:rich>
                  <a:bodyPr/>
                  <a:lstStyle/>
                  <a:p>
                    <a:fld id="{00A5C0F2-E0E9-4150-BE74-ECB108565277}" type="SERIESNAME">
                      <a:rPr lang="ja-JP" altLang="en-US"/>
                      <a:pPr/>
                      <a:t>[系列名]</a:t>
                    </a:fld>
                    <a:r>
                      <a:rPr lang="ja-JP" altLang="en-US" baseline="0"/>
                      <a:t>
</a:t>
                    </a:r>
                    <a:fld id="{A20D28A2-2CA1-443F-86CB-C32BE80FF01D}"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B-A6C9-4A43-AFC2-097F0775B37E}"/>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市区町村別_普及率!$AB$6:$AB$79</c:f>
              <c:numCache>
                <c:formatCode>General</c:formatCode>
                <c:ptCount val="74"/>
                <c:pt idx="0">
                  <c:v>-0.30000000000000027</c:v>
                </c:pt>
                <c:pt idx="1">
                  <c:v>-0.30000000000000027</c:v>
                </c:pt>
                <c:pt idx="2">
                  <c:v>-0.30000000000000027</c:v>
                </c:pt>
                <c:pt idx="3">
                  <c:v>-0.30000000000000027</c:v>
                </c:pt>
                <c:pt idx="4">
                  <c:v>-0.30000000000000027</c:v>
                </c:pt>
                <c:pt idx="5">
                  <c:v>-0.30000000000000027</c:v>
                </c:pt>
                <c:pt idx="6">
                  <c:v>-0.30000000000000027</c:v>
                </c:pt>
                <c:pt idx="7">
                  <c:v>-0.30000000000000027</c:v>
                </c:pt>
                <c:pt idx="8">
                  <c:v>-0.30000000000000027</c:v>
                </c:pt>
                <c:pt idx="9">
                  <c:v>-0.30000000000000027</c:v>
                </c:pt>
                <c:pt idx="10">
                  <c:v>-0.30000000000000027</c:v>
                </c:pt>
                <c:pt idx="11">
                  <c:v>-0.30000000000000027</c:v>
                </c:pt>
                <c:pt idx="12">
                  <c:v>-0.30000000000000027</c:v>
                </c:pt>
                <c:pt idx="13">
                  <c:v>-0.30000000000000027</c:v>
                </c:pt>
                <c:pt idx="14">
                  <c:v>-0.30000000000000027</c:v>
                </c:pt>
                <c:pt idx="15">
                  <c:v>-0.30000000000000027</c:v>
                </c:pt>
                <c:pt idx="16">
                  <c:v>-0.30000000000000027</c:v>
                </c:pt>
                <c:pt idx="17">
                  <c:v>-0.30000000000000027</c:v>
                </c:pt>
                <c:pt idx="18">
                  <c:v>-0.30000000000000027</c:v>
                </c:pt>
                <c:pt idx="19">
                  <c:v>-0.30000000000000027</c:v>
                </c:pt>
                <c:pt idx="20">
                  <c:v>-0.30000000000000027</c:v>
                </c:pt>
                <c:pt idx="21">
                  <c:v>-0.30000000000000027</c:v>
                </c:pt>
                <c:pt idx="22">
                  <c:v>-0.30000000000000027</c:v>
                </c:pt>
                <c:pt idx="23">
                  <c:v>-0.30000000000000027</c:v>
                </c:pt>
                <c:pt idx="24">
                  <c:v>-0.30000000000000027</c:v>
                </c:pt>
                <c:pt idx="25">
                  <c:v>-0.30000000000000027</c:v>
                </c:pt>
                <c:pt idx="26">
                  <c:v>-0.30000000000000027</c:v>
                </c:pt>
                <c:pt idx="27">
                  <c:v>-0.30000000000000027</c:v>
                </c:pt>
                <c:pt idx="28">
                  <c:v>-0.30000000000000027</c:v>
                </c:pt>
                <c:pt idx="29">
                  <c:v>-0.30000000000000027</c:v>
                </c:pt>
                <c:pt idx="30">
                  <c:v>-0.30000000000000027</c:v>
                </c:pt>
                <c:pt idx="31">
                  <c:v>-0.30000000000000027</c:v>
                </c:pt>
                <c:pt idx="32">
                  <c:v>-0.30000000000000027</c:v>
                </c:pt>
                <c:pt idx="33">
                  <c:v>-0.30000000000000027</c:v>
                </c:pt>
                <c:pt idx="34">
                  <c:v>-0.30000000000000027</c:v>
                </c:pt>
                <c:pt idx="35">
                  <c:v>-0.30000000000000027</c:v>
                </c:pt>
                <c:pt idx="36">
                  <c:v>-0.30000000000000027</c:v>
                </c:pt>
                <c:pt idx="37">
                  <c:v>-0.30000000000000027</c:v>
                </c:pt>
                <c:pt idx="38">
                  <c:v>-0.30000000000000027</c:v>
                </c:pt>
                <c:pt idx="39">
                  <c:v>-0.30000000000000027</c:v>
                </c:pt>
                <c:pt idx="40">
                  <c:v>-0.30000000000000027</c:v>
                </c:pt>
                <c:pt idx="41">
                  <c:v>-0.30000000000000027</c:v>
                </c:pt>
                <c:pt idx="42">
                  <c:v>-0.30000000000000027</c:v>
                </c:pt>
                <c:pt idx="43">
                  <c:v>-0.30000000000000027</c:v>
                </c:pt>
                <c:pt idx="44">
                  <c:v>-0.30000000000000027</c:v>
                </c:pt>
                <c:pt idx="45">
                  <c:v>-0.30000000000000027</c:v>
                </c:pt>
                <c:pt idx="46">
                  <c:v>-0.30000000000000027</c:v>
                </c:pt>
                <c:pt idx="47">
                  <c:v>-0.30000000000000027</c:v>
                </c:pt>
                <c:pt idx="48">
                  <c:v>-0.30000000000000027</c:v>
                </c:pt>
                <c:pt idx="49">
                  <c:v>-0.30000000000000027</c:v>
                </c:pt>
                <c:pt idx="50">
                  <c:v>-0.30000000000000027</c:v>
                </c:pt>
                <c:pt idx="51">
                  <c:v>-0.30000000000000027</c:v>
                </c:pt>
                <c:pt idx="52">
                  <c:v>-0.30000000000000027</c:v>
                </c:pt>
                <c:pt idx="53">
                  <c:v>-0.30000000000000027</c:v>
                </c:pt>
                <c:pt idx="54">
                  <c:v>-0.30000000000000027</c:v>
                </c:pt>
                <c:pt idx="55">
                  <c:v>-0.30000000000000027</c:v>
                </c:pt>
                <c:pt idx="56">
                  <c:v>-0.30000000000000027</c:v>
                </c:pt>
                <c:pt idx="57">
                  <c:v>-0.30000000000000027</c:v>
                </c:pt>
                <c:pt idx="58">
                  <c:v>-0.30000000000000027</c:v>
                </c:pt>
                <c:pt idx="59">
                  <c:v>-0.30000000000000027</c:v>
                </c:pt>
                <c:pt idx="60">
                  <c:v>-0.30000000000000027</c:v>
                </c:pt>
                <c:pt idx="61">
                  <c:v>-0.30000000000000027</c:v>
                </c:pt>
                <c:pt idx="62">
                  <c:v>-0.30000000000000027</c:v>
                </c:pt>
                <c:pt idx="63">
                  <c:v>-0.30000000000000027</c:v>
                </c:pt>
                <c:pt idx="64">
                  <c:v>-0.30000000000000027</c:v>
                </c:pt>
                <c:pt idx="65">
                  <c:v>-0.30000000000000027</c:v>
                </c:pt>
                <c:pt idx="66">
                  <c:v>-0.30000000000000027</c:v>
                </c:pt>
                <c:pt idx="67">
                  <c:v>-0.30000000000000027</c:v>
                </c:pt>
                <c:pt idx="68">
                  <c:v>-0.30000000000000027</c:v>
                </c:pt>
                <c:pt idx="69">
                  <c:v>-0.30000000000000027</c:v>
                </c:pt>
                <c:pt idx="70">
                  <c:v>-0.30000000000000027</c:v>
                </c:pt>
                <c:pt idx="71">
                  <c:v>-0.30000000000000027</c:v>
                </c:pt>
                <c:pt idx="72">
                  <c:v>-0.30000000000000027</c:v>
                </c:pt>
                <c:pt idx="73">
                  <c:v>-0.30000000000000027</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C-A6C9-4A43-AFC2-097F0775B37E}"/>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a:t>pt</a:t>
                </a:r>
                <a:r>
                  <a:rPr lang="en-US"/>
                  <a:t>)</a:t>
                </a:r>
                <a:endParaRPr lang="ja-JP"/>
              </a:p>
            </c:rich>
          </c:tx>
          <c:layout>
            <c:manualLayout>
              <c:xMode val="edge"/>
              <c:yMode val="edge"/>
              <c:x val="0.89283925120772945"/>
              <c:y val="2.2726031746031747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4353937198067634"/>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市区町村別_普及率!$U$4</c:f>
              <c:strCache>
                <c:ptCount val="1"/>
                <c:pt idx="0">
                  <c:v>令和3年度普及率 数量ベース</c:v>
                </c:pt>
              </c:strCache>
            </c:strRef>
          </c:tx>
          <c:spPr>
            <a:solidFill>
              <a:schemeClr val="accent4">
                <a:lumMod val="60000"/>
                <a:lumOff val="40000"/>
              </a:schemeClr>
            </a:solidFill>
            <a:ln>
              <a:noFill/>
            </a:ln>
          </c:spPr>
          <c:invertIfNegative val="0"/>
          <c:dLbls>
            <c:dLbl>
              <c:idx val="40"/>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5C-4CC4-A78A-E204E46928AE}"/>
                </c:ext>
              </c:extLst>
            </c:dLbl>
            <c:dLbl>
              <c:idx val="4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5C-4CC4-A78A-E204E46928AE}"/>
                </c:ext>
              </c:extLst>
            </c:dLbl>
            <c:dLbl>
              <c:idx val="42"/>
              <c:layout>
                <c:manualLayout>
                  <c:x val="3.06763285024143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F7-4D59-AB6B-787E01E25F6F}"/>
                </c:ext>
              </c:extLst>
            </c:dLbl>
            <c:dLbl>
              <c:idx val="43"/>
              <c:layout>
                <c:manualLayout>
                  <c:x val="4.60144927536220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F7-4D59-AB6B-787E01E25F6F}"/>
                </c:ext>
              </c:extLst>
            </c:dLbl>
            <c:dLbl>
              <c:idx val="44"/>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F7-4D59-AB6B-787E01E25F6F}"/>
                </c:ext>
              </c:extLst>
            </c:dLbl>
            <c:dLbl>
              <c:idx val="45"/>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F7-4D59-AB6B-787E01E25F6F}"/>
                </c:ext>
              </c:extLst>
            </c:dLbl>
            <c:dLbl>
              <c:idx val="46"/>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F7-4D59-AB6B-787E01E25F6F}"/>
                </c:ext>
              </c:extLst>
            </c:dLbl>
            <c:dLbl>
              <c:idx val="47"/>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F7-4D59-AB6B-787E01E25F6F}"/>
                </c:ext>
              </c:extLst>
            </c:dLbl>
            <c:dLbl>
              <c:idx val="48"/>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F7-4D59-AB6B-787E01E25F6F}"/>
                </c:ext>
              </c:extLst>
            </c:dLbl>
            <c:dLbl>
              <c:idx val="49"/>
              <c:layout>
                <c:manualLayout>
                  <c:x val="9.2028985507246371E-3"/>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F7-4D59-AB6B-787E01E25F6F}"/>
                </c:ext>
              </c:extLst>
            </c:dLbl>
            <c:dLbl>
              <c:idx val="50"/>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F7-4D59-AB6B-787E01E25F6F}"/>
                </c:ext>
              </c:extLst>
            </c:dLbl>
            <c:dLbl>
              <c:idx val="51"/>
              <c:layout>
                <c:manualLayout>
                  <c:x val="1.0736714975845298E-2"/>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F7-4D59-AB6B-787E01E25F6F}"/>
                </c:ext>
              </c:extLst>
            </c:dLbl>
            <c:dLbl>
              <c:idx val="52"/>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F7-4D59-AB6B-787E01E25F6F}"/>
                </c:ext>
              </c:extLst>
            </c:dLbl>
            <c:dLbl>
              <c:idx val="53"/>
              <c:layout>
                <c:manualLayout>
                  <c:x val="1.38043478260868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F7-4D59-AB6B-787E01E25F6F}"/>
                </c:ext>
              </c:extLst>
            </c:dLbl>
            <c:dLbl>
              <c:idx val="54"/>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F7-4D59-AB6B-787E01E25F6F}"/>
                </c:ext>
              </c:extLst>
            </c:dLbl>
            <c:dLbl>
              <c:idx val="55"/>
              <c:layout>
                <c:manualLayout>
                  <c:x val="1.5338164251207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F7-4D59-AB6B-787E01E25F6F}"/>
                </c:ext>
              </c:extLst>
            </c:dLbl>
            <c:dLbl>
              <c:idx val="56"/>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F7-4D59-AB6B-787E01E25F6F}"/>
                </c:ext>
              </c:extLst>
            </c:dLbl>
            <c:dLbl>
              <c:idx val="57"/>
              <c:layout>
                <c:manualLayout>
                  <c:x val="1.6871980676328502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F7-4D59-AB6B-787E01E25F6F}"/>
                </c:ext>
              </c:extLst>
            </c:dLbl>
            <c:dLbl>
              <c:idx val="58"/>
              <c:layout>
                <c:manualLayout>
                  <c:x val="1.9939613526570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F7-4D59-AB6B-787E01E25F6F}"/>
                </c:ext>
              </c:extLst>
            </c:dLbl>
            <c:dLbl>
              <c:idx val="59"/>
              <c:layout>
                <c:manualLayout>
                  <c:x val="2.1473429951690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F7-4D59-AB6B-787E01E25F6F}"/>
                </c:ext>
              </c:extLst>
            </c:dLbl>
            <c:dLbl>
              <c:idx val="60"/>
              <c:layout>
                <c:manualLayout>
                  <c:x val="2.1473429951690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F7-4D59-AB6B-787E01E25F6F}"/>
                </c:ext>
              </c:extLst>
            </c:dLbl>
            <c:dLbl>
              <c:idx val="61"/>
              <c:layout>
                <c:manualLayout>
                  <c:x val="2.1473429951690708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DF7-4D59-AB6B-787E01E25F6F}"/>
                </c:ext>
              </c:extLst>
            </c:dLbl>
            <c:dLbl>
              <c:idx val="62"/>
              <c:layout>
                <c:manualLayout>
                  <c:x val="2.4541062801932367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5950179587660393E-2"/>
                      <c:h val="1.3811215343125675E-2"/>
                    </c:manualLayout>
                  </c15:layout>
                </c:ext>
                <c:ext xmlns:c16="http://schemas.microsoft.com/office/drawing/2014/chart" uri="{C3380CC4-5D6E-409C-BE32-E72D297353CC}">
                  <c16:uniqueId val="{00000015-3DF7-4D59-AB6B-787E01E25F6F}"/>
                </c:ext>
              </c:extLst>
            </c:dLbl>
            <c:dLbl>
              <c:idx val="63"/>
              <c:layout>
                <c:manualLayout>
                  <c:x val="2.7608695652173915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F7-4D59-AB6B-787E01E25F6F}"/>
                </c:ext>
              </c:extLst>
            </c:dLbl>
            <c:dLbl>
              <c:idx val="64"/>
              <c:layout>
                <c:manualLayout>
                  <c:x val="2.760869565217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F7-4D59-AB6B-787E01E25F6F}"/>
                </c:ext>
              </c:extLst>
            </c:dLbl>
            <c:dLbl>
              <c:idx val="65"/>
              <c:layout>
                <c:manualLayout>
                  <c:x val="3.06763285024154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F7-4D59-AB6B-787E01E25F6F}"/>
                </c:ext>
              </c:extLst>
            </c:dLbl>
            <c:dLbl>
              <c:idx val="66"/>
              <c:layout>
                <c:manualLayout>
                  <c:x val="-7.669082125603977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F7-4D59-AB6B-787E01E25F6F}"/>
                </c:ext>
              </c:extLst>
            </c:dLbl>
            <c:dLbl>
              <c:idx val="67"/>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F7-4D59-AB6B-787E01E25F6F}"/>
                </c:ext>
              </c:extLst>
            </c:dLbl>
            <c:dLbl>
              <c:idx val="68"/>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F7-4D59-AB6B-787E01E25F6F}"/>
                </c:ext>
              </c:extLst>
            </c:dLbl>
            <c:dLbl>
              <c:idx val="69"/>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5C-4CC4-A78A-E204E46928AE}"/>
                </c:ext>
              </c:extLst>
            </c:dLbl>
            <c:dLbl>
              <c:idx val="70"/>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F6-45C4-A17A-4567C2ED198B}"/>
                </c:ext>
              </c:extLst>
            </c:dLbl>
            <c:dLbl>
              <c:idx val="71"/>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F6-45C4-A17A-4567C2ED198B}"/>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西淀川区</c:v>
                </c:pt>
                <c:pt idx="1">
                  <c:v>能勢町</c:v>
                </c:pt>
                <c:pt idx="2">
                  <c:v>摂津市</c:v>
                </c:pt>
                <c:pt idx="3">
                  <c:v>港区</c:v>
                </c:pt>
                <c:pt idx="4">
                  <c:v>高槻市</c:v>
                </c:pt>
                <c:pt idx="5">
                  <c:v>熊取町</c:v>
                </c:pt>
                <c:pt idx="6">
                  <c:v>田尻町</c:v>
                </c:pt>
                <c:pt idx="7">
                  <c:v>寝屋川市</c:v>
                </c:pt>
                <c:pt idx="8">
                  <c:v>岬町</c:v>
                </c:pt>
                <c:pt idx="9">
                  <c:v>淀川区</c:v>
                </c:pt>
                <c:pt idx="10">
                  <c:v>東淀川区</c:v>
                </c:pt>
                <c:pt idx="11">
                  <c:v>住之江区</c:v>
                </c:pt>
                <c:pt idx="12">
                  <c:v>枚方市</c:v>
                </c:pt>
                <c:pt idx="13">
                  <c:v>門真市</c:v>
                </c:pt>
                <c:pt idx="14">
                  <c:v>堺市堺区</c:v>
                </c:pt>
                <c:pt idx="15">
                  <c:v>西成区</c:v>
                </c:pt>
                <c:pt idx="16">
                  <c:v>泉佐野市</c:v>
                </c:pt>
                <c:pt idx="17">
                  <c:v>城東区</c:v>
                </c:pt>
                <c:pt idx="18">
                  <c:v>茨木市</c:v>
                </c:pt>
                <c:pt idx="19">
                  <c:v>堺市美原区</c:v>
                </c:pt>
                <c:pt idx="20">
                  <c:v>豊能町</c:v>
                </c:pt>
                <c:pt idx="21">
                  <c:v>此花区</c:v>
                </c:pt>
                <c:pt idx="22">
                  <c:v>堺市西区</c:v>
                </c:pt>
                <c:pt idx="23">
                  <c:v>八尾市</c:v>
                </c:pt>
                <c:pt idx="24">
                  <c:v>鶴見区</c:v>
                </c:pt>
                <c:pt idx="25">
                  <c:v>平野区</c:v>
                </c:pt>
                <c:pt idx="26">
                  <c:v>都島区</c:v>
                </c:pt>
                <c:pt idx="27">
                  <c:v>浪速区</c:v>
                </c:pt>
                <c:pt idx="28">
                  <c:v>守口市</c:v>
                </c:pt>
                <c:pt idx="29">
                  <c:v>堺市東区</c:v>
                </c:pt>
                <c:pt idx="30">
                  <c:v>松原市</c:v>
                </c:pt>
                <c:pt idx="31">
                  <c:v>羽曳野市</c:v>
                </c:pt>
                <c:pt idx="32">
                  <c:v>富田林市</c:v>
                </c:pt>
                <c:pt idx="33">
                  <c:v>忠岡町</c:v>
                </c:pt>
                <c:pt idx="34">
                  <c:v>堺市</c:v>
                </c:pt>
                <c:pt idx="35">
                  <c:v>交野市</c:v>
                </c:pt>
                <c:pt idx="36">
                  <c:v>大阪市</c:v>
                </c:pt>
                <c:pt idx="37">
                  <c:v>島本町</c:v>
                </c:pt>
                <c:pt idx="38">
                  <c:v>西区</c:v>
                </c:pt>
                <c:pt idx="39">
                  <c:v>堺市中区</c:v>
                </c:pt>
                <c:pt idx="40">
                  <c:v>大正区</c:v>
                </c:pt>
                <c:pt idx="41">
                  <c:v>泉大津市</c:v>
                </c:pt>
                <c:pt idx="42">
                  <c:v>四條畷市</c:v>
                </c:pt>
                <c:pt idx="43">
                  <c:v>堺市北区</c:v>
                </c:pt>
                <c:pt idx="44">
                  <c:v>東住吉区</c:v>
                </c:pt>
                <c:pt idx="45">
                  <c:v>岸和田市</c:v>
                </c:pt>
                <c:pt idx="46">
                  <c:v>池田市</c:v>
                </c:pt>
                <c:pt idx="47">
                  <c:v>箕面市</c:v>
                </c:pt>
                <c:pt idx="48">
                  <c:v>吹田市</c:v>
                </c:pt>
                <c:pt idx="49">
                  <c:v>河南町</c:v>
                </c:pt>
                <c:pt idx="50">
                  <c:v>中央区</c:v>
                </c:pt>
                <c:pt idx="51">
                  <c:v>柏原市</c:v>
                </c:pt>
                <c:pt idx="52">
                  <c:v>泉南市</c:v>
                </c:pt>
                <c:pt idx="53">
                  <c:v>住吉区</c:v>
                </c:pt>
                <c:pt idx="54">
                  <c:v>旭区</c:v>
                </c:pt>
                <c:pt idx="55">
                  <c:v>貝塚市</c:v>
                </c:pt>
                <c:pt idx="56">
                  <c:v>高石市</c:v>
                </c:pt>
                <c:pt idx="57">
                  <c:v>藤井寺市</c:v>
                </c:pt>
                <c:pt idx="58">
                  <c:v>堺市南区</c:v>
                </c:pt>
                <c:pt idx="59">
                  <c:v>豊中市</c:v>
                </c:pt>
                <c:pt idx="60">
                  <c:v>福島区</c:v>
                </c:pt>
                <c:pt idx="61">
                  <c:v>生野区</c:v>
                </c:pt>
                <c:pt idx="62">
                  <c:v>東大阪市</c:v>
                </c:pt>
                <c:pt idx="63">
                  <c:v>和泉市</c:v>
                </c:pt>
                <c:pt idx="64">
                  <c:v>東成区</c:v>
                </c:pt>
                <c:pt idx="65">
                  <c:v>河内長野市</c:v>
                </c:pt>
                <c:pt idx="66">
                  <c:v>北区</c:v>
                </c:pt>
                <c:pt idx="67">
                  <c:v>大阪狭山市</c:v>
                </c:pt>
                <c:pt idx="68">
                  <c:v>阪南市</c:v>
                </c:pt>
                <c:pt idx="69">
                  <c:v>太子町</c:v>
                </c:pt>
                <c:pt idx="70">
                  <c:v>大東市</c:v>
                </c:pt>
                <c:pt idx="71">
                  <c:v>天王寺区</c:v>
                </c:pt>
                <c:pt idx="72">
                  <c:v>阿倍野区</c:v>
                </c:pt>
                <c:pt idx="73">
                  <c:v>千早赤阪村</c:v>
                </c:pt>
              </c:strCache>
            </c:strRef>
          </c:cat>
          <c:val>
            <c:numRef>
              <c:f>市区町村別_普及率!$V$6:$V$79</c:f>
              <c:numCache>
                <c:formatCode>0.0%</c:formatCode>
                <c:ptCount val="74"/>
                <c:pt idx="0">
                  <c:v>0.81921814440521068</c:v>
                </c:pt>
                <c:pt idx="1">
                  <c:v>0.80577998369713222</c:v>
                </c:pt>
                <c:pt idx="2">
                  <c:v>0.80577935454243121</c:v>
                </c:pt>
                <c:pt idx="3">
                  <c:v>0.79999485035505269</c:v>
                </c:pt>
                <c:pt idx="4">
                  <c:v>0.79644349935836278</c:v>
                </c:pt>
                <c:pt idx="5">
                  <c:v>0.79350569372294333</c:v>
                </c:pt>
                <c:pt idx="6">
                  <c:v>0.79084521455109291</c:v>
                </c:pt>
                <c:pt idx="7">
                  <c:v>0.78942757196160707</c:v>
                </c:pt>
                <c:pt idx="8">
                  <c:v>0.78731547145612324</c:v>
                </c:pt>
                <c:pt idx="9">
                  <c:v>0.78445211573878071</c:v>
                </c:pt>
                <c:pt idx="10">
                  <c:v>0.7844482275421093</c:v>
                </c:pt>
                <c:pt idx="11">
                  <c:v>0.77967923342682877</c:v>
                </c:pt>
                <c:pt idx="12">
                  <c:v>0.77736798279566222</c:v>
                </c:pt>
                <c:pt idx="13">
                  <c:v>0.7761728556695443</c:v>
                </c:pt>
                <c:pt idx="14">
                  <c:v>0.77554939772194564</c:v>
                </c:pt>
                <c:pt idx="15">
                  <c:v>0.77206703602569549</c:v>
                </c:pt>
                <c:pt idx="16">
                  <c:v>0.76856820039221929</c:v>
                </c:pt>
                <c:pt idx="17">
                  <c:v>0.76805804880749962</c:v>
                </c:pt>
                <c:pt idx="18">
                  <c:v>0.76663728234433615</c:v>
                </c:pt>
                <c:pt idx="19">
                  <c:v>0.7664501863574138</c:v>
                </c:pt>
                <c:pt idx="20">
                  <c:v>0.76586255180940277</c:v>
                </c:pt>
                <c:pt idx="21">
                  <c:v>0.76557672413203337</c:v>
                </c:pt>
                <c:pt idx="22">
                  <c:v>0.76458230716010311</c:v>
                </c:pt>
                <c:pt idx="23">
                  <c:v>0.76421712557144184</c:v>
                </c:pt>
                <c:pt idx="24">
                  <c:v>0.76026670531620921</c:v>
                </c:pt>
                <c:pt idx="25">
                  <c:v>0.76008291081993662</c:v>
                </c:pt>
                <c:pt idx="26">
                  <c:v>0.75957410354537103</c:v>
                </c:pt>
                <c:pt idx="27">
                  <c:v>0.75935264032448246</c:v>
                </c:pt>
                <c:pt idx="28">
                  <c:v>0.75727403249539904</c:v>
                </c:pt>
                <c:pt idx="29">
                  <c:v>0.75705070668199304</c:v>
                </c:pt>
                <c:pt idx="30">
                  <c:v>0.75662580924904244</c:v>
                </c:pt>
                <c:pt idx="31">
                  <c:v>0.75513348637613831</c:v>
                </c:pt>
                <c:pt idx="32">
                  <c:v>0.7549831964728565</c:v>
                </c:pt>
                <c:pt idx="33">
                  <c:v>0.75422783860967946</c:v>
                </c:pt>
                <c:pt idx="34">
                  <c:v>0.75133896836331127</c:v>
                </c:pt>
                <c:pt idx="35">
                  <c:v>0.75101678211753564</c:v>
                </c:pt>
                <c:pt idx="36">
                  <c:v>0.75076104000974231</c:v>
                </c:pt>
                <c:pt idx="37">
                  <c:v>0.75018012353095576</c:v>
                </c:pt>
                <c:pt idx="38">
                  <c:v>0.74958212004039504</c:v>
                </c:pt>
                <c:pt idx="39">
                  <c:v>0.74729953082132694</c:v>
                </c:pt>
                <c:pt idx="40">
                  <c:v>0.74475007683855765</c:v>
                </c:pt>
                <c:pt idx="41">
                  <c:v>0.74421051034926744</c:v>
                </c:pt>
                <c:pt idx="42">
                  <c:v>0.74285144586733187</c:v>
                </c:pt>
                <c:pt idx="43">
                  <c:v>0.74066527932971038</c:v>
                </c:pt>
                <c:pt idx="44">
                  <c:v>0.73892990277141324</c:v>
                </c:pt>
                <c:pt idx="45">
                  <c:v>0.73759395335590305</c:v>
                </c:pt>
                <c:pt idx="46">
                  <c:v>0.73717493812621604</c:v>
                </c:pt>
                <c:pt idx="47">
                  <c:v>0.73648887074973679</c:v>
                </c:pt>
                <c:pt idx="48">
                  <c:v>0.73636609028078048</c:v>
                </c:pt>
                <c:pt idx="49">
                  <c:v>0.73579561442069952</c:v>
                </c:pt>
                <c:pt idx="50">
                  <c:v>0.73545549566481649</c:v>
                </c:pt>
                <c:pt idx="51">
                  <c:v>0.7351214169678425</c:v>
                </c:pt>
                <c:pt idx="52">
                  <c:v>0.73471912357906921</c:v>
                </c:pt>
                <c:pt idx="53">
                  <c:v>0.73108081053369678</c:v>
                </c:pt>
                <c:pt idx="54">
                  <c:v>0.72944180219736732</c:v>
                </c:pt>
                <c:pt idx="55">
                  <c:v>0.72896125721067606</c:v>
                </c:pt>
                <c:pt idx="56">
                  <c:v>0.72700425995437057</c:v>
                </c:pt>
                <c:pt idx="57">
                  <c:v>0.7268467223249736</c:v>
                </c:pt>
                <c:pt idx="58">
                  <c:v>0.72443467185171695</c:v>
                </c:pt>
                <c:pt idx="59">
                  <c:v>0.72308831671853724</c:v>
                </c:pt>
                <c:pt idx="60">
                  <c:v>0.72272569947411214</c:v>
                </c:pt>
                <c:pt idx="61">
                  <c:v>0.72258264199902789</c:v>
                </c:pt>
                <c:pt idx="62">
                  <c:v>0.71431389415109459</c:v>
                </c:pt>
                <c:pt idx="63">
                  <c:v>0.71403569754886609</c:v>
                </c:pt>
                <c:pt idx="64">
                  <c:v>0.71395048174446774</c:v>
                </c:pt>
                <c:pt idx="65">
                  <c:v>0.7089479605402188</c:v>
                </c:pt>
                <c:pt idx="66">
                  <c:v>0.70849738345377722</c:v>
                </c:pt>
                <c:pt idx="67">
                  <c:v>0.70767985715453796</c:v>
                </c:pt>
                <c:pt idx="68">
                  <c:v>0.70318630999696252</c:v>
                </c:pt>
                <c:pt idx="69">
                  <c:v>0.69476239715892674</c:v>
                </c:pt>
                <c:pt idx="70">
                  <c:v>0.69098670575251775</c:v>
                </c:pt>
                <c:pt idx="71">
                  <c:v>0.6761990693565948</c:v>
                </c:pt>
                <c:pt idx="72">
                  <c:v>0.65008134496316516</c:v>
                </c:pt>
                <c:pt idx="73">
                  <c:v>0.63567949892339037</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593408"/>
        <c:axId val="44833235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400506138045326"/>
                  <c:y val="-0.893122715951393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7E5-424E-80F5-2B4DCE8C6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市区町村別_普及率!$AC$6:$AC$79</c:f>
              <c:numCache>
                <c:formatCode>0.0%</c:formatCode>
                <c:ptCount val="74"/>
                <c:pt idx="0">
                  <c:v>0.74947720857446787</c:v>
                </c:pt>
                <c:pt idx="1">
                  <c:v>0.74947720857446787</c:v>
                </c:pt>
                <c:pt idx="2">
                  <c:v>0.74947720857446787</c:v>
                </c:pt>
                <c:pt idx="3">
                  <c:v>0.74947720857446787</c:v>
                </c:pt>
                <c:pt idx="4">
                  <c:v>0.74947720857446787</c:v>
                </c:pt>
                <c:pt idx="5">
                  <c:v>0.74947720857446787</c:v>
                </c:pt>
                <c:pt idx="6">
                  <c:v>0.74947720857446787</c:v>
                </c:pt>
                <c:pt idx="7">
                  <c:v>0.74947720857446787</c:v>
                </c:pt>
                <c:pt idx="8">
                  <c:v>0.74947720857446787</c:v>
                </c:pt>
                <c:pt idx="9">
                  <c:v>0.74947720857446787</c:v>
                </c:pt>
                <c:pt idx="10">
                  <c:v>0.74947720857446787</c:v>
                </c:pt>
                <c:pt idx="11">
                  <c:v>0.74947720857446787</c:v>
                </c:pt>
                <c:pt idx="12">
                  <c:v>0.74947720857446787</c:v>
                </c:pt>
                <c:pt idx="13">
                  <c:v>0.74947720857446787</c:v>
                </c:pt>
                <c:pt idx="14">
                  <c:v>0.74947720857446787</c:v>
                </c:pt>
                <c:pt idx="15">
                  <c:v>0.74947720857446787</c:v>
                </c:pt>
                <c:pt idx="16">
                  <c:v>0.74947720857446787</c:v>
                </c:pt>
                <c:pt idx="17">
                  <c:v>0.74947720857446787</c:v>
                </c:pt>
                <c:pt idx="18">
                  <c:v>0.74947720857446787</c:v>
                </c:pt>
                <c:pt idx="19">
                  <c:v>0.74947720857446787</c:v>
                </c:pt>
                <c:pt idx="20">
                  <c:v>0.74947720857446787</c:v>
                </c:pt>
                <c:pt idx="21">
                  <c:v>0.74947720857446787</c:v>
                </c:pt>
                <c:pt idx="22">
                  <c:v>0.74947720857446787</c:v>
                </c:pt>
                <c:pt idx="23">
                  <c:v>0.74947720857446787</c:v>
                </c:pt>
                <c:pt idx="24">
                  <c:v>0.74947720857446787</c:v>
                </c:pt>
                <c:pt idx="25">
                  <c:v>0.74947720857446787</c:v>
                </c:pt>
                <c:pt idx="26">
                  <c:v>0.74947720857446787</c:v>
                </c:pt>
                <c:pt idx="27">
                  <c:v>0.74947720857446787</c:v>
                </c:pt>
                <c:pt idx="28">
                  <c:v>0.74947720857446787</c:v>
                </c:pt>
                <c:pt idx="29">
                  <c:v>0.74947720857446787</c:v>
                </c:pt>
                <c:pt idx="30">
                  <c:v>0.74947720857446787</c:v>
                </c:pt>
                <c:pt idx="31">
                  <c:v>0.74947720857446787</c:v>
                </c:pt>
                <c:pt idx="32">
                  <c:v>0.74947720857446787</c:v>
                </c:pt>
                <c:pt idx="33">
                  <c:v>0.74947720857446787</c:v>
                </c:pt>
                <c:pt idx="34">
                  <c:v>0.74947720857446787</c:v>
                </c:pt>
                <c:pt idx="35">
                  <c:v>0.74947720857446787</c:v>
                </c:pt>
                <c:pt idx="36">
                  <c:v>0.74947720857446787</c:v>
                </c:pt>
                <c:pt idx="37">
                  <c:v>0.74947720857446787</c:v>
                </c:pt>
                <c:pt idx="38">
                  <c:v>0.74947720857446787</c:v>
                </c:pt>
                <c:pt idx="39">
                  <c:v>0.74947720857446787</c:v>
                </c:pt>
                <c:pt idx="40">
                  <c:v>0.74947720857446787</c:v>
                </c:pt>
                <c:pt idx="41">
                  <c:v>0.74947720857446787</c:v>
                </c:pt>
                <c:pt idx="42">
                  <c:v>0.74947720857446787</c:v>
                </c:pt>
                <c:pt idx="43">
                  <c:v>0.74947720857446787</c:v>
                </c:pt>
                <c:pt idx="44">
                  <c:v>0.74947720857446787</c:v>
                </c:pt>
                <c:pt idx="45">
                  <c:v>0.74947720857446787</c:v>
                </c:pt>
                <c:pt idx="46">
                  <c:v>0.74947720857446787</c:v>
                </c:pt>
                <c:pt idx="47">
                  <c:v>0.74947720857446787</c:v>
                </c:pt>
                <c:pt idx="48">
                  <c:v>0.74947720857446787</c:v>
                </c:pt>
                <c:pt idx="49">
                  <c:v>0.74947720857446787</c:v>
                </c:pt>
                <c:pt idx="50">
                  <c:v>0.74947720857446787</c:v>
                </c:pt>
                <c:pt idx="51">
                  <c:v>0.74947720857446787</c:v>
                </c:pt>
                <c:pt idx="52">
                  <c:v>0.74947720857446787</c:v>
                </c:pt>
                <c:pt idx="53">
                  <c:v>0.74947720857446787</c:v>
                </c:pt>
                <c:pt idx="54">
                  <c:v>0.74947720857446787</c:v>
                </c:pt>
                <c:pt idx="55">
                  <c:v>0.74947720857446787</c:v>
                </c:pt>
                <c:pt idx="56">
                  <c:v>0.74947720857446787</c:v>
                </c:pt>
                <c:pt idx="57">
                  <c:v>0.74947720857446787</c:v>
                </c:pt>
                <c:pt idx="58">
                  <c:v>0.74947720857446787</c:v>
                </c:pt>
                <c:pt idx="59">
                  <c:v>0.74947720857446787</c:v>
                </c:pt>
                <c:pt idx="60">
                  <c:v>0.74947720857446787</c:v>
                </c:pt>
                <c:pt idx="61">
                  <c:v>0.74947720857446787</c:v>
                </c:pt>
                <c:pt idx="62">
                  <c:v>0.74947720857446787</c:v>
                </c:pt>
                <c:pt idx="63">
                  <c:v>0.74947720857446787</c:v>
                </c:pt>
                <c:pt idx="64">
                  <c:v>0.74947720857446787</c:v>
                </c:pt>
                <c:pt idx="65">
                  <c:v>0.74947720857446787</c:v>
                </c:pt>
                <c:pt idx="66">
                  <c:v>0.74947720857446787</c:v>
                </c:pt>
                <c:pt idx="67">
                  <c:v>0.74947720857446787</c:v>
                </c:pt>
                <c:pt idx="68">
                  <c:v>0.74947720857446787</c:v>
                </c:pt>
                <c:pt idx="69">
                  <c:v>0.74947720857446787</c:v>
                </c:pt>
                <c:pt idx="70">
                  <c:v>0.74947720857446787</c:v>
                </c:pt>
                <c:pt idx="71">
                  <c:v>0.74947720857446787</c:v>
                </c:pt>
                <c:pt idx="72">
                  <c:v>0.74947720857446787</c:v>
                </c:pt>
                <c:pt idx="73">
                  <c:v>0.74947720857446787</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333504"/>
        <c:axId val="448332928"/>
      </c:scatterChart>
      <c:catAx>
        <c:axId val="448593408"/>
        <c:scaling>
          <c:orientation val="maxMin"/>
        </c:scaling>
        <c:delete val="0"/>
        <c:axPos val="l"/>
        <c:numFmt formatCode="General" sourceLinked="0"/>
        <c:majorTickMark val="none"/>
        <c:minorTickMark val="none"/>
        <c:tickLblPos val="nextTo"/>
        <c:spPr>
          <a:ln>
            <a:solidFill>
              <a:srgbClr val="7F7F7F"/>
            </a:solidFill>
          </a:ln>
        </c:spPr>
        <c:crossAx val="448332352"/>
        <c:crosses val="autoZero"/>
        <c:auto val="1"/>
        <c:lblAlgn val="ctr"/>
        <c:lblOffset val="100"/>
        <c:noMultiLvlLbl val="0"/>
      </c:catAx>
      <c:valAx>
        <c:axId val="448332352"/>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3733968253968254E-2"/>
            </c:manualLayout>
          </c:layout>
          <c:overlay val="0"/>
        </c:title>
        <c:numFmt formatCode="0.0%" sourceLinked="0"/>
        <c:majorTickMark val="out"/>
        <c:minorTickMark val="none"/>
        <c:tickLblPos val="nextTo"/>
        <c:spPr>
          <a:ln>
            <a:solidFill>
              <a:srgbClr val="7F7F7F"/>
            </a:solidFill>
          </a:ln>
        </c:spPr>
        <c:crossAx val="448593408"/>
        <c:crosses val="autoZero"/>
        <c:crossBetween val="between"/>
      </c:valAx>
      <c:valAx>
        <c:axId val="448332928"/>
        <c:scaling>
          <c:orientation val="minMax"/>
          <c:max val="50"/>
          <c:min val="0"/>
        </c:scaling>
        <c:delete val="1"/>
        <c:axPos val="r"/>
        <c:numFmt formatCode="General" sourceLinked="1"/>
        <c:majorTickMark val="out"/>
        <c:minorTickMark val="none"/>
        <c:tickLblPos val="nextTo"/>
        <c:crossAx val="448333504"/>
        <c:crosses val="max"/>
        <c:crossBetween val="midCat"/>
      </c:valAx>
      <c:valAx>
        <c:axId val="448333504"/>
        <c:scaling>
          <c:orientation val="minMax"/>
        </c:scaling>
        <c:delete val="1"/>
        <c:axPos val="b"/>
        <c:numFmt formatCode="0.0%" sourceLinked="1"/>
        <c:majorTickMark val="out"/>
        <c:minorTickMark val="none"/>
        <c:tickLblPos val="nextTo"/>
        <c:crossAx val="44833292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市区町村別_普及率!$X$5</c:f>
              <c:strCache>
                <c:ptCount val="1"/>
                <c:pt idx="0">
                  <c:v>前年度との差分(令和3年度普及率 数量ベース)</c:v>
                </c:pt>
              </c:strCache>
            </c:strRef>
          </c:tx>
          <c:spPr>
            <a:solidFill>
              <a:schemeClr val="accent1"/>
            </a:solidFill>
            <a:ln>
              <a:noFill/>
            </a:ln>
          </c:spPr>
          <c:invertIfNegative val="0"/>
          <c:dLbls>
            <c:dLbl>
              <c:idx val="5"/>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4A-4AD1-B4A6-1C1E71FCD072}"/>
                </c:ext>
              </c:extLst>
            </c:dLbl>
            <c:dLbl>
              <c:idx val="15"/>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4A-4AD1-B4A6-1C1E71FCD072}"/>
                </c:ext>
              </c:extLst>
            </c:dLbl>
            <c:dLbl>
              <c:idx val="20"/>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4A-4AD1-B4A6-1C1E71FCD072}"/>
                </c:ext>
              </c:extLst>
            </c:dLbl>
            <c:dLbl>
              <c:idx val="24"/>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14A-4AD1-B4A6-1C1E71FCD072}"/>
                </c:ext>
              </c:extLst>
            </c:dLbl>
            <c:dLbl>
              <c:idx val="30"/>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4A-4AD1-B4A6-1C1E71FCD072}"/>
                </c:ext>
              </c:extLst>
            </c:dLbl>
            <c:dLbl>
              <c:idx val="33"/>
              <c:layout>
                <c:manualLayout>
                  <c:x val="1.53381642512076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4A-4AD1-B4A6-1C1E71FCD072}"/>
                </c:ext>
              </c:extLst>
            </c:dLbl>
            <c:dLbl>
              <c:idx val="39"/>
              <c:layout>
                <c:manualLayout>
                  <c:x val="1.53381642512076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4D-490B-BB4A-9511FA2E17CE}"/>
                </c:ext>
              </c:extLst>
            </c:dLbl>
            <c:dLbl>
              <c:idx val="43"/>
              <c:layout>
                <c:manualLayout>
                  <c:x val="1.5338164251207674E-2"/>
                  <c:y val="-7.39144900488475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4D-490B-BB4A-9511FA2E17CE}"/>
                </c:ext>
              </c:extLst>
            </c:dLbl>
            <c:dLbl>
              <c:idx val="64"/>
              <c:layout>
                <c:manualLayout>
                  <c:x val="1.5338164251207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14A-4AD1-B4A6-1C1E71FCD072}"/>
                </c:ext>
              </c:extLst>
            </c:dLbl>
            <c:dLbl>
              <c:idx val="72"/>
              <c:layout>
                <c:manualLayout>
                  <c:x val="1.5338164251207674E-2"/>
                  <c:y val="1.4782898009769501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4A-4AD1-B4A6-1C1E71FCD072}"/>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西淀川区</c:v>
                </c:pt>
                <c:pt idx="1">
                  <c:v>能勢町</c:v>
                </c:pt>
                <c:pt idx="2">
                  <c:v>摂津市</c:v>
                </c:pt>
                <c:pt idx="3">
                  <c:v>港区</c:v>
                </c:pt>
                <c:pt idx="4">
                  <c:v>高槻市</c:v>
                </c:pt>
                <c:pt idx="5">
                  <c:v>熊取町</c:v>
                </c:pt>
                <c:pt idx="6">
                  <c:v>田尻町</c:v>
                </c:pt>
                <c:pt idx="7">
                  <c:v>寝屋川市</c:v>
                </c:pt>
                <c:pt idx="8">
                  <c:v>岬町</c:v>
                </c:pt>
                <c:pt idx="9">
                  <c:v>淀川区</c:v>
                </c:pt>
                <c:pt idx="10">
                  <c:v>東淀川区</c:v>
                </c:pt>
                <c:pt idx="11">
                  <c:v>住之江区</c:v>
                </c:pt>
                <c:pt idx="12">
                  <c:v>枚方市</c:v>
                </c:pt>
                <c:pt idx="13">
                  <c:v>門真市</c:v>
                </c:pt>
                <c:pt idx="14">
                  <c:v>堺市堺区</c:v>
                </c:pt>
                <c:pt idx="15">
                  <c:v>西成区</c:v>
                </c:pt>
                <c:pt idx="16">
                  <c:v>泉佐野市</c:v>
                </c:pt>
                <c:pt idx="17">
                  <c:v>城東区</c:v>
                </c:pt>
                <c:pt idx="18">
                  <c:v>茨木市</c:v>
                </c:pt>
                <c:pt idx="19">
                  <c:v>堺市美原区</c:v>
                </c:pt>
                <c:pt idx="20">
                  <c:v>豊能町</c:v>
                </c:pt>
                <c:pt idx="21">
                  <c:v>此花区</c:v>
                </c:pt>
                <c:pt idx="22">
                  <c:v>堺市西区</c:v>
                </c:pt>
                <c:pt idx="23">
                  <c:v>八尾市</c:v>
                </c:pt>
                <c:pt idx="24">
                  <c:v>鶴見区</c:v>
                </c:pt>
                <c:pt idx="25">
                  <c:v>平野区</c:v>
                </c:pt>
                <c:pt idx="26">
                  <c:v>都島区</c:v>
                </c:pt>
                <c:pt idx="27">
                  <c:v>浪速区</c:v>
                </c:pt>
                <c:pt idx="28">
                  <c:v>守口市</c:v>
                </c:pt>
                <c:pt idx="29">
                  <c:v>堺市東区</c:v>
                </c:pt>
                <c:pt idx="30">
                  <c:v>松原市</c:v>
                </c:pt>
                <c:pt idx="31">
                  <c:v>羽曳野市</c:v>
                </c:pt>
                <c:pt idx="32">
                  <c:v>富田林市</c:v>
                </c:pt>
                <c:pt idx="33">
                  <c:v>忠岡町</c:v>
                </c:pt>
                <c:pt idx="34">
                  <c:v>堺市</c:v>
                </c:pt>
                <c:pt idx="35">
                  <c:v>交野市</c:v>
                </c:pt>
                <c:pt idx="36">
                  <c:v>大阪市</c:v>
                </c:pt>
                <c:pt idx="37">
                  <c:v>島本町</c:v>
                </c:pt>
                <c:pt idx="38">
                  <c:v>西区</c:v>
                </c:pt>
                <c:pt idx="39">
                  <c:v>堺市中区</c:v>
                </c:pt>
                <c:pt idx="40">
                  <c:v>大正区</c:v>
                </c:pt>
                <c:pt idx="41">
                  <c:v>泉大津市</c:v>
                </c:pt>
                <c:pt idx="42">
                  <c:v>四條畷市</c:v>
                </c:pt>
                <c:pt idx="43">
                  <c:v>堺市北区</c:v>
                </c:pt>
                <c:pt idx="44">
                  <c:v>東住吉区</c:v>
                </c:pt>
                <c:pt idx="45">
                  <c:v>岸和田市</c:v>
                </c:pt>
                <c:pt idx="46">
                  <c:v>池田市</c:v>
                </c:pt>
                <c:pt idx="47">
                  <c:v>箕面市</c:v>
                </c:pt>
                <c:pt idx="48">
                  <c:v>吹田市</c:v>
                </c:pt>
                <c:pt idx="49">
                  <c:v>河南町</c:v>
                </c:pt>
                <c:pt idx="50">
                  <c:v>中央区</c:v>
                </c:pt>
                <c:pt idx="51">
                  <c:v>柏原市</c:v>
                </c:pt>
                <c:pt idx="52">
                  <c:v>泉南市</c:v>
                </c:pt>
                <c:pt idx="53">
                  <c:v>住吉区</c:v>
                </c:pt>
                <c:pt idx="54">
                  <c:v>旭区</c:v>
                </c:pt>
                <c:pt idx="55">
                  <c:v>貝塚市</c:v>
                </c:pt>
                <c:pt idx="56">
                  <c:v>高石市</c:v>
                </c:pt>
                <c:pt idx="57">
                  <c:v>藤井寺市</c:v>
                </c:pt>
                <c:pt idx="58">
                  <c:v>堺市南区</c:v>
                </c:pt>
                <c:pt idx="59">
                  <c:v>豊中市</c:v>
                </c:pt>
                <c:pt idx="60">
                  <c:v>福島区</c:v>
                </c:pt>
                <c:pt idx="61">
                  <c:v>生野区</c:v>
                </c:pt>
                <c:pt idx="62">
                  <c:v>東大阪市</c:v>
                </c:pt>
                <c:pt idx="63">
                  <c:v>和泉市</c:v>
                </c:pt>
                <c:pt idx="64">
                  <c:v>東成区</c:v>
                </c:pt>
                <c:pt idx="65">
                  <c:v>河内長野市</c:v>
                </c:pt>
                <c:pt idx="66">
                  <c:v>北区</c:v>
                </c:pt>
                <c:pt idx="67">
                  <c:v>大阪狭山市</c:v>
                </c:pt>
                <c:pt idx="68">
                  <c:v>阪南市</c:v>
                </c:pt>
                <c:pt idx="69">
                  <c:v>太子町</c:v>
                </c:pt>
                <c:pt idx="70">
                  <c:v>大東市</c:v>
                </c:pt>
                <c:pt idx="71">
                  <c:v>天王寺区</c:v>
                </c:pt>
                <c:pt idx="72">
                  <c:v>阿倍野区</c:v>
                </c:pt>
                <c:pt idx="73">
                  <c:v>千早赤阪村</c:v>
                </c:pt>
              </c:strCache>
            </c:strRef>
          </c:cat>
          <c:val>
            <c:numRef>
              <c:f>市区町村別_普及率!$X$6:$X$79</c:f>
              <c:numCache>
                <c:formatCode>General</c:formatCode>
                <c:ptCount val="74"/>
                <c:pt idx="0">
                  <c:v>-0.20000000000000018</c:v>
                </c:pt>
                <c:pt idx="1">
                  <c:v>-0.8999999999999897</c:v>
                </c:pt>
                <c:pt idx="2">
                  <c:v>0.9000000000000008</c:v>
                </c:pt>
                <c:pt idx="3">
                  <c:v>1.5000000000000013</c:v>
                </c:pt>
                <c:pt idx="4">
                  <c:v>0.30000000000000027</c:v>
                </c:pt>
                <c:pt idx="5">
                  <c:v>0.50000000000000044</c:v>
                </c:pt>
                <c:pt idx="6">
                  <c:v>1.5000000000000013</c:v>
                </c:pt>
                <c:pt idx="7">
                  <c:v>0.70000000000000062</c:v>
                </c:pt>
                <c:pt idx="8">
                  <c:v>1.3000000000000012</c:v>
                </c:pt>
                <c:pt idx="9">
                  <c:v>0.40000000000000036</c:v>
                </c:pt>
                <c:pt idx="10">
                  <c:v>0.80000000000000071</c:v>
                </c:pt>
                <c:pt idx="11">
                  <c:v>0.80000000000000071</c:v>
                </c:pt>
                <c:pt idx="12">
                  <c:v>0.70000000000000062</c:v>
                </c:pt>
                <c:pt idx="13">
                  <c:v>0.80000000000000071</c:v>
                </c:pt>
                <c:pt idx="14">
                  <c:v>0.10000000000000009</c:v>
                </c:pt>
                <c:pt idx="15">
                  <c:v>0.50000000000000044</c:v>
                </c:pt>
                <c:pt idx="16">
                  <c:v>1.5000000000000013</c:v>
                </c:pt>
                <c:pt idx="17">
                  <c:v>0.80000000000000071</c:v>
                </c:pt>
                <c:pt idx="18">
                  <c:v>1.5000000000000013</c:v>
                </c:pt>
                <c:pt idx="19">
                  <c:v>1.5000000000000013</c:v>
                </c:pt>
                <c:pt idx="20">
                  <c:v>0.50000000000000044</c:v>
                </c:pt>
                <c:pt idx="21">
                  <c:v>0.80000000000000071</c:v>
                </c:pt>
                <c:pt idx="22">
                  <c:v>0.60000000000000053</c:v>
                </c:pt>
                <c:pt idx="23">
                  <c:v>0.80000000000000071</c:v>
                </c:pt>
                <c:pt idx="24">
                  <c:v>0.50000000000000044</c:v>
                </c:pt>
                <c:pt idx="25">
                  <c:v>1.3000000000000012</c:v>
                </c:pt>
                <c:pt idx="26">
                  <c:v>1.2000000000000011</c:v>
                </c:pt>
                <c:pt idx="27">
                  <c:v>1.0000000000000009</c:v>
                </c:pt>
                <c:pt idx="28">
                  <c:v>1.0000000000000009</c:v>
                </c:pt>
                <c:pt idx="29">
                  <c:v>1.0000000000000009</c:v>
                </c:pt>
                <c:pt idx="30">
                  <c:v>0.50000000000000044</c:v>
                </c:pt>
                <c:pt idx="31">
                  <c:v>1.4000000000000012</c:v>
                </c:pt>
                <c:pt idx="32">
                  <c:v>2.1000000000000019</c:v>
                </c:pt>
                <c:pt idx="33">
                  <c:v>0.50000000000000044</c:v>
                </c:pt>
                <c:pt idx="34">
                  <c:v>0.40000000000000036</c:v>
                </c:pt>
                <c:pt idx="35">
                  <c:v>0.40000000000000036</c:v>
                </c:pt>
                <c:pt idx="36">
                  <c:v>0.80000000000000071</c:v>
                </c:pt>
                <c:pt idx="37">
                  <c:v>0</c:v>
                </c:pt>
                <c:pt idx="38">
                  <c:v>0.80000000000000071</c:v>
                </c:pt>
                <c:pt idx="39">
                  <c:v>0.50000000000000044</c:v>
                </c:pt>
                <c:pt idx="40">
                  <c:v>0.60000000000000053</c:v>
                </c:pt>
                <c:pt idx="41">
                  <c:v>0.70000000000000062</c:v>
                </c:pt>
                <c:pt idx="42">
                  <c:v>0.80000000000000071</c:v>
                </c:pt>
                <c:pt idx="43">
                  <c:v>0.50000000000000044</c:v>
                </c:pt>
                <c:pt idx="44">
                  <c:v>1.3000000000000012</c:v>
                </c:pt>
                <c:pt idx="45">
                  <c:v>1.100000000000001</c:v>
                </c:pt>
                <c:pt idx="46">
                  <c:v>0.80000000000000071</c:v>
                </c:pt>
                <c:pt idx="47">
                  <c:v>0.9000000000000008</c:v>
                </c:pt>
                <c:pt idx="48">
                  <c:v>0.60000000000000053</c:v>
                </c:pt>
                <c:pt idx="49">
                  <c:v>2.5000000000000022</c:v>
                </c:pt>
                <c:pt idx="50">
                  <c:v>0.30000000000000027</c:v>
                </c:pt>
                <c:pt idx="51">
                  <c:v>0.70000000000000062</c:v>
                </c:pt>
                <c:pt idx="52">
                  <c:v>-0.30000000000000027</c:v>
                </c:pt>
                <c:pt idx="53">
                  <c:v>1.0000000000000009</c:v>
                </c:pt>
                <c:pt idx="54">
                  <c:v>0.70000000000000062</c:v>
                </c:pt>
                <c:pt idx="55">
                  <c:v>0.40000000000000036</c:v>
                </c:pt>
                <c:pt idx="56">
                  <c:v>0.30000000000000027</c:v>
                </c:pt>
                <c:pt idx="57">
                  <c:v>0.9000000000000008</c:v>
                </c:pt>
                <c:pt idx="58">
                  <c:v>0.10000000000000009</c:v>
                </c:pt>
                <c:pt idx="59">
                  <c:v>-0.10000000000000009</c:v>
                </c:pt>
                <c:pt idx="60">
                  <c:v>0.40000000000000036</c:v>
                </c:pt>
                <c:pt idx="61">
                  <c:v>0.40000000000000036</c:v>
                </c:pt>
                <c:pt idx="62">
                  <c:v>0.20000000000000018</c:v>
                </c:pt>
                <c:pt idx="63">
                  <c:v>1.5000000000000013</c:v>
                </c:pt>
                <c:pt idx="64">
                  <c:v>0.50000000000000044</c:v>
                </c:pt>
                <c:pt idx="65">
                  <c:v>0.20000000000000018</c:v>
                </c:pt>
                <c:pt idx="66">
                  <c:v>0.20000000000000018</c:v>
                </c:pt>
                <c:pt idx="67">
                  <c:v>0.9000000000000008</c:v>
                </c:pt>
                <c:pt idx="68">
                  <c:v>0.30000000000000027</c:v>
                </c:pt>
                <c:pt idx="69">
                  <c:v>0.30000000000000027</c:v>
                </c:pt>
                <c:pt idx="70">
                  <c:v>0.99999999999998979</c:v>
                </c:pt>
                <c:pt idx="71">
                  <c:v>1.6000000000000014</c:v>
                </c:pt>
                <c:pt idx="72">
                  <c:v>0.50000000000000044</c:v>
                </c:pt>
                <c:pt idx="73">
                  <c:v>1.7000000000000015</c:v>
                </c:pt>
              </c:numCache>
            </c:numRef>
          </c:val>
          <c:extLst>
            <c:ext xmlns:c16="http://schemas.microsoft.com/office/drawing/2014/chart" uri="{C3380CC4-5D6E-409C-BE32-E72D297353CC}">
              <c16:uniqueId val="{0000001A-B24D-490B-BB4A-9511FA2E17CE}"/>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6.0117149758454107E-2"/>
                  <c:y val="-0.895112222222222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B-B24D-490B-BB4A-9511FA2E17CE}"/>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市区町村別_普及率!$AE$6:$AE$79</c:f>
              <c:numCache>
                <c:formatCode>General</c:formatCode>
                <c:ptCount val="74"/>
                <c:pt idx="0">
                  <c:v>0.60000000000000053</c:v>
                </c:pt>
                <c:pt idx="1">
                  <c:v>0.60000000000000053</c:v>
                </c:pt>
                <c:pt idx="2">
                  <c:v>0.60000000000000053</c:v>
                </c:pt>
                <c:pt idx="3">
                  <c:v>0.60000000000000053</c:v>
                </c:pt>
                <c:pt idx="4">
                  <c:v>0.60000000000000053</c:v>
                </c:pt>
                <c:pt idx="5">
                  <c:v>0.60000000000000053</c:v>
                </c:pt>
                <c:pt idx="6">
                  <c:v>0.60000000000000053</c:v>
                </c:pt>
                <c:pt idx="7">
                  <c:v>0.60000000000000053</c:v>
                </c:pt>
                <c:pt idx="8">
                  <c:v>0.60000000000000053</c:v>
                </c:pt>
                <c:pt idx="9">
                  <c:v>0.60000000000000053</c:v>
                </c:pt>
                <c:pt idx="10">
                  <c:v>0.60000000000000053</c:v>
                </c:pt>
                <c:pt idx="11">
                  <c:v>0.60000000000000053</c:v>
                </c:pt>
                <c:pt idx="12">
                  <c:v>0.60000000000000053</c:v>
                </c:pt>
                <c:pt idx="13">
                  <c:v>0.60000000000000053</c:v>
                </c:pt>
                <c:pt idx="14">
                  <c:v>0.60000000000000053</c:v>
                </c:pt>
                <c:pt idx="15">
                  <c:v>0.60000000000000053</c:v>
                </c:pt>
                <c:pt idx="16">
                  <c:v>0.60000000000000053</c:v>
                </c:pt>
                <c:pt idx="17">
                  <c:v>0.60000000000000053</c:v>
                </c:pt>
                <c:pt idx="18">
                  <c:v>0.60000000000000053</c:v>
                </c:pt>
                <c:pt idx="19">
                  <c:v>0.60000000000000053</c:v>
                </c:pt>
                <c:pt idx="20">
                  <c:v>0.60000000000000053</c:v>
                </c:pt>
                <c:pt idx="21">
                  <c:v>0.60000000000000053</c:v>
                </c:pt>
                <c:pt idx="22">
                  <c:v>0.60000000000000053</c:v>
                </c:pt>
                <c:pt idx="23">
                  <c:v>0.60000000000000053</c:v>
                </c:pt>
                <c:pt idx="24">
                  <c:v>0.60000000000000053</c:v>
                </c:pt>
                <c:pt idx="25">
                  <c:v>0.60000000000000053</c:v>
                </c:pt>
                <c:pt idx="26">
                  <c:v>0.60000000000000053</c:v>
                </c:pt>
                <c:pt idx="27">
                  <c:v>0.60000000000000053</c:v>
                </c:pt>
                <c:pt idx="28">
                  <c:v>0.60000000000000053</c:v>
                </c:pt>
                <c:pt idx="29">
                  <c:v>0.60000000000000053</c:v>
                </c:pt>
                <c:pt idx="30">
                  <c:v>0.60000000000000053</c:v>
                </c:pt>
                <c:pt idx="31">
                  <c:v>0.60000000000000053</c:v>
                </c:pt>
                <c:pt idx="32">
                  <c:v>0.60000000000000053</c:v>
                </c:pt>
                <c:pt idx="33">
                  <c:v>0.60000000000000053</c:v>
                </c:pt>
                <c:pt idx="34">
                  <c:v>0.60000000000000053</c:v>
                </c:pt>
                <c:pt idx="35">
                  <c:v>0.60000000000000053</c:v>
                </c:pt>
                <c:pt idx="36">
                  <c:v>0.60000000000000053</c:v>
                </c:pt>
                <c:pt idx="37">
                  <c:v>0.60000000000000053</c:v>
                </c:pt>
                <c:pt idx="38">
                  <c:v>0.60000000000000053</c:v>
                </c:pt>
                <c:pt idx="39">
                  <c:v>0.60000000000000053</c:v>
                </c:pt>
                <c:pt idx="40">
                  <c:v>0.60000000000000053</c:v>
                </c:pt>
                <c:pt idx="41">
                  <c:v>0.60000000000000053</c:v>
                </c:pt>
                <c:pt idx="42">
                  <c:v>0.60000000000000053</c:v>
                </c:pt>
                <c:pt idx="43">
                  <c:v>0.60000000000000053</c:v>
                </c:pt>
                <c:pt idx="44">
                  <c:v>0.60000000000000053</c:v>
                </c:pt>
                <c:pt idx="45">
                  <c:v>0.60000000000000053</c:v>
                </c:pt>
                <c:pt idx="46">
                  <c:v>0.60000000000000053</c:v>
                </c:pt>
                <c:pt idx="47">
                  <c:v>0.60000000000000053</c:v>
                </c:pt>
                <c:pt idx="48">
                  <c:v>0.60000000000000053</c:v>
                </c:pt>
                <c:pt idx="49">
                  <c:v>0.60000000000000053</c:v>
                </c:pt>
                <c:pt idx="50">
                  <c:v>0.60000000000000053</c:v>
                </c:pt>
                <c:pt idx="51">
                  <c:v>0.60000000000000053</c:v>
                </c:pt>
                <c:pt idx="52">
                  <c:v>0.60000000000000053</c:v>
                </c:pt>
                <c:pt idx="53">
                  <c:v>0.60000000000000053</c:v>
                </c:pt>
                <c:pt idx="54">
                  <c:v>0.60000000000000053</c:v>
                </c:pt>
                <c:pt idx="55">
                  <c:v>0.60000000000000053</c:v>
                </c:pt>
                <c:pt idx="56">
                  <c:v>0.60000000000000053</c:v>
                </c:pt>
                <c:pt idx="57">
                  <c:v>0.60000000000000053</c:v>
                </c:pt>
                <c:pt idx="58">
                  <c:v>0.60000000000000053</c:v>
                </c:pt>
                <c:pt idx="59">
                  <c:v>0.60000000000000053</c:v>
                </c:pt>
                <c:pt idx="60">
                  <c:v>0.60000000000000053</c:v>
                </c:pt>
                <c:pt idx="61">
                  <c:v>0.60000000000000053</c:v>
                </c:pt>
                <c:pt idx="62">
                  <c:v>0.60000000000000053</c:v>
                </c:pt>
                <c:pt idx="63">
                  <c:v>0.60000000000000053</c:v>
                </c:pt>
                <c:pt idx="64">
                  <c:v>0.60000000000000053</c:v>
                </c:pt>
                <c:pt idx="65">
                  <c:v>0.60000000000000053</c:v>
                </c:pt>
                <c:pt idx="66">
                  <c:v>0.60000000000000053</c:v>
                </c:pt>
                <c:pt idx="67">
                  <c:v>0.60000000000000053</c:v>
                </c:pt>
                <c:pt idx="68">
                  <c:v>0.60000000000000053</c:v>
                </c:pt>
                <c:pt idx="69">
                  <c:v>0.60000000000000053</c:v>
                </c:pt>
                <c:pt idx="70">
                  <c:v>0.60000000000000053</c:v>
                </c:pt>
                <c:pt idx="71">
                  <c:v>0.60000000000000053</c:v>
                </c:pt>
                <c:pt idx="72">
                  <c:v>0.60000000000000053</c:v>
                </c:pt>
                <c:pt idx="73">
                  <c:v>0.60000000000000053</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C-B24D-490B-BB4A-9511FA2E17CE}"/>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283925120772945"/>
              <c:y val="2.2726031746031747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4353937198067634"/>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9057242629916476E-2"/>
          <c:y val="0.1293235935869462"/>
          <c:w val="0.85663886571114412"/>
          <c:h val="0.8531851289673128"/>
        </c:manualLayout>
      </c:layout>
      <c:barChart>
        <c:barDir val="col"/>
        <c:grouping val="clustered"/>
        <c:varyColors val="0"/>
        <c:ser>
          <c:idx val="0"/>
          <c:order val="0"/>
          <c:tx>
            <c:strRef>
              <c:f>年齢階層別_自己負担割合別普及率!$O$21</c:f>
              <c:strCache>
                <c:ptCount val="1"/>
                <c:pt idx="0">
                  <c:v>自己負担割合1割</c:v>
                </c:pt>
              </c:strCache>
            </c:strRef>
          </c:tx>
          <c:spPr>
            <a:solidFill>
              <a:srgbClr val="FFC000"/>
            </a:solidFill>
            <a:ln>
              <a:noFill/>
            </a:ln>
          </c:spPr>
          <c:invertIfNegative val="0"/>
          <c:dLbls>
            <c:dLbl>
              <c:idx val="0"/>
              <c:layout>
                <c:manualLayout>
                  <c:x val="2.9923249719206288E-3"/>
                  <c:y val="-5.36792773514780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36-44EA-8B51-BE957284F3E0}"/>
                </c:ext>
              </c:extLst>
            </c:dLbl>
            <c:dLbl>
              <c:idx val="1"/>
              <c:layout>
                <c:manualLayout>
                  <c:x val="4.4987832272556007E-3"/>
                  <c:y val="4.39384835931653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36-44EA-8B51-BE957284F3E0}"/>
                </c:ext>
              </c:extLst>
            </c:dLbl>
            <c:dLbl>
              <c:idx val="5"/>
              <c:layout>
                <c:manualLayout>
                  <c:x val="0"/>
                  <c:y val="-1.64203612479474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36-44EA-8B51-BE957284F3E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年齢階層別_自己負担割合別普及率!$N$21:$N$22</c:f>
              <c:strCache>
                <c:ptCount val="2"/>
                <c:pt idx="0">
                  <c:v>普及率 金額ベース</c:v>
                </c:pt>
                <c:pt idx="1">
                  <c:v>普及率 数量ベース</c:v>
                </c:pt>
              </c:strCache>
            </c:strRef>
          </c:cat>
          <c:val>
            <c:numRef>
              <c:f>(年齢階層別_自己負担割合別普及率!$C$12,年齢階層別_自己負担割合別普及率!$G$12)</c:f>
              <c:numCache>
                <c:formatCode>0.0%</c:formatCode>
                <c:ptCount val="2"/>
                <c:pt idx="0">
                  <c:v>0.464158710456613</c:v>
                </c:pt>
                <c:pt idx="1">
                  <c:v>0.74820447558705205</c:v>
                </c:pt>
              </c:numCache>
            </c:numRef>
          </c:val>
          <c:extLst>
            <c:ext xmlns:c16="http://schemas.microsoft.com/office/drawing/2014/chart" uri="{C3380CC4-5D6E-409C-BE32-E72D297353CC}">
              <c16:uniqueId val="{00000003-5436-44EA-8B51-BE957284F3E0}"/>
            </c:ext>
          </c:extLst>
        </c:ser>
        <c:ser>
          <c:idx val="2"/>
          <c:order val="1"/>
          <c:tx>
            <c:strRef>
              <c:f>年齢階層別_自己負担割合別普及率!$O$22</c:f>
              <c:strCache>
                <c:ptCount val="1"/>
                <c:pt idx="0">
                  <c:v>自己負担割合3割</c:v>
                </c:pt>
              </c:strCache>
            </c:strRef>
          </c:tx>
          <c:spPr>
            <a:solidFill>
              <a:schemeClr val="accent1">
                <a:lumMod val="40000"/>
                <a:lumOff val="60000"/>
              </a:schemeClr>
            </a:solidFill>
            <a:ln>
              <a:noFill/>
              <a:tailEnd w="med" len="med"/>
            </a:ln>
          </c:spPr>
          <c:invertIfNegative val="0"/>
          <c:dPt>
            <c:idx val="0"/>
            <c:invertIfNegative val="0"/>
            <c:bubble3D val="0"/>
            <c:extLst>
              <c:ext xmlns:c16="http://schemas.microsoft.com/office/drawing/2014/chart" uri="{C3380CC4-5D6E-409C-BE32-E72D297353CC}">
                <c16:uniqueId val="{00000004-5436-44EA-8B51-BE957284F3E0}"/>
              </c:ext>
            </c:extLst>
          </c:dPt>
          <c:dLbls>
            <c:dLbl>
              <c:idx val="0"/>
              <c:layout>
                <c:manualLayout>
                  <c:x val="-2.9717334331711516E-3"/>
                  <c:y val="-1.1323425336164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36-44EA-8B51-BE957284F3E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年齢階層別_自己負担割合別普及率!$N$21:$N$22</c:f>
              <c:strCache>
                <c:ptCount val="2"/>
                <c:pt idx="0">
                  <c:v>普及率 金額ベース</c:v>
                </c:pt>
                <c:pt idx="1">
                  <c:v>普及率 数量ベース</c:v>
                </c:pt>
              </c:strCache>
            </c:strRef>
          </c:cat>
          <c:val>
            <c:numRef>
              <c:f>(年齢階層別_自己負担割合別普及率!$D$12,年齢階層別_自己負担割合別普及率!$H$12)</c:f>
              <c:numCache>
                <c:formatCode>0.0%</c:formatCode>
                <c:ptCount val="2"/>
                <c:pt idx="0">
                  <c:v>0.43391040578323398</c:v>
                </c:pt>
                <c:pt idx="1">
                  <c:v>0.71600493804381904</c:v>
                </c:pt>
              </c:numCache>
            </c:numRef>
          </c:val>
          <c:extLst>
            <c:ext xmlns:c16="http://schemas.microsoft.com/office/drawing/2014/chart" uri="{C3380CC4-5D6E-409C-BE32-E72D297353CC}">
              <c16:uniqueId val="{00000005-5436-44EA-8B51-BE957284F3E0}"/>
            </c:ext>
          </c:extLst>
        </c:ser>
        <c:dLbls>
          <c:showLegendKey val="0"/>
          <c:showVal val="0"/>
          <c:showCatName val="0"/>
          <c:showSerName val="0"/>
          <c:showPercent val="0"/>
          <c:showBubbleSize val="0"/>
        </c:dLbls>
        <c:gapWidth val="150"/>
        <c:axId val="390435840"/>
        <c:axId val="391829696"/>
      </c:barChart>
      <c:catAx>
        <c:axId val="390435840"/>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91829696"/>
        <c:crosses val="autoZero"/>
        <c:auto val="1"/>
        <c:lblAlgn val="ctr"/>
        <c:lblOffset val="100"/>
        <c:noMultiLvlLbl val="0"/>
      </c:catAx>
      <c:valAx>
        <c:axId val="391829696"/>
        <c:scaling>
          <c:orientation val="minMax"/>
          <c:min val="0"/>
        </c:scaling>
        <c:delete val="0"/>
        <c:axPos val="l"/>
        <c:majorGridlines>
          <c:spPr>
            <a:ln>
              <a:solidFill>
                <a:srgbClr val="D9D9D9"/>
              </a:solidFill>
            </a:ln>
          </c:spPr>
        </c:majorGridlines>
        <c:title>
          <c:tx>
            <c:rich>
              <a:bodyPr rot="0" vert="horz"/>
              <a:lstStyle/>
              <a:p>
                <a:pPr algn="l">
                  <a:defRPr/>
                </a:pPr>
                <a:r>
                  <a:rPr lang="en-US" altLang="ja-JP"/>
                  <a:t>(%)</a:t>
                </a:r>
                <a:endParaRPr lang="ja-JP" altLang="en-US"/>
              </a:p>
            </c:rich>
          </c:tx>
          <c:layout>
            <c:manualLayout>
              <c:xMode val="edge"/>
              <c:yMode val="edge"/>
              <c:x val="4.7308472159580922E-2"/>
              <c:y val="4.0691690647102846E-2"/>
            </c:manualLayout>
          </c:layout>
          <c:overlay val="0"/>
        </c:title>
        <c:numFmt formatCode="0.0%" sourceLinked="1"/>
        <c:majorTickMark val="out"/>
        <c:minorTickMark val="none"/>
        <c:tickLblPos val="nextTo"/>
        <c:spPr>
          <a:ln>
            <a:solidFill>
              <a:srgbClr val="7F7F7F"/>
            </a:solidFill>
          </a:ln>
        </c:spPr>
        <c:crossAx val="390435840"/>
        <c:crosses val="autoZero"/>
        <c:crossBetween val="between"/>
      </c:valAx>
      <c:spPr>
        <a:ln>
          <a:solidFill>
            <a:srgbClr val="7F7F7F"/>
          </a:solidFill>
        </a:ln>
      </c:spPr>
    </c:plotArea>
    <c:legend>
      <c:legendPos val="t"/>
      <c:layout>
        <c:manualLayout>
          <c:xMode val="edge"/>
          <c:yMode val="edge"/>
          <c:x val="0.15166552800036701"/>
          <c:y val="3.4327757223118198E-2"/>
          <c:w val="0.74001977028290711"/>
          <c:h val="5.812773403324583E-2"/>
        </c:manualLayout>
      </c:layou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24</xdr:row>
      <xdr:rowOff>0</xdr:rowOff>
    </xdr:from>
    <xdr:to>
      <xdr:col>11</xdr:col>
      <xdr:colOff>626957</xdr:colOff>
      <xdr:row>59</xdr:row>
      <xdr:rowOff>199125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78</xdr:row>
      <xdr:rowOff>171449</xdr:rowOff>
    </xdr:to>
    <xdr:pic>
      <xdr:nvPicPr>
        <xdr:cNvPr id="3" name="図 2">
          <a:extLst>
            <a:ext uri="{FF2B5EF4-FFF2-40B4-BE49-F238E27FC236}">
              <a16:creationId xmlns:a16="http://schemas.microsoft.com/office/drawing/2014/main" id="{A86BEC03-4403-4608-A2F6-CFD1972A25C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399"/>
        <a:stretch/>
      </xdr:blipFill>
      <xdr:spPr>
        <a:xfrm>
          <a:off x="514350" y="2819400"/>
          <a:ext cx="7221600" cy="108013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19</xdr:row>
      <xdr:rowOff>0</xdr:rowOff>
    </xdr:from>
    <xdr:to>
      <xdr:col>9</xdr:col>
      <xdr:colOff>850500</xdr:colOff>
      <xdr:row>46</xdr:row>
      <xdr:rowOff>114300</xdr:rowOff>
    </xdr:to>
    <xdr:graphicFrame macro="">
      <xdr:nvGraphicFramePr>
        <xdr:cNvPr id="2" name="グラフ1">
          <a:extLst>
            <a:ext uri="{FF2B5EF4-FFF2-40B4-BE49-F238E27FC236}">
              <a16:creationId xmlns:a16="http://schemas.microsoft.com/office/drawing/2014/main" id="{A2CA2B31-9811-4CD4-A5A2-D52AC370E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B0CEB82-D937-48C6-AC60-A1B14E63D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535DEBB2-5596-459C-9448-3A9BD082B7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1269600</xdr:colOff>
      <xdr:row>76</xdr:row>
      <xdr:rowOff>84150</xdr:rowOff>
    </xdr:to>
    <xdr:graphicFrame macro="">
      <xdr:nvGraphicFramePr>
        <xdr:cNvPr id="2" name="グラフ 1">
          <a:extLst>
            <a:ext uri="{FF2B5EF4-FFF2-40B4-BE49-F238E27FC236}">
              <a16:creationId xmlns:a16="http://schemas.microsoft.com/office/drawing/2014/main" id="{F1B01486-FB88-4B52-9B2A-7D4B273659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xdr:row>
      <xdr:rowOff>0</xdr:rowOff>
    </xdr:from>
    <xdr:to>
      <xdr:col>19</xdr:col>
      <xdr:colOff>517125</xdr:colOff>
      <xdr:row>76</xdr:row>
      <xdr:rowOff>84150</xdr:rowOff>
    </xdr:to>
    <xdr:graphicFrame macro="">
      <xdr:nvGraphicFramePr>
        <xdr:cNvPr id="3" name="グラフ 2">
          <a:extLst>
            <a:ext uri="{FF2B5EF4-FFF2-40B4-BE49-F238E27FC236}">
              <a16:creationId xmlns:a16="http://schemas.microsoft.com/office/drawing/2014/main" id="{B6768F66-B301-4E9B-88EF-81668356E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82</xdr:row>
      <xdr:rowOff>0</xdr:rowOff>
    </xdr:from>
    <xdr:to>
      <xdr:col>9</xdr:col>
      <xdr:colOff>1269600</xdr:colOff>
      <xdr:row>155</xdr:row>
      <xdr:rowOff>84150</xdr:rowOff>
    </xdr:to>
    <xdr:graphicFrame macro="">
      <xdr:nvGraphicFramePr>
        <xdr:cNvPr id="4" name="グラフ 3">
          <a:extLst>
            <a:ext uri="{FF2B5EF4-FFF2-40B4-BE49-F238E27FC236}">
              <a16:creationId xmlns:a16="http://schemas.microsoft.com/office/drawing/2014/main" id="{262237A0-746F-4BA0-9C4C-ED15E1B00D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0</xdr:colOff>
      <xdr:row>82</xdr:row>
      <xdr:rowOff>0</xdr:rowOff>
    </xdr:from>
    <xdr:to>
      <xdr:col>19</xdr:col>
      <xdr:colOff>517125</xdr:colOff>
      <xdr:row>155</xdr:row>
      <xdr:rowOff>84150</xdr:rowOff>
    </xdr:to>
    <xdr:graphicFrame macro="">
      <xdr:nvGraphicFramePr>
        <xdr:cNvPr id="5" name="グラフ 4">
          <a:extLst>
            <a:ext uri="{FF2B5EF4-FFF2-40B4-BE49-F238E27FC236}">
              <a16:creationId xmlns:a16="http://schemas.microsoft.com/office/drawing/2014/main" id="{B387CAFD-0015-4F93-9CCC-BE5992394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1269600</xdr:colOff>
      <xdr:row>76</xdr:row>
      <xdr:rowOff>84150</xdr:rowOff>
    </xdr:to>
    <xdr:graphicFrame macro="">
      <xdr:nvGraphicFramePr>
        <xdr:cNvPr id="2" name="グラフ 1">
          <a:extLst>
            <a:ext uri="{FF2B5EF4-FFF2-40B4-BE49-F238E27FC236}">
              <a16:creationId xmlns:a16="http://schemas.microsoft.com/office/drawing/2014/main" id="{053F0D64-CA4D-4816-90CA-02D944A3D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3</xdr:row>
      <xdr:rowOff>0</xdr:rowOff>
    </xdr:from>
    <xdr:to>
      <xdr:col>19</xdr:col>
      <xdr:colOff>517125</xdr:colOff>
      <xdr:row>76</xdr:row>
      <xdr:rowOff>84150</xdr:rowOff>
    </xdr:to>
    <xdr:graphicFrame macro="">
      <xdr:nvGraphicFramePr>
        <xdr:cNvPr id="3" name="グラフ 2">
          <a:extLst>
            <a:ext uri="{FF2B5EF4-FFF2-40B4-BE49-F238E27FC236}">
              <a16:creationId xmlns:a16="http://schemas.microsoft.com/office/drawing/2014/main" id="{9A704FD2-9246-4A97-B63E-14E7EDAC17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82</xdr:row>
      <xdr:rowOff>0</xdr:rowOff>
    </xdr:from>
    <xdr:to>
      <xdr:col>9</xdr:col>
      <xdr:colOff>1269600</xdr:colOff>
      <xdr:row>155</xdr:row>
      <xdr:rowOff>84150</xdr:rowOff>
    </xdr:to>
    <xdr:graphicFrame macro="">
      <xdr:nvGraphicFramePr>
        <xdr:cNvPr id="4" name="グラフ 3">
          <a:extLst>
            <a:ext uri="{FF2B5EF4-FFF2-40B4-BE49-F238E27FC236}">
              <a16:creationId xmlns:a16="http://schemas.microsoft.com/office/drawing/2014/main" id="{E1ED5251-2044-4245-B6DD-FB8EC691E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0</xdr:colOff>
      <xdr:row>82</xdr:row>
      <xdr:rowOff>0</xdr:rowOff>
    </xdr:from>
    <xdr:to>
      <xdr:col>19</xdr:col>
      <xdr:colOff>517125</xdr:colOff>
      <xdr:row>155</xdr:row>
      <xdr:rowOff>84150</xdr:rowOff>
    </xdr:to>
    <xdr:graphicFrame macro="">
      <xdr:nvGraphicFramePr>
        <xdr:cNvPr id="5" name="グラフ 4">
          <a:extLst>
            <a:ext uri="{FF2B5EF4-FFF2-40B4-BE49-F238E27FC236}">
              <a16:creationId xmlns:a16="http://schemas.microsoft.com/office/drawing/2014/main" id="{1968AC81-1E75-4D82-909E-FDAD0B254D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19</xdr:row>
      <xdr:rowOff>0</xdr:rowOff>
    </xdr:from>
    <xdr:to>
      <xdr:col>13</xdr:col>
      <xdr:colOff>647701</xdr:colOff>
      <xdr:row>46</xdr:row>
      <xdr:rowOff>114300</xdr:rowOff>
    </xdr:to>
    <xdr:graphicFrame macro="">
      <xdr:nvGraphicFramePr>
        <xdr:cNvPr id="2" name="グラフ1">
          <a:extLst>
            <a:ext uri="{FF2B5EF4-FFF2-40B4-BE49-F238E27FC236}">
              <a16:creationId xmlns:a16="http://schemas.microsoft.com/office/drawing/2014/main" id="{B39B45CC-0EBB-4578-A7FF-0028B43EC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5C3D9987-D23E-4A6E-A00C-AB0218BBE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199531B5-CB29-4392-BE43-5595578F7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319500</xdr:colOff>
      <xdr:row>76</xdr:row>
      <xdr:rowOff>84150</xdr:rowOff>
    </xdr:to>
    <xdr:graphicFrame macro="">
      <xdr:nvGraphicFramePr>
        <xdr:cNvPr id="2" name="グラフ 1">
          <a:extLst>
            <a:ext uri="{FF2B5EF4-FFF2-40B4-BE49-F238E27FC236}">
              <a16:creationId xmlns:a16="http://schemas.microsoft.com/office/drawing/2014/main" id="{248D526D-004D-4D9F-89A8-7ECEB628C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xdr:row>
      <xdr:rowOff>0</xdr:rowOff>
    </xdr:from>
    <xdr:to>
      <xdr:col>11</xdr:col>
      <xdr:colOff>319500</xdr:colOff>
      <xdr:row>76</xdr:row>
      <xdr:rowOff>84150</xdr:rowOff>
    </xdr:to>
    <xdr:graphicFrame macro="">
      <xdr:nvGraphicFramePr>
        <xdr:cNvPr id="3" name="グラフ 2">
          <a:extLst>
            <a:ext uri="{FF2B5EF4-FFF2-40B4-BE49-F238E27FC236}">
              <a16:creationId xmlns:a16="http://schemas.microsoft.com/office/drawing/2014/main" id="{171D807A-137F-4C2E-AAD1-CBC95722DF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xdr:row>
      <xdr:rowOff>0</xdr:rowOff>
    </xdr:from>
    <xdr:to>
      <xdr:col>17</xdr:col>
      <xdr:colOff>319500</xdr:colOff>
      <xdr:row>76</xdr:row>
      <xdr:rowOff>84150</xdr:rowOff>
    </xdr:to>
    <xdr:graphicFrame macro="">
      <xdr:nvGraphicFramePr>
        <xdr:cNvPr id="4" name="グラフ 3">
          <a:extLst>
            <a:ext uri="{FF2B5EF4-FFF2-40B4-BE49-F238E27FC236}">
              <a16:creationId xmlns:a16="http://schemas.microsoft.com/office/drawing/2014/main" id="{6D3087FF-6F32-4853-839D-4FC4A1CE6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3</xdr:row>
      <xdr:rowOff>0</xdr:rowOff>
    </xdr:from>
    <xdr:to>
      <xdr:col>23</xdr:col>
      <xdr:colOff>319500</xdr:colOff>
      <xdr:row>76</xdr:row>
      <xdr:rowOff>84150</xdr:rowOff>
    </xdr:to>
    <xdr:graphicFrame macro="">
      <xdr:nvGraphicFramePr>
        <xdr:cNvPr id="5" name="グラフ 4">
          <a:extLst>
            <a:ext uri="{FF2B5EF4-FFF2-40B4-BE49-F238E27FC236}">
              <a16:creationId xmlns:a16="http://schemas.microsoft.com/office/drawing/2014/main" id="{30A67A1E-D049-4F6E-B432-EB4ABB236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82</xdr:row>
      <xdr:rowOff>0</xdr:rowOff>
    </xdr:from>
    <xdr:to>
      <xdr:col>5</xdr:col>
      <xdr:colOff>319500</xdr:colOff>
      <xdr:row>155</xdr:row>
      <xdr:rowOff>84150</xdr:rowOff>
    </xdr:to>
    <xdr:graphicFrame macro="">
      <xdr:nvGraphicFramePr>
        <xdr:cNvPr id="6" name="グラフ 5">
          <a:extLst>
            <a:ext uri="{FF2B5EF4-FFF2-40B4-BE49-F238E27FC236}">
              <a16:creationId xmlns:a16="http://schemas.microsoft.com/office/drawing/2014/main" id="{C2035A7C-CE41-4AA0-9A57-F60742EB4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0</xdr:colOff>
      <xdr:row>82</xdr:row>
      <xdr:rowOff>0</xdr:rowOff>
    </xdr:from>
    <xdr:to>
      <xdr:col>11</xdr:col>
      <xdr:colOff>319500</xdr:colOff>
      <xdr:row>155</xdr:row>
      <xdr:rowOff>84150</xdr:rowOff>
    </xdr:to>
    <xdr:graphicFrame macro="">
      <xdr:nvGraphicFramePr>
        <xdr:cNvPr id="7" name="グラフ 6">
          <a:extLst>
            <a:ext uri="{FF2B5EF4-FFF2-40B4-BE49-F238E27FC236}">
              <a16:creationId xmlns:a16="http://schemas.microsoft.com/office/drawing/2014/main" id="{1DBAC944-2950-4308-99E4-9C20C918D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0</xdr:colOff>
      <xdr:row>82</xdr:row>
      <xdr:rowOff>0</xdr:rowOff>
    </xdr:from>
    <xdr:to>
      <xdr:col>17</xdr:col>
      <xdr:colOff>319500</xdr:colOff>
      <xdr:row>155</xdr:row>
      <xdr:rowOff>84150</xdr:rowOff>
    </xdr:to>
    <xdr:graphicFrame macro="">
      <xdr:nvGraphicFramePr>
        <xdr:cNvPr id="8" name="グラフ 7">
          <a:extLst>
            <a:ext uri="{FF2B5EF4-FFF2-40B4-BE49-F238E27FC236}">
              <a16:creationId xmlns:a16="http://schemas.microsoft.com/office/drawing/2014/main" id="{BCE7497E-418D-4F5A-B96E-FABCA2957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19</xdr:col>
      <xdr:colOff>0</xdr:colOff>
      <xdr:row>82</xdr:row>
      <xdr:rowOff>0</xdr:rowOff>
    </xdr:from>
    <xdr:to>
      <xdr:col>23</xdr:col>
      <xdr:colOff>319500</xdr:colOff>
      <xdr:row>155</xdr:row>
      <xdr:rowOff>84150</xdr:rowOff>
    </xdr:to>
    <xdr:graphicFrame macro="">
      <xdr:nvGraphicFramePr>
        <xdr:cNvPr id="9" name="グラフ 8">
          <a:extLst>
            <a:ext uri="{FF2B5EF4-FFF2-40B4-BE49-F238E27FC236}">
              <a16:creationId xmlns:a16="http://schemas.microsoft.com/office/drawing/2014/main" id="{F9C01E98-7713-4831-B5F9-A54F0AE14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11</xdr:col>
      <xdr:colOff>627750</xdr:colOff>
      <xdr:row>57</xdr:row>
      <xdr:rowOff>195043</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319500</xdr:colOff>
      <xdr:row>76</xdr:row>
      <xdr:rowOff>84150</xdr:rowOff>
    </xdr:to>
    <xdr:graphicFrame macro="">
      <xdr:nvGraphicFramePr>
        <xdr:cNvPr id="2" name="グラフ 1">
          <a:extLst>
            <a:ext uri="{FF2B5EF4-FFF2-40B4-BE49-F238E27FC236}">
              <a16:creationId xmlns:a16="http://schemas.microsoft.com/office/drawing/2014/main" id="{75A636FA-F6E2-4A33-97C5-AACAAE183B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xdr:row>
      <xdr:rowOff>0</xdr:rowOff>
    </xdr:from>
    <xdr:to>
      <xdr:col>11</xdr:col>
      <xdr:colOff>319500</xdr:colOff>
      <xdr:row>76</xdr:row>
      <xdr:rowOff>84150</xdr:rowOff>
    </xdr:to>
    <xdr:graphicFrame macro="">
      <xdr:nvGraphicFramePr>
        <xdr:cNvPr id="3" name="グラフ 2">
          <a:extLst>
            <a:ext uri="{FF2B5EF4-FFF2-40B4-BE49-F238E27FC236}">
              <a16:creationId xmlns:a16="http://schemas.microsoft.com/office/drawing/2014/main" id="{61A75061-4737-4615-87A0-87F95B6B3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3</xdr:row>
      <xdr:rowOff>0</xdr:rowOff>
    </xdr:from>
    <xdr:to>
      <xdr:col>17</xdr:col>
      <xdr:colOff>319500</xdr:colOff>
      <xdr:row>76</xdr:row>
      <xdr:rowOff>84150</xdr:rowOff>
    </xdr:to>
    <xdr:graphicFrame macro="">
      <xdr:nvGraphicFramePr>
        <xdr:cNvPr id="4" name="グラフ 3">
          <a:extLst>
            <a:ext uri="{FF2B5EF4-FFF2-40B4-BE49-F238E27FC236}">
              <a16:creationId xmlns:a16="http://schemas.microsoft.com/office/drawing/2014/main" id="{E94E7C55-4FD4-4C8D-A2BC-E98D5BF4BE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3</xdr:row>
      <xdr:rowOff>0</xdr:rowOff>
    </xdr:from>
    <xdr:to>
      <xdr:col>23</xdr:col>
      <xdr:colOff>319500</xdr:colOff>
      <xdr:row>76</xdr:row>
      <xdr:rowOff>84150</xdr:rowOff>
    </xdr:to>
    <xdr:graphicFrame macro="">
      <xdr:nvGraphicFramePr>
        <xdr:cNvPr id="5" name="グラフ 4">
          <a:extLst>
            <a:ext uri="{FF2B5EF4-FFF2-40B4-BE49-F238E27FC236}">
              <a16:creationId xmlns:a16="http://schemas.microsoft.com/office/drawing/2014/main" id="{8BFF40DC-9697-4FF8-ABED-FAC473D8A1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82</xdr:row>
      <xdr:rowOff>0</xdr:rowOff>
    </xdr:from>
    <xdr:to>
      <xdr:col>5</xdr:col>
      <xdr:colOff>319500</xdr:colOff>
      <xdr:row>155</xdr:row>
      <xdr:rowOff>84150</xdr:rowOff>
    </xdr:to>
    <xdr:graphicFrame macro="">
      <xdr:nvGraphicFramePr>
        <xdr:cNvPr id="6" name="グラフ 5">
          <a:extLst>
            <a:ext uri="{FF2B5EF4-FFF2-40B4-BE49-F238E27FC236}">
              <a16:creationId xmlns:a16="http://schemas.microsoft.com/office/drawing/2014/main" id="{77924273-AB0F-4B1C-BE7C-63CC05346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0</xdr:colOff>
      <xdr:row>82</xdr:row>
      <xdr:rowOff>0</xdr:rowOff>
    </xdr:from>
    <xdr:to>
      <xdr:col>11</xdr:col>
      <xdr:colOff>319500</xdr:colOff>
      <xdr:row>155</xdr:row>
      <xdr:rowOff>84150</xdr:rowOff>
    </xdr:to>
    <xdr:graphicFrame macro="">
      <xdr:nvGraphicFramePr>
        <xdr:cNvPr id="7" name="グラフ 6">
          <a:extLst>
            <a:ext uri="{FF2B5EF4-FFF2-40B4-BE49-F238E27FC236}">
              <a16:creationId xmlns:a16="http://schemas.microsoft.com/office/drawing/2014/main" id="{A199C52E-5C49-4A42-9202-E790DF0957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0</xdr:colOff>
      <xdr:row>82</xdr:row>
      <xdr:rowOff>0</xdr:rowOff>
    </xdr:from>
    <xdr:to>
      <xdr:col>17</xdr:col>
      <xdr:colOff>319500</xdr:colOff>
      <xdr:row>155</xdr:row>
      <xdr:rowOff>84150</xdr:rowOff>
    </xdr:to>
    <xdr:graphicFrame macro="">
      <xdr:nvGraphicFramePr>
        <xdr:cNvPr id="8" name="グラフ 7">
          <a:extLst>
            <a:ext uri="{FF2B5EF4-FFF2-40B4-BE49-F238E27FC236}">
              <a16:creationId xmlns:a16="http://schemas.microsoft.com/office/drawing/2014/main" id="{6E5FEACB-F695-4026-920B-4D7ED6BF8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19</xdr:col>
      <xdr:colOff>0</xdr:colOff>
      <xdr:row>82</xdr:row>
      <xdr:rowOff>0</xdr:rowOff>
    </xdr:from>
    <xdr:to>
      <xdr:col>23</xdr:col>
      <xdr:colOff>319500</xdr:colOff>
      <xdr:row>155</xdr:row>
      <xdr:rowOff>84150</xdr:rowOff>
    </xdr:to>
    <xdr:graphicFrame macro="">
      <xdr:nvGraphicFramePr>
        <xdr:cNvPr id="9" name="グラフ 8">
          <a:extLst>
            <a:ext uri="{FF2B5EF4-FFF2-40B4-BE49-F238E27FC236}">
              <a16:creationId xmlns:a16="http://schemas.microsoft.com/office/drawing/2014/main" id="{390BCE20-681F-488F-83A7-52B736120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39289</xdr:colOff>
      <xdr:row>17</xdr:row>
      <xdr:rowOff>42863</xdr:rowOff>
    </xdr:from>
    <xdr:to>
      <xdr:col>16</xdr:col>
      <xdr:colOff>484583</xdr:colOff>
      <xdr:row>19</xdr:row>
      <xdr:rowOff>147638</xdr:rowOff>
    </xdr:to>
    <xdr:sp macro="" textlink="">
      <xdr:nvSpPr>
        <xdr:cNvPr id="5" name="右矢印 4">
          <a:extLst>
            <a:ext uri="{FF2B5EF4-FFF2-40B4-BE49-F238E27FC236}">
              <a16:creationId xmlns:a16="http://schemas.microsoft.com/office/drawing/2014/main" id="{00000000-0008-0000-0F00-000005000000}"/>
            </a:ext>
          </a:extLst>
        </xdr:cNvPr>
        <xdr:cNvSpPr>
          <a:spLocks noChangeAspect="1"/>
        </xdr:cNvSpPr>
      </xdr:nvSpPr>
      <xdr:spPr>
        <a:xfrm>
          <a:off x="8783239" y="3186113"/>
          <a:ext cx="445294" cy="504825"/>
        </a:xfrm>
        <a:prstGeom prst="rightArrow">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39289</xdr:colOff>
      <xdr:row>17</xdr:row>
      <xdr:rowOff>42863</xdr:rowOff>
    </xdr:from>
    <xdr:to>
      <xdr:col>16</xdr:col>
      <xdr:colOff>484583</xdr:colOff>
      <xdr:row>19</xdr:row>
      <xdr:rowOff>147638</xdr:rowOff>
    </xdr:to>
    <xdr:sp macro="" textlink="">
      <xdr:nvSpPr>
        <xdr:cNvPr id="8" name="右矢印 7">
          <a:extLst>
            <a:ext uri="{FF2B5EF4-FFF2-40B4-BE49-F238E27FC236}">
              <a16:creationId xmlns:a16="http://schemas.microsoft.com/office/drawing/2014/main" id="{00000000-0008-0000-0F00-000008000000}"/>
            </a:ext>
          </a:extLst>
        </xdr:cNvPr>
        <xdr:cNvSpPr>
          <a:spLocks noChangeAspect="1"/>
        </xdr:cNvSpPr>
      </xdr:nvSpPr>
      <xdr:spPr>
        <a:xfrm>
          <a:off x="8783239" y="3186113"/>
          <a:ext cx="445294" cy="504825"/>
        </a:xfrm>
        <a:prstGeom prst="rightArrow">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39289</xdr:colOff>
      <xdr:row>17</xdr:row>
      <xdr:rowOff>42863</xdr:rowOff>
    </xdr:from>
    <xdr:to>
      <xdr:col>16</xdr:col>
      <xdr:colOff>484583</xdr:colOff>
      <xdr:row>19</xdr:row>
      <xdr:rowOff>147638</xdr:rowOff>
    </xdr:to>
    <xdr:sp macro="" textlink="">
      <xdr:nvSpPr>
        <xdr:cNvPr id="11" name="右矢印 10">
          <a:extLst>
            <a:ext uri="{FF2B5EF4-FFF2-40B4-BE49-F238E27FC236}">
              <a16:creationId xmlns:a16="http://schemas.microsoft.com/office/drawing/2014/main" id="{00000000-0008-0000-0F00-00000B000000}"/>
            </a:ext>
          </a:extLst>
        </xdr:cNvPr>
        <xdr:cNvSpPr>
          <a:spLocks noChangeAspect="1"/>
        </xdr:cNvSpPr>
      </xdr:nvSpPr>
      <xdr:spPr>
        <a:xfrm>
          <a:off x="8783239" y="3186113"/>
          <a:ext cx="445294" cy="504825"/>
        </a:xfrm>
        <a:prstGeom prst="rightArrow">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84151</xdr:rowOff>
    </xdr:to>
    <xdr:graphicFrame macro="">
      <xdr:nvGraphicFramePr>
        <xdr:cNvPr id="4" name="グラフ 3">
          <a:extLst>
            <a:ext uri="{FF2B5EF4-FFF2-40B4-BE49-F238E27FC236}">
              <a16:creationId xmlns:a16="http://schemas.microsoft.com/office/drawing/2014/main" id="{E618FAD0-2612-4AE7-9A33-2B8B2ACCB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78</xdr:row>
      <xdr:rowOff>171448</xdr:rowOff>
    </xdr:to>
    <xdr:pic>
      <xdr:nvPicPr>
        <xdr:cNvPr id="3" name="図 2">
          <a:extLst>
            <a:ext uri="{FF2B5EF4-FFF2-40B4-BE49-F238E27FC236}">
              <a16:creationId xmlns:a16="http://schemas.microsoft.com/office/drawing/2014/main" id="{D6D13844-B0B8-408E-95C0-FCB47C5826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1"/>
        <a:stretch/>
      </xdr:blipFill>
      <xdr:spPr>
        <a:xfrm>
          <a:off x="514350" y="2819400"/>
          <a:ext cx="7221600" cy="108013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79</xdr:row>
      <xdr:rowOff>0</xdr:rowOff>
    </xdr:to>
    <xdr:pic>
      <xdr:nvPicPr>
        <xdr:cNvPr id="3" name="図 2">
          <a:extLst>
            <a:ext uri="{FF2B5EF4-FFF2-40B4-BE49-F238E27FC236}">
              <a16:creationId xmlns:a16="http://schemas.microsoft.com/office/drawing/2014/main" id="{D6189B1F-8739-4389-B5E6-4E6121354C1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1"/>
        <a:stretch/>
      </xdr:blipFill>
      <xdr:spPr>
        <a:xfrm>
          <a:off x="514350" y="2819400"/>
          <a:ext cx="7221600" cy="10801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84150</xdr:rowOff>
    </xdr:to>
    <xdr:graphicFrame macro="">
      <xdr:nvGraphicFramePr>
        <xdr:cNvPr id="3" name="グラフ 2">
          <a:extLst>
            <a:ext uri="{FF2B5EF4-FFF2-40B4-BE49-F238E27FC236}">
              <a16:creationId xmlns:a16="http://schemas.microsoft.com/office/drawing/2014/main" id="{E3998246-CBFE-4099-8C21-099981FB1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12</xdr:col>
      <xdr:colOff>592200</xdr:colOff>
      <xdr:row>79</xdr:row>
      <xdr:rowOff>0</xdr:rowOff>
    </xdr:to>
    <xdr:pic>
      <xdr:nvPicPr>
        <xdr:cNvPr id="3" name="図 2">
          <a:extLst>
            <a:ext uri="{FF2B5EF4-FFF2-40B4-BE49-F238E27FC236}">
              <a16:creationId xmlns:a16="http://schemas.microsoft.com/office/drawing/2014/main" id="{DBA900F2-060A-442F-953A-2198FBCFE50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0"/>
        <a:stretch/>
      </xdr:blipFill>
      <xdr:spPr>
        <a:xfrm>
          <a:off x="514350" y="2819400"/>
          <a:ext cx="7221600" cy="10801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1269600</xdr:colOff>
      <xdr:row>153</xdr:row>
      <xdr:rowOff>84150</xdr:rowOff>
    </xdr:to>
    <xdr:graphicFrame macro="">
      <xdr:nvGraphicFramePr>
        <xdr:cNvPr id="3" name="グラフ 2">
          <a:extLst>
            <a:ext uri="{FF2B5EF4-FFF2-40B4-BE49-F238E27FC236}">
              <a16:creationId xmlns:a16="http://schemas.microsoft.com/office/drawing/2014/main" id="{116B3A4B-50D9-4ACB-844C-CA50269207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4"/>
  <sheetViews>
    <sheetView showGridLines="0" tabSelected="1" zoomScaleNormal="100" zoomScaleSheetLayoutView="100" workbookViewId="0"/>
  </sheetViews>
  <sheetFormatPr defaultColWidth="7.625" defaultRowHeight="15.75" customHeight="1"/>
  <cols>
    <col min="1" max="1" width="4.625" style="6" customWidth="1"/>
    <col min="2" max="2" width="5.625" style="5" customWidth="1"/>
    <col min="3" max="6" width="12.625" style="6" customWidth="1"/>
    <col min="7" max="15" width="15.625" style="6" customWidth="1"/>
    <col min="16" max="16" width="3.625" style="6" customWidth="1"/>
    <col min="17" max="16384" width="7.625" style="6"/>
  </cols>
  <sheetData>
    <row r="1" spans="2:15" ht="16.5" customHeight="1">
      <c r="B1" s="4" t="s">
        <v>259</v>
      </c>
    </row>
    <row r="2" spans="2:15" s="4" customFormat="1" ht="16.5" customHeight="1" thickBot="1">
      <c r="B2" s="4" t="s">
        <v>260</v>
      </c>
    </row>
    <row r="3" spans="2:15" s="4" customFormat="1" ht="15.75" customHeight="1">
      <c r="B3" s="347"/>
      <c r="C3" s="348"/>
      <c r="D3" s="348"/>
      <c r="E3" s="348"/>
      <c r="F3" s="349"/>
      <c r="G3" s="367" t="s">
        <v>120</v>
      </c>
      <c r="H3" s="368"/>
      <c r="I3" s="368"/>
      <c r="J3" s="368"/>
      <c r="K3" s="368"/>
      <c r="L3" s="368"/>
      <c r="M3" s="369"/>
      <c r="N3" s="353" t="s">
        <v>65</v>
      </c>
      <c r="O3" s="354"/>
    </row>
    <row r="4" spans="2:15" s="4" customFormat="1" ht="15.75" customHeight="1">
      <c r="B4" s="350"/>
      <c r="C4" s="351"/>
      <c r="D4" s="351"/>
      <c r="E4" s="351"/>
      <c r="F4" s="352"/>
      <c r="G4" s="218" t="s">
        <v>121</v>
      </c>
      <c r="H4" s="218" t="s">
        <v>122</v>
      </c>
      <c r="I4" s="218" t="s">
        <v>123</v>
      </c>
      <c r="J4" s="218" t="s">
        <v>124</v>
      </c>
      <c r="K4" s="218" t="s">
        <v>125</v>
      </c>
      <c r="L4" s="218" t="s">
        <v>126</v>
      </c>
      <c r="M4" s="218" t="s">
        <v>127</v>
      </c>
      <c r="N4" s="69" t="s">
        <v>217</v>
      </c>
      <c r="O4" s="219" t="s">
        <v>172</v>
      </c>
    </row>
    <row r="5" spans="2:15" ht="15.75" customHeight="1">
      <c r="B5" s="70" t="s">
        <v>66</v>
      </c>
      <c r="C5" s="355" t="s">
        <v>137</v>
      </c>
      <c r="D5" s="356"/>
      <c r="E5" s="356"/>
      <c r="F5" s="357"/>
      <c r="G5" s="252">
        <v>1017645974.12896</v>
      </c>
      <c r="H5" s="252">
        <v>2933440998.5964499</v>
      </c>
      <c r="I5" s="252">
        <v>81369535924.695908</v>
      </c>
      <c r="J5" s="252">
        <v>85942911891.094604</v>
      </c>
      <c r="K5" s="252">
        <v>52640423892.9991</v>
      </c>
      <c r="L5" s="252">
        <v>19985690731.549999</v>
      </c>
      <c r="M5" s="252">
        <v>5365101628.38169</v>
      </c>
      <c r="N5" s="253">
        <v>249254751041.44669</v>
      </c>
      <c r="O5" s="71"/>
    </row>
    <row r="6" spans="2:15" ht="15.75" customHeight="1">
      <c r="B6" s="72" t="s">
        <v>67</v>
      </c>
      <c r="C6" s="358" t="s">
        <v>138</v>
      </c>
      <c r="D6" s="359"/>
      <c r="E6" s="359"/>
      <c r="F6" s="360"/>
      <c r="G6" s="254">
        <v>951375639.48930001</v>
      </c>
      <c r="H6" s="254">
        <v>2710577080.63024</v>
      </c>
      <c r="I6" s="254">
        <v>75029000867.726395</v>
      </c>
      <c r="J6" s="254">
        <v>78856764611.777206</v>
      </c>
      <c r="K6" s="254">
        <v>47718209944.540901</v>
      </c>
      <c r="L6" s="254">
        <v>17848428568.855701</v>
      </c>
      <c r="M6" s="254">
        <v>4698296117.2456703</v>
      </c>
      <c r="N6" s="77">
        <v>227812652830.26541</v>
      </c>
      <c r="O6" s="255">
        <v>1</v>
      </c>
    </row>
    <row r="7" spans="2:15" ht="15.75" customHeight="1">
      <c r="B7" s="73" t="s">
        <v>68</v>
      </c>
      <c r="C7" s="344" t="s">
        <v>69</v>
      </c>
      <c r="D7" s="345"/>
      <c r="E7" s="345"/>
      <c r="F7" s="346"/>
      <c r="G7" s="254">
        <v>101373584.0434</v>
      </c>
      <c r="H7" s="254">
        <v>355206232.2414</v>
      </c>
      <c r="I7" s="254">
        <v>11740316777.530899</v>
      </c>
      <c r="J7" s="254">
        <v>13124950396.0257</v>
      </c>
      <c r="K7" s="254">
        <v>9106484959.8656197</v>
      </c>
      <c r="L7" s="254">
        <v>4031173843.9728498</v>
      </c>
      <c r="M7" s="254">
        <v>1205659323.20312</v>
      </c>
      <c r="N7" s="77">
        <v>39665165116.88298</v>
      </c>
      <c r="O7" s="255">
        <v>0.17411309084063911</v>
      </c>
    </row>
    <row r="8" spans="2:15" ht="15.75" customHeight="1">
      <c r="B8" s="74" t="s">
        <v>70</v>
      </c>
      <c r="C8" s="344" t="s">
        <v>71</v>
      </c>
      <c r="D8" s="345"/>
      <c r="E8" s="345"/>
      <c r="F8" s="346"/>
      <c r="G8" s="256">
        <v>850002055.44589996</v>
      </c>
      <c r="H8" s="256">
        <v>2355370848.3888402</v>
      </c>
      <c r="I8" s="256">
        <v>63288684090.195503</v>
      </c>
      <c r="J8" s="256">
        <v>65731814215.751503</v>
      </c>
      <c r="K8" s="256">
        <v>38611724984.675301</v>
      </c>
      <c r="L8" s="256">
        <v>13817254724.8829</v>
      </c>
      <c r="M8" s="256">
        <v>3492636794.0425501</v>
      </c>
      <c r="N8" s="77">
        <v>188147487713.38248</v>
      </c>
      <c r="O8" s="255">
        <v>0.82588690915936114</v>
      </c>
    </row>
    <row r="9" spans="2:15" ht="15.75" customHeight="1">
      <c r="B9" s="73" t="s">
        <v>72</v>
      </c>
      <c r="C9" s="344" t="s">
        <v>73</v>
      </c>
      <c r="D9" s="345"/>
      <c r="E9" s="345"/>
      <c r="F9" s="346"/>
      <c r="G9" s="256">
        <v>153888846.03527999</v>
      </c>
      <c r="H9" s="256">
        <v>550126332.79896998</v>
      </c>
      <c r="I9" s="256">
        <v>14165256207.618401</v>
      </c>
      <c r="J9" s="256">
        <v>15650777778.5179</v>
      </c>
      <c r="K9" s="256">
        <v>9758394335.7645397</v>
      </c>
      <c r="L9" s="256">
        <v>3745699101.0665898</v>
      </c>
      <c r="M9" s="256">
        <v>910987645.42148197</v>
      </c>
      <c r="N9" s="257">
        <v>44935130247.22316</v>
      </c>
      <c r="O9" s="258">
        <v>0.19724598124364331</v>
      </c>
    </row>
    <row r="10" spans="2:15" ht="15.75" customHeight="1">
      <c r="B10" s="75" t="s">
        <v>74</v>
      </c>
      <c r="C10" s="361" t="s">
        <v>313</v>
      </c>
      <c r="D10" s="362"/>
      <c r="E10" s="362"/>
      <c r="F10" s="363"/>
      <c r="G10" s="259">
        <v>33903346.659999996</v>
      </c>
      <c r="H10" s="259">
        <v>138928388.01100001</v>
      </c>
      <c r="I10" s="259">
        <v>4997652584.092</v>
      </c>
      <c r="J10" s="259">
        <v>6029750492.8210001</v>
      </c>
      <c r="K10" s="259">
        <v>3916731698.6900001</v>
      </c>
      <c r="L10" s="259">
        <v>1521967912.2019999</v>
      </c>
      <c r="M10" s="259">
        <v>357650499.41500002</v>
      </c>
      <c r="N10" s="260">
        <v>16996584921.891001</v>
      </c>
      <c r="O10" s="261">
        <v>7.4607730127064162E-2</v>
      </c>
    </row>
    <row r="11" spans="2:15" ht="15.75" customHeight="1">
      <c r="B11" s="76" t="s">
        <v>75</v>
      </c>
      <c r="C11" s="364" t="s">
        <v>76</v>
      </c>
      <c r="D11" s="365"/>
      <c r="E11" s="365"/>
      <c r="F11" s="366"/>
      <c r="G11" s="262">
        <v>119985499.37527999</v>
      </c>
      <c r="H11" s="262">
        <v>411197944.78797001</v>
      </c>
      <c r="I11" s="262">
        <v>9167603623.5264091</v>
      </c>
      <c r="J11" s="262">
        <v>9621027285.6968994</v>
      </c>
      <c r="K11" s="262">
        <v>5841662637.0745401</v>
      </c>
      <c r="L11" s="262">
        <v>2223731188.8645902</v>
      </c>
      <c r="M11" s="262">
        <v>553337146.00648201</v>
      </c>
      <c r="N11" s="263">
        <v>27938545325.332169</v>
      </c>
      <c r="O11" s="264">
        <v>0.12263825111657921</v>
      </c>
    </row>
    <row r="12" spans="2:15" ht="15.75" customHeight="1">
      <c r="B12" s="72" t="s">
        <v>77</v>
      </c>
      <c r="C12" s="344" t="s">
        <v>78</v>
      </c>
      <c r="D12" s="345"/>
      <c r="E12" s="345"/>
      <c r="F12" s="346"/>
      <c r="G12" s="265">
        <v>696113209.41061997</v>
      </c>
      <c r="H12" s="265">
        <v>1805244515.58987</v>
      </c>
      <c r="I12" s="265">
        <v>49123427882.577103</v>
      </c>
      <c r="J12" s="265">
        <v>50081036437.233597</v>
      </c>
      <c r="K12" s="265">
        <v>28853330648.910801</v>
      </c>
      <c r="L12" s="265">
        <v>10071555623.816299</v>
      </c>
      <c r="M12" s="265">
        <v>2581649148.6210699</v>
      </c>
      <c r="N12" s="253">
        <v>143212357466.15933</v>
      </c>
      <c r="O12" s="266">
        <v>0.6286409279157178</v>
      </c>
    </row>
    <row r="13" spans="2:15" ht="15.75" customHeight="1">
      <c r="B13" s="72" t="s">
        <v>79</v>
      </c>
      <c r="C13" s="344" t="s">
        <v>312</v>
      </c>
      <c r="D13" s="345"/>
      <c r="E13" s="345"/>
      <c r="F13" s="346"/>
      <c r="G13" s="252">
        <v>20463927.149999999</v>
      </c>
      <c r="H13" s="252">
        <v>83965800.774000004</v>
      </c>
      <c r="I13" s="252">
        <v>3031401769.9724998</v>
      </c>
      <c r="J13" s="252">
        <v>3650525880.9355001</v>
      </c>
      <c r="K13" s="252">
        <v>2365540747.5450001</v>
      </c>
      <c r="L13" s="252">
        <v>916946857.93099999</v>
      </c>
      <c r="M13" s="252">
        <v>212977561.91999999</v>
      </c>
      <c r="N13" s="77">
        <v>10281822546.227999</v>
      </c>
      <c r="O13" s="78"/>
    </row>
    <row r="14" spans="2:15" ht="15.75" customHeight="1" thickBot="1">
      <c r="B14" s="72" t="s">
        <v>80</v>
      </c>
      <c r="C14" s="344" t="s">
        <v>139</v>
      </c>
      <c r="D14" s="345"/>
      <c r="E14" s="345"/>
      <c r="F14" s="346"/>
      <c r="G14" s="267">
        <v>0.397134760537042</v>
      </c>
      <c r="H14" s="267">
        <v>0.39234889581770527</v>
      </c>
      <c r="I14" s="267">
        <v>0.4531965683315009</v>
      </c>
      <c r="J14" s="267">
        <v>0.45611184246717568</v>
      </c>
      <c r="K14" s="267">
        <v>0.48272161285309878</v>
      </c>
      <c r="L14" s="267">
        <v>0.51835408299221042</v>
      </c>
      <c r="M14" s="267">
        <v>0.569608130725058</v>
      </c>
      <c r="N14" s="268">
        <v>0.46885374272241548</v>
      </c>
      <c r="O14" s="269"/>
    </row>
    <row r="15" spans="2:15" s="4" customFormat="1" ht="13.5" customHeight="1">
      <c r="B15" s="59" t="s">
        <v>238</v>
      </c>
      <c r="C15" s="8"/>
      <c r="D15" s="8"/>
      <c r="E15" s="8"/>
      <c r="F15" s="8"/>
      <c r="G15" s="8"/>
      <c r="H15" s="8"/>
      <c r="I15" s="8"/>
      <c r="J15" s="8"/>
      <c r="K15" s="8"/>
      <c r="L15" s="8"/>
      <c r="M15" s="8"/>
      <c r="N15" s="8"/>
      <c r="O15" s="8"/>
    </row>
    <row r="16" spans="2:15" s="4" customFormat="1" ht="13.5" customHeight="1">
      <c r="B16" s="63" t="s">
        <v>119</v>
      </c>
      <c r="C16" s="8"/>
      <c r="D16" s="8"/>
      <c r="E16" s="8"/>
      <c r="F16" s="8"/>
      <c r="G16" s="8"/>
      <c r="H16" s="8"/>
      <c r="I16" s="8"/>
      <c r="J16" s="8"/>
      <c r="K16" s="8"/>
      <c r="L16" s="8"/>
      <c r="M16" s="8"/>
      <c r="N16" s="8"/>
      <c r="O16" s="8"/>
    </row>
    <row r="17" spans="2:15" s="4" customFormat="1" ht="13.5" customHeight="1">
      <c r="B17" s="63" t="s">
        <v>239</v>
      </c>
      <c r="C17" s="8"/>
      <c r="D17" s="8"/>
      <c r="E17" s="8"/>
      <c r="F17" s="8"/>
      <c r="G17" s="8"/>
      <c r="H17" s="8"/>
      <c r="I17" s="8"/>
      <c r="J17" s="8"/>
      <c r="K17" s="8"/>
      <c r="L17" s="8"/>
      <c r="M17" s="8"/>
      <c r="N17" s="8"/>
      <c r="O17" s="8"/>
    </row>
    <row r="18" spans="2:15" s="4" customFormat="1" ht="13.5" customHeight="1">
      <c r="B18" s="64" t="s">
        <v>214</v>
      </c>
      <c r="C18" s="5"/>
      <c r="D18" s="5"/>
      <c r="E18" s="5"/>
      <c r="F18" s="5"/>
      <c r="G18" s="5"/>
      <c r="H18" s="5"/>
      <c r="I18" s="5"/>
      <c r="J18" s="5"/>
      <c r="K18" s="5"/>
      <c r="L18" s="5"/>
      <c r="M18" s="5"/>
      <c r="N18" s="5"/>
      <c r="O18" s="5"/>
    </row>
    <row r="19" spans="2:15" s="9" customFormat="1" ht="13.5" customHeight="1">
      <c r="B19" s="65" t="s">
        <v>306</v>
      </c>
      <c r="C19" s="10"/>
      <c r="D19" s="10"/>
      <c r="E19" s="10"/>
      <c r="F19" s="10"/>
      <c r="G19" s="10"/>
      <c r="H19" s="10"/>
      <c r="I19" s="10"/>
      <c r="J19" s="10"/>
      <c r="K19" s="10"/>
      <c r="L19" s="10"/>
      <c r="M19" s="10"/>
      <c r="N19" s="10"/>
      <c r="O19" s="11"/>
    </row>
    <row r="20" spans="2:15" s="9" customFormat="1" ht="13.5" customHeight="1">
      <c r="B20" s="65" t="s">
        <v>81</v>
      </c>
      <c r="G20" s="10"/>
      <c r="H20" s="10"/>
      <c r="I20" s="10"/>
      <c r="J20" s="10"/>
      <c r="K20" s="10"/>
      <c r="L20" s="10"/>
      <c r="M20" s="10"/>
      <c r="N20" s="10"/>
      <c r="O20" s="11"/>
    </row>
    <row r="21" spans="2:15" s="9" customFormat="1" ht="13.5" customHeight="1">
      <c r="B21" s="65"/>
      <c r="G21" s="10"/>
      <c r="H21" s="10"/>
      <c r="I21" s="10"/>
      <c r="J21" s="10"/>
      <c r="K21" s="10"/>
      <c r="L21" s="10"/>
      <c r="M21" s="10"/>
      <c r="N21" s="10"/>
      <c r="O21" s="11"/>
    </row>
    <row r="22" spans="2:15" s="12" customFormat="1" ht="13.5" customHeight="1"/>
    <row r="23" spans="2:15" s="9" customFormat="1" ht="16.5" customHeight="1">
      <c r="B23" s="4" t="s">
        <v>261</v>
      </c>
      <c r="C23" s="13"/>
      <c r="D23" s="13"/>
      <c r="E23" s="13"/>
      <c r="F23" s="13"/>
      <c r="G23" s="13"/>
      <c r="H23" s="13"/>
      <c r="I23" s="13"/>
      <c r="J23" s="13"/>
      <c r="K23" s="13"/>
      <c r="L23" s="13"/>
      <c r="M23" s="13"/>
      <c r="N23" s="13"/>
      <c r="O23" s="14"/>
    </row>
    <row r="24" spans="2:15" s="9" customFormat="1" ht="16.5" customHeight="1">
      <c r="B24" s="4" t="s">
        <v>260</v>
      </c>
      <c r="C24" s="15"/>
      <c r="D24" s="15"/>
      <c r="E24" s="15"/>
      <c r="F24" s="15"/>
      <c r="G24" s="15"/>
      <c r="H24" s="15"/>
      <c r="I24" s="15"/>
      <c r="J24" s="15"/>
      <c r="K24" s="15"/>
      <c r="L24" s="15"/>
      <c r="M24" s="15"/>
      <c r="N24" s="15"/>
      <c r="O24" s="16"/>
    </row>
    <row r="25" spans="2:15" s="9" customFormat="1" ht="15.75" customHeight="1">
      <c r="B25" s="17"/>
      <c r="C25" s="5"/>
      <c r="D25" s="5"/>
      <c r="E25" s="5"/>
      <c r="F25" s="5"/>
      <c r="G25" s="5"/>
      <c r="H25" s="5"/>
      <c r="I25" s="5"/>
      <c r="J25" s="5"/>
      <c r="K25" s="5"/>
      <c r="L25" s="5"/>
      <c r="M25" s="5"/>
      <c r="N25" s="5"/>
      <c r="O25" s="5"/>
    </row>
    <row r="26" spans="2:15" s="9" customFormat="1" ht="15.75" customHeight="1">
      <c r="B26" s="5"/>
      <c r="C26" s="6"/>
      <c r="D26" s="6"/>
      <c r="E26" s="6"/>
      <c r="F26" s="6"/>
      <c r="G26" s="6"/>
      <c r="H26" s="6"/>
      <c r="I26" s="6"/>
      <c r="J26" s="6"/>
      <c r="K26" s="6"/>
      <c r="L26" s="6"/>
      <c r="M26" s="6"/>
      <c r="N26" s="6"/>
      <c r="O26" s="6"/>
    </row>
    <row r="27" spans="2:15" s="9" customFormat="1" ht="15.75" customHeight="1">
      <c r="B27" s="5"/>
      <c r="C27" s="6"/>
      <c r="D27" s="6"/>
      <c r="E27" s="6"/>
      <c r="F27" s="6"/>
      <c r="G27" s="6"/>
      <c r="H27" s="6"/>
      <c r="I27" s="6"/>
      <c r="J27" s="6"/>
      <c r="K27" s="6"/>
      <c r="L27" s="6"/>
      <c r="M27" s="6"/>
      <c r="N27" s="6"/>
      <c r="O27" s="6"/>
    </row>
    <row r="28" spans="2:15" s="9" customFormat="1" ht="15.75" customHeight="1">
      <c r="B28" s="5"/>
      <c r="C28" s="6"/>
      <c r="D28" s="6"/>
      <c r="E28" s="6"/>
      <c r="F28" s="6"/>
      <c r="G28" s="6"/>
      <c r="H28" s="6"/>
      <c r="I28" s="6"/>
      <c r="J28" s="6"/>
      <c r="K28" s="6"/>
      <c r="L28" s="6"/>
      <c r="M28" s="6"/>
      <c r="N28" s="6"/>
      <c r="O28" s="6"/>
    </row>
    <row r="29" spans="2:15" s="9" customFormat="1" ht="15.75" customHeight="1">
      <c r="B29" s="5"/>
      <c r="C29" s="6"/>
      <c r="D29" s="6"/>
      <c r="E29" s="6"/>
      <c r="F29" s="6"/>
      <c r="G29" s="6"/>
      <c r="H29" s="6"/>
      <c r="I29" s="6"/>
      <c r="J29" s="6"/>
      <c r="K29" s="6"/>
      <c r="L29" s="6"/>
      <c r="M29" s="6"/>
      <c r="N29" s="6"/>
      <c r="O29" s="6"/>
    </row>
    <row r="30" spans="2:15" s="9" customFormat="1" ht="15.75" customHeight="1">
      <c r="B30" s="5"/>
      <c r="C30" s="6"/>
      <c r="D30" s="6"/>
      <c r="E30" s="6"/>
      <c r="F30" s="6"/>
      <c r="G30" s="6"/>
      <c r="H30" s="6"/>
      <c r="I30" s="6"/>
      <c r="J30" s="6"/>
      <c r="K30" s="6"/>
      <c r="L30" s="6"/>
      <c r="M30" s="6"/>
      <c r="N30" s="6"/>
      <c r="O30" s="6"/>
    </row>
    <row r="31" spans="2:15" s="9" customFormat="1" ht="15.75" customHeight="1">
      <c r="B31" s="5"/>
      <c r="C31" s="6"/>
      <c r="D31" s="6"/>
      <c r="E31" s="6"/>
      <c r="F31" s="6"/>
      <c r="G31" s="6"/>
      <c r="H31" s="6"/>
      <c r="I31" s="6"/>
      <c r="J31" s="6"/>
      <c r="K31" s="6"/>
      <c r="L31" s="6"/>
      <c r="M31" s="6"/>
      <c r="N31" s="6"/>
      <c r="O31" s="6"/>
    </row>
    <row r="32" spans="2:15" s="9" customFormat="1" ht="15.75" customHeight="1">
      <c r="B32" s="5"/>
      <c r="C32" s="6"/>
      <c r="D32" s="6"/>
      <c r="E32" s="6"/>
      <c r="F32" s="6"/>
      <c r="G32" s="6"/>
      <c r="H32" s="6"/>
      <c r="I32" s="6"/>
      <c r="J32" s="6"/>
      <c r="K32" s="6"/>
      <c r="L32" s="6"/>
      <c r="M32" s="6"/>
      <c r="N32" s="6"/>
      <c r="O32" s="6"/>
    </row>
    <row r="33" spans="2:15" s="9" customFormat="1" ht="15.75" customHeight="1">
      <c r="B33" s="5"/>
      <c r="C33" s="6"/>
      <c r="D33" s="6"/>
      <c r="E33" s="6"/>
      <c r="F33" s="6"/>
      <c r="G33" s="6"/>
      <c r="H33" s="6"/>
      <c r="I33" s="6"/>
      <c r="J33" s="6"/>
      <c r="K33" s="6"/>
      <c r="L33" s="6"/>
      <c r="M33" s="6"/>
      <c r="N33" s="6"/>
      <c r="O33" s="6"/>
    </row>
    <row r="34" spans="2:15" s="9" customFormat="1" ht="15.75" customHeight="1">
      <c r="B34" s="6"/>
      <c r="C34" s="6"/>
      <c r="D34" s="6"/>
      <c r="E34" s="6"/>
      <c r="F34" s="6"/>
      <c r="G34" s="6"/>
      <c r="H34" s="6"/>
      <c r="I34" s="6"/>
      <c r="J34" s="6"/>
      <c r="K34" s="6"/>
      <c r="L34" s="6"/>
      <c r="M34" s="6"/>
      <c r="N34" s="6"/>
      <c r="O34" s="6"/>
    </row>
    <row r="35" spans="2:15" s="9" customFormat="1" ht="15.75" customHeight="1">
      <c r="B35" s="6"/>
      <c r="C35" s="6"/>
      <c r="D35" s="6"/>
      <c r="E35" s="6"/>
      <c r="F35" s="6"/>
      <c r="G35" s="6"/>
      <c r="H35" s="6"/>
      <c r="I35" s="6"/>
      <c r="J35" s="6"/>
      <c r="K35" s="6"/>
      <c r="L35" s="6"/>
      <c r="M35" s="6"/>
      <c r="N35" s="6"/>
      <c r="O35" s="6"/>
    </row>
    <row r="36" spans="2:15" s="4" customFormat="1" ht="15.75" customHeight="1">
      <c r="B36" s="6"/>
      <c r="C36" s="6"/>
      <c r="D36" s="6"/>
      <c r="E36" s="6"/>
      <c r="F36" s="6"/>
      <c r="G36" s="6"/>
      <c r="H36" s="6"/>
      <c r="I36" s="6"/>
      <c r="J36" s="6"/>
      <c r="K36" s="6"/>
      <c r="L36" s="6"/>
      <c r="M36" s="6"/>
      <c r="N36" s="6"/>
      <c r="O36" s="6"/>
    </row>
    <row r="37" spans="2:15" s="4" customFormat="1" ht="15.75" customHeight="1">
      <c r="B37" s="6"/>
      <c r="C37" s="6"/>
      <c r="D37" s="6"/>
      <c r="E37" s="6"/>
      <c r="F37" s="6"/>
      <c r="G37" s="6"/>
      <c r="H37" s="6"/>
      <c r="I37" s="6"/>
      <c r="J37" s="6"/>
      <c r="K37" s="6"/>
      <c r="L37" s="6"/>
      <c r="M37" s="6"/>
      <c r="N37" s="6"/>
      <c r="O37" s="6"/>
    </row>
    <row r="38" spans="2:15" s="4" customFormat="1" ht="15.75" customHeight="1">
      <c r="B38" s="6"/>
      <c r="C38" s="6"/>
      <c r="D38" s="6"/>
      <c r="E38" s="6"/>
      <c r="F38" s="6"/>
      <c r="G38" s="6"/>
      <c r="H38" s="6"/>
      <c r="I38" s="6"/>
      <c r="J38" s="6"/>
      <c r="K38" s="6"/>
      <c r="L38" s="6"/>
      <c r="M38" s="6"/>
      <c r="N38" s="6"/>
      <c r="O38" s="6"/>
    </row>
    <row r="39" spans="2:15" s="4" customFormat="1" ht="15.75" customHeight="1">
      <c r="B39" s="5"/>
      <c r="C39" s="6"/>
      <c r="D39" s="6"/>
      <c r="E39" s="6"/>
      <c r="F39" s="6"/>
      <c r="G39" s="6"/>
      <c r="H39" s="6"/>
      <c r="I39" s="6"/>
      <c r="J39" s="6"/>
      <c r="K39" s="6"/>
      <c r="L39" s="6"/>
      <c r="M39" s="6"/>
      <c r="N39" s="6"/>
      <c r="O39" s="6"/>
    </row>
    <row r="40" spans="2:15" s="4" customFormat="1" ht="15.75" customHeight="1">
      <c r="B40" s="5"/>
      <c r="C40" s="6"/>
      <c r="D40" s="6"/>
      <c r="E40" s="6"/>
      <c r="F40" s="6"/>
      <c r="G40" s="6"/>
      <c r="H40" s="6"/>
      <c r="I40" s="6"/>
      <c r="J40" s="6"/>
      <c r="K40" s="6"/>
      <c r="L40" s="6"/>
      <c r="M40" s="6"/>
      <c r="N40" s="6"/>
      <c r="O40" s="6"/>
    </row>
    <row r="41" spans="2:15" s="9" customFormat="1" ht="15.75" customHeight="1">
      <c r="B41" s="5"/>
      <c r="C41" s="6"/>
      <c r="D41" s="6"/>
      <c r="E41" s="6"/>
      <c r="F41" s="6"/>
      <c r="G41" s="6"/>
      <c r="H41" s="6"/>
      <c r="I41" s="6"/>
      <c r="J41" s="6"/>
      <c r="K41" s="6"/>
      <c r="L41" s="6"/>
      <c r="M41" s="6"/>
      <c r="N41" s="6"/>
      <c r="O41" s="6"/>
    </row>
    <row r="42" spans="2:15" s="9" customFormat="1" ht="15.75" customHeight="1">
      <c r="B42" s="5"/>
      <c r="C42" s="6"/>
      <c r="D42" s="6"/>
      <c r="E42" s="6"/>
      <c r="F42" s="6"/>
      <c r="G42" s="6"/>
      <c r="H42" s="6"/>
      <c r="I42" s="6"/>
      <c r="J42" s="6"/>
      <c r="K42" s="6"/>
      <c r="L42" s="6"/>
      <c r="M42" s="6"/>
      <c r="N42" s="6"/>
      <c r="O42" s="6"/>
    </row>
    <row r="43" spans="2:15" s="12" customFormat="1" ht="15.75" customHeight="1">
      <c r="B43" s="6"/>
      <c r="C43" s="6"/>
      <c r="D43" s="6"/>
      <c r="E43" s="6"/>
      <c r="F43" s="6"/>
      <c r="G43" s="6"/>
      <c r="H43" s="6"/>
      <c r="I43" s="6"/>
      <c r="J43" s="6"/>
      <c r="K43" s="6"/>
      <c r="L43" s="6"/>
      <c r="M43" s="6"/>
      <c r="N43" s="6"/>
      <c r="O43" s="6"/>
    </row>
    <row r="44" spans="2:15" s="12" customFormat="1" ht="15.75" customHeight="1">
      <c r="B44" s="5"/>
      <c r="C44" s="6"/>
      <c r="D44" s="6"/>
      <c r="E44" s="6"/>
      <c r="F44" s="6"/>
      <c r="G44" s="6"/>
      <c r="H44" s="6"/>
      <c r="I44" s="6"/>
      <c r="J44" s="6"/>
      <c r="K44" s="6"/>
      <c r="L44" s="6"/>
      <c r="M44" s="6"/>
      <c r="N44" s="6"/>
      <c r="O44" s="6"/>
    </row>
    <row r="45" spans="2:15" s="9" customFormat="1" ht="15.75" customHeight="1">
      <c r="B45" s="5"/>
      <c r="C45" s="6"/>
      <c r="D45" s="6"/>
      <c r="E45" s="6"/>
      <c r="F45" s="6"/>
      <c r="G45" s="6"/>
      <c r="H45" s="6"/>
      <c r="I45" s="6"/>
      <c r="J45" s="6"/>
      <c r="K45" s="6"/>
      <c r="L45" s="6"/>
      <c r="M45" s="6"/>
      <c r="N45" s="6"/>
      <c r="O45" s="6"/>
    </row>
    <row r="46" spans="2:15" s="9" customFormat="1" ht="15.75" customHeight="1">
      <c r="B46" s="5"/>
      <c r="C46" s="6"/>
      <c r="D46" s="6"/>
      <c r="E46" s="6"/>
      <c r="F46" s="6"/>
      <c r="G46" s="6"/>
      <c r="H46" s="6"/>
      <c r="I46" s="6"/>
      <c r="J46" s="6"/>
      <c r="K46" s="6"/>
      <c r="L46" s="6"/>
      <c r="M46" s="6"/>
      <c r="N46" s="6"/>
      <c r="O46" s="6"/>
    </row>
    <row r="47" spans="2:15" ht="15.75" customHeight="1">
      <c r="B47" s="7"/>
      <c r="C47" s="8"/>
      <c r="D47" s="8"/>
      <c r="E47" s="8"/>
      <c r="F47" s="8"/>
      <c r="G47" s="8"/>
      <c r="H47" s="8"/>
      <c r="I47" s="8"/>
      <c r="J47" s="8"/>
      <c r="K47" s="8"/>
      <c r="L47" s="8"/>
      <c r="M47" s="8"/>
      <c r="N47" s="8"/>
      <c r="O47" s="8"/>
    </row>
    <row r="48" spans="2:15" s="4" customFormat="1" ht="15.75" customHeight="1">
      <c r="B48" s="7"/>
      <c r="C48" s="8"/>
      <c r="D48" s="8"/>
      <c r="E48" s="8"/>
      <c r="F48" s="8"/>
      <c r="G48" s="8"/>
      <c r="H48" s="8"/>
      <c r="I48" s="8"/>
      <c r="J48" s="8"/>
      <c r="K48" s="8"/>
      <c r="L48" s="8"/>
      <c r="M48" s="8"/>
      <c r="N48" s="8"/>
      <c r="O48" s="8"/>
    </row>
    <row r="49" spans="2:15" s="4" customFormat="1" ht="15.75" customHeight="1">
      <c r="B49" s="7"/>
      <c r="C49" s="8"/>
      <c r="D49" s="8"/>
      <c r="E49" s="8"/>
      <c r="F49" s="8"/>
      <c r="G49" s="8"/>
      <c r="H49" s="8"/>
      <c r="I49" s="8"/>
      <c r="J49" s="8"/>
      <c r="K49" s="8"/>
      <c r="L49" s="8"/>
      <c r="M49" s="8"/>
      <c r="N49" s="8"/>
      <c r="O49" s="8"/>
    </row>
    <row r="50" spans="2:15" s="4" customFormat="1" ht="15.75" customHeight="1">
      <c r="B50" s="7"/>
      <c r="C50" s="8"/>
      <c r="D50" s="8"/>
      <c r="E50" s="8"/>
      <c r="F50" s="8"/>
      <c r="G50" s="8"/>
      <c r="H50" s="8"/>
      <c r="I50" s="8"/>
      <c r="J50" s="8"/>
      <c r="K50" s="8"/>
      <c r="L50" s="8"/>
      <c r="M50" s="8"/>
      <c r="N50" s="8"/>
      <c r="O50" s="8"/>
    </row>
    <row r="51" spans="2:15" s="4" customFormat="1" ht="15.75" customHeight="1">
      <c r="B51" s="7"/>
      <c r="C51" s="8"/>
      <c r="D51" s="8"/>
      <c r="E51" s="8"/>
      <c r="F51" s="8"/>
      <c r="G51" s="8"/>
      <c r="H51" s="8"/>
      <c r="I51" s="8"/>
      <c r="J51" s="8"/>
      <c r="K51" s="8"/>
      <c r="L51" s="8"/>
      <c r="M51" s="8"/>
      <c r="N51" s="8"/>
      <c r="O51" s="8"/>
    </row>
    <row r="52" spans="2:15" s="4" customFormat="1" ht="15.75" customHeight="1">
      <c r="B52" s="7"/>
      <c r="C52" s="8"/>
      <c r="D52" s="8"/>
      <c r="E52" s="8"/>
      <c r="F52" s="8"/>
      <c r="G52" s="8"/>
      <c r="H52" s="8"/>
      <c r="I52" s="8"/>
      <c r="J52" s="8"/>
      <c r="K52" s="8"/>
      <c r="L52" s="8"/>
      <c r="M52" s="8"/>
      <c r="N52" s="8"/>
      <c r="O52" s="8"/>
    </row>
    <row r="53" spans="2:15" s="4" customFormat="1" ht="15.75" customHeight="1">
      <c r="B53" s="7"/>
      <c r="C53" s="8"/>
      <c r="D53" s="8"/>
      <c r="E53" s="8"/>
      <c r="F53" s="8"/>
      <c r="G53" s="8"/>
      <c r="H53" s="8"/>
      <c r="I53" s="8"/>
      <c r="J53" s="8"/>
      <c r="K53" s="8"/>
      <c r="L53" s="8"/>
      <c r="M53" s="8"/>
      <c r="N53" s="8"/>
      <c r="O53" s="8"/>
    </row>
    <row r="54" spans="2:15" s="4" customFormat="1" ht="15.75" customHeight="1">
      <c r="B54" s="7"/>
      <c r="C54" s="8"/>
      <c r="D54" s="8"/>
      <c r="E54" s="8"/>
      <c r="F54" s="8"/>
      <c r="G54" s="8"/>
      <c r="H54" s="8"/>
      <c r="I54" s="8"/>
      <c r="J54" s="8"/>
      <c r="K54" s="8"/>
      <c r="L54" s="8"/>
      <c r="M54" s="8"/>
      <c r="N54" s="8"/>
      <c r="O54" s="8"/>
    </row>
    <row r="55" spans="2:15" s="4" customFormat="1" ht="15.75" customHeight="1">
      <c r="B55" s="7"/>
      <c r="C55" s="8"/>
      <c r="D55" s="8"/>
      <c r="E55" s="8"/>
      <c r="F55" s="8"/>
      <c r="G55" s="8"/>
      <c r="H55" s="8"/>
      <c r="I55" s="8"/>
      <c r="J55" s="8"/>
      <c r="K55" s="8"/>
      <c r="L55" s="8"/>
      <c r="M55" s="8"/>
      <c r="N55" s="8"/>
      <c r="O55" s="8"/>
    </row>
    <row r="56" spans="2:15" s="4" customFormat="1" ht="15.75" customHeight="1">
      <c r="B56" s="7"/>
      <c r="C56" s="8"/>
      <c r="D56" s="8"/>
      <c r="E56" s="8"/>
      <c r="F56" s="8"/>
      <c r="G56" s="8"/>
      <c r="H56" s="8"/>
      <c r="I56" s="8"/>
      <c r="J56" s="8"/>
      <c r="K56" s="8"/>
      <c r="L56" s="8"/>
      <c r="M56" s="8"/>
      <c r="N56" s="8"/>
      <c r="O56" s="8"/>
    </row>
    <row r="57" spans="2:15" s="4" customFormat="1" ht="15.75" customHeight="1">
      <c r="B57" s="7"/>
      <c r="C57" s="8"/>
      <c r="D57" s="8"/>
      <c r="E57" s="8"/>
      <c r="F57" s="8"/>
      <c r="G57" s="8"/>
      <c r="H57" s="8"/>
      <c r="I57" s="8"/>
      <c r="J57" s="8"/>
      <c r="K57" s="8"/>
      <c r="L57" s="8"/>
      <c r="M57" s="8"/>
      <c r="N57" s="8"/>
      <c r="O57" s="8"/>
    </row>
    <row r="58" spans="2:15" s="4" customFormat="1" ht="15.75" customHeight="1">
      <c r="B58" s="7"/>
      <c r="C58" s="8"/>
      <c r="D58" s="8"/>
      <c r="E58" s="8"/>
      <c r="F58" s="8"/>
      <c r="G58" s="8"/>
      <c r="H58" s="8"/>
      <c r="I58" s="8"/>
      <c r="J58" s="8"/>
      <c r="K58" s="8"/>
      <c r="L58" s="8"/>
      <c r="M58" s="8"/>
      <c r="N58" s="8"/>
      <c r="O58" s="8"/>
    </row>
    <row r="59" spans="2:15" s="4" customFormat="1" ht="15.75" customHeight="1">
      <c r="B59" s="7"/>
      <c r="C59" s="8"/>
      <c r="D59" s="8"/>
      <c r="E59" s="8"/>
      <c r="F59" s="8"/>
      <c r="G59" s="8"/>
      <c r="H59" s="8"/>
      <c r="I59" s="8"/>
      <c r="J59" s="8"/>
      <c r="K59" s="8"/>
      <c r="L59" s="8"/>
      <c r="M59" s="8"/>
      <c r="N59" s="8"/>
      <c r="O59" s="8"/>
    </row>
    <row r="60" spans="2:15" s="4" customFormat="1" ht="15.75" customHeight="1">
      <c r="B60" s="7"/>
      <c r="C60" s="8"/>
      <c r="D60" s="8"/>
      <c r="E60" s="8"/>
      <c r="F60" s="8"/>
      <c r="G60" s="8"/>
      <c r="H60" s="8"/>
      <c r="I60" s="8"/>
      <c r="J60" s="8"/>
      <c r="K60" s="8"/>
      <c r="L60" s="8"/>
      <c r="M60" s="8"/>
      <c r="N60" s="8"/>
      <c r="O60" s="8"/>
    </row>
    <row r="61" spans="2:15" s="4" customFormat="1" ht="13.5" customHeight="1">
      <c r="B61" s="59" t="s">
        <v>238</v>
      </c>
      <c r="C61" s="8"/>
      <c r="D61" s="8"/>
      <c r="E61" s="8"/>
      <c r="F61" s="8"/>
      <c r="G61" s="8"/>
      <c r="H61" s="8"/>
      <c r="I61" s="8"/>
      <c r="J61" s="8"/>
      <c r="K61" s="8"/>
      <c r="L61" s="8"/>
      <c r="M61" s="8"/>
      <c r="N61" s="8"/>
      <c r="O61" s="8"/>
    </row>
    <row r="62" spans="2:15" s="4" customFormat="1" ht="13.5" customHeight="1">
      <c r="B62" s="63" t="s">
        <v>119</v>
      </c>
      <c r="C62" s="8"/>
      <c r="D62" s="8"/>
      <c r="E62" s="8"/>
      <c r="F62" s="8"/>
      <c r="G62" s="8"/>
      <c r="H62" s="8"/>
      <c r="I62" s="8"/>
      <c r="J62" s="8"/>
      <c r="K62" s="8"/>
      <c r="L62" s="8"/>
      <c r="M62" s="8"/>
      <c r="N62" s="8"/>
      <c r="O62" s="8"/>
    </row>
    <row r="63" spans="2:15" s="4" customFormat="1" ht="13.5" customHeight="1">
      <c r="B63" s="63" t="s">
        <v>239</v>
      </c>
      <c r="C63" s="8"/>
      <c r="D63" s="8"/>
      <c r="E63" s="8"/>
      <c r="F63" s="8"/>
      <c r="G63" s="8"/>
      <c r="H63" s="8"/>
      <c r="I63" s="8"/>
      <c r="J63" s="8"/>
      <c r="K63" s="8"/>
      <c r="L63" s="8"/>
      <c r="M63" s="8"/>
      <c r="N63" s="8"/>
      <c r="O63" s="8"/>
    </row>
    <row r="64" spans="2:15" s="4" customFormat="1" ht="13.5" customHeight="1">
      <c r="B64" s="66" t="s">
        <v>148</v>
      </c>
      <c r="C64" s="5"/>
      <c r="D64" s="5"/>
      <c r="E64" s="5"/>
      <c r="F64" s="5"/>
      <c r="G64" s="5"/>
      <c r="H64" s="5"/>
      <c r="I64" s="5"/>
      <c r="J64" s="5"/>
      <c r="K64" s="5"/>
      <c r="L64" s="5"/>
      <c r="M64" s="5"/>
      <c r="N64" s="5"/>
      <c r="O64" s="5"/>
    </row>
  </sheetData>
  <mergeCells count="13">
    <mergeCell ref="C14:F14"/>
    <mergeCell ref="B3:F4"/>
    <mergeCell ref="N3:O3"/>
    <mergeCell ref="C5:F5"/>
    <mergeCell ref="C6:F6"/>
    <mergeCell ref="C7:F7"/>
    <mergeCell ref="C8:F8"/>
    <mergeCell ref="C9:F9"/>
    <mergeCell ref="C10:F10"/>
    <mergeCell ref="C11:F11"/>
    <mergeCell ref="C12:F12"/>
    <mergeCell ref="C13:F13"/>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2-14.①ジェネリック医薬品分析(医科･調剤)</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F80"/>
  <sheetViews>
    <sheetView showGridLines="0" zoomScaleNormal="100" zoomScaleSheetLayoutView="100" workbookViewId="0"/>
  </sheetViews>
  <sheetFormatPr defaultColWidth="9" defaultRowHeight="13.5"/>
  <cols>
    <col min="1" max="1" width="4.625" style="20" customWidth="1"/>
    <col min="2" max="2" width="3.625" style="20" customWidth="1"/>
    <col min="3" max="3" width="13" style="20" customWidth="1"/>
    <col min="4" max="7" width="10.625" style="20" customWidth="1"/>
    <col min="8" max="9" width="9" style="20"/>
    <col min="10" max="10" width="3.625" style="20" customWidth="1"/>
    <col min="11" max="11" width="13" style="20" customWidth="1"/>
    <col min="12" max="15" width="10.625" style="20" customWidth="1"/>
    <col min="16" max="16" width="9" style="20"/>
    <col min="17" max="25" width="10.375" style="20" customWidth="1"/>
    <col min="26" max="26" width="14.125" style="60" bestFit="1" customWidth="1"/>
    <col min="27" max="28" width="14.125" style="60" customWidth="1"/>
    <col min="29" max="29" width="14.125" style="60" bestFit="1" customWidth="1"/>
    <col min="30" max="31" width="14.125" style="60" customWidth="1"/>
    <col min="32" max="32" width="9" style="60"/>
    <col min="33" max="16384" width="9" style="20"/>
  </cols>
  <sheetData>
    <row r="1" spans="2:32" ht="16.5" customHeight="1">
      <c r="B1" s="18" t="s">
        <v>264</v>
      </c>
    </row>
    <row r="2" spans="2:32" ht="16.5" customHeight="1">
      <c r="B2" s="18" t="s">
        <v>271</v>
      </c>
      <c r="J2" s="3" t="s">
        <v>220</v>
      </c>
    </row>
    <row r="3" spans="2:32" ht="16.5" customHeight="1">
      <c r="B3" s="395"/>
      <c r="C3" s="396" t="s">
        <v>117</v>
      </c>
      <c r="D3" s="393" t="s">
        <v>240</v>
      </c>
      <c r="E3" s="393"/>
      <c r="F3" s="394" t="s">
        <v>244</v>
      </c>
      <c r="G3" s="394"/>
      <c r="J3" s="409"/>
      <c r="K3" s="410" t="s">
        <v>117</v>
      </c>
      <c r="L3" s="403" t="s">
        <v>185</v>
      </c>
      <c r="M3" s="403"/>
      <c r="N3" s="404" t="s">
        <v>186</v>
      </c>
      <c r="O3" s="404"/>
      <c r="Q3" s="104" t="s">
        <v>170</v>
      </c>
      <c r="R3" s="86"/>
      <c r="S3" s="296"/>
      <c r="T3" s="296"/>
      <c r="W3" s="296"/>
      <c r="X3" s="296"/>
    </row>
    <row r="4" spans="2:32" ht="16.5" customHeight="1">
      <c r="B4" s="395"/>
      <c r="C4" s="396"/>
      <c r="D4" s="399" t="s">
        <v>173</v>
      </c>
      <c r="E4" s="401" t="s">
        <v>174</v>
      </c>
      <c r="F4" s="399" t="s">
        <v>173</v>
      </c>
      <c r="G4" s="401" t="s">
        <v>174</v>
      </c>
      <c r="J4" s="409"/>
      <c r="K4" s="410"/>
      <c r="L4" s="405" t="s">
        <v>173</v>
      </c>
      <c r="M4" s="405" t="s">
        <v>174</v>
      </c>
      <c r="N4" s="405" t="s">
        <v>173</v>
      </c>
      <c r="O4" s="405" t="s">
        <v>174</v>
      </c>
      <c r="Q4" s="391" t="s">
        <v>321</v>
      </c>
      <c r="R4" s="413"/>
      <c r="S4" s="413"/>
      <c r="T4" s="392"/>
      <c r="U4" s="391" t="s">
        <v>322</v>
      </c>
      <c r="V4" s="413"/>
      <c r="W4" s="413"/>
      <c r="X4" s="392"/>
      <c r="Z4" s="414" t="s">
        <v>234</v>
      </c>
      <c r="AA4" s="415"/>
      <c r="AB4" s="416"/>
      <c r="AC4" s="414" t="s">
        <v>235</v>
      </c>
      <c r="AD4" s="415"/>
      <c r="AE4" s="416"/>
      <c r="AF4" s="411"/>
    </row>
    <row r="5" spans="2:32" ht="33" customHeight="1">
      <c r="B5" s="395"/>
      <c r="C5" s="396"/>
      <c r="D5" s="400"/>
      <c r="E5" s="402"/>
      <c r="F5" s="400"/>
      <c r="G5" s="402"/>
      <c r="J5" s="409"/>
      <c r="K5" s="410"/>
      <c r="L5" s="405"/>
      <c r="M5" s="405"/>
      <c r="N5" s="405"/>
      <c r="O5" s="405"/>
      <c r="Q5" s="311" t="s">
        <v>272</v>
      </c>
      <c r="R5" s="311" t="s">
        <v>221</v>
      </c>
      <c r="S5" s="311" t="s">
        <v>222</v>
      </c>
      <c r="T5" s="311" t="s">
        <v>324</v>
      </c>
      <c r="U5" s="325" t="s">
        <v>272</v>
      </c>
      <c r="V5" s="311" t="s">
        <v>221</v>
      </c>
      <c r="W5" s="311" t="s">
        <v>222</v>
      </c>
      <c r="X5" s="311" t="s">
        <v>325</v>
      </c>
      <c r="Z5" s="297" t="s">
        <v>221</v>
      </c>
      <c r="AA5" s="297" t="s">
        <v>222</v>
      </c>
      <c r="AB5" s="297" t="s">
        <v>223</v>
      </c>
      <c r="AC5" s="297" t="s">
        <v>221</v>
      </c>
      <c r="AD5" s="297" t="s">
        <v>222</v>
      </c>
      <c r="AE5" s="297" t="s">
        <v>223</v>
      </c>
      <c r="AF5" s="412"/>
    </row>
    <row r="6" spans="2:32" s="105" customFormat="1" ht="13.5" customHeight="1">
      <c r="B6" s="221">
        <v>1</v>
      </c>
      <c r="C6" s="102" t="s">
        <v>58</v>
      </c>
      <c r="D6" s="329">
        <v>0.47232262607741066</v>
      </c>
      <c r="E6" s="27">
        <v>0.75550482214923675</v>
      </c>
      <c r="F6" s="329">
        <v>0.47223683984612536</v>
      </c>
      <c r="G6" s="27">
        <v>0.75076104000974231</v>
      </c>
      <c r="J6" s="221">
        <v>1</v>
      </c>
      <c r="K6" s="102" t="s">
        <v>58</v>
      </c>
      <c r="L6" s="28">
        <v>0.48104703746564609</v>
      </c>
      <c r="M6" s="28">
        <v>0.74964770161855931</v>
      </c>
      <c r="N6" s="28">
        <v>0.47406400810728244</v>
      </c>
      <c r="O6" s="28">
        <v>0.74308835706255072</v>
      </c>
      <c r="Q6" s="91" t="str">
        <f>INDEX($C$6:$C$79,MATCH(R6,F$6:F$79,0))</f>
        <v>摂津市</v>
      </c>
      <c r="R6" s="206">
        <f>LARGE(F$6:F$79,ROW(A1))</f>
        <v>0.54204755612290501</v>
      </c>
      <c r="S6" s="206">
        <f>VLOOKUP(Q6,$K$6:$O$79,4,FALSE)</f>
        <v>0.54835800397291679</v>
      </c>
      <c r="T6" s="298">
        <f>(ROUND(R6,3)-ROUND(S6,3))*100</f>
        <v>-0.60000000000000053</v>
      </c>
      <c r="U6" s="91" t="str">
        <f>INDEX($C$6:$C$79,MATCH(V6,G$6:G$79,0))</f>
        <v>西淀川区</v>
      </c>
      <c r="V6" s="206">
        <f>LARGE(G$6:G$79,ROW(A1))</f>
        <v>0.81921814440521068</v>
      </c>
      <c r="W6" s="206">
        <f>VLOOKUP(U6,$K$6:$O$79,5,FALSE)</f>
        <v>0.82057427890623202</v>
      </c>
      <c r="X6" s="298">
        <f>(ROUND(V6,3)-ROUND(W6,3))*100</f>
        <v>-0.20000000000000018</v>
      </c>
      <c r="Y6" s="90"/>
      <c r="Z6" s="206">
        <f>$F$80</f>
        <v>0.46885374272241548</v>
      </c>
      <c r="AA6" s="206">
        <f>$N$80</f>
        <v>0.47238652532593811</v>
      </c>
      <c r="AB6" s="298">
        <f>(ROUND(Z6,3)-ROUND(AA6,3))*100</f>
        <v>-0.30000000000000027</v>
      </c>
      <c r="AC6" s="206">
        <f>$G$80</f>
        <v>0.74947720857446787</v>
      </c>
      <c r="AD6" s="206">
        <f>$O$80</f>
        <v>0.74253108099876186</v>
      </c>
      <c r="AE6" s="298">
        <f>(ROUND(AC6,3)-ROUND(AD6,3))*100</f>
        <v>0.60000000000000053</v>
      </c>
      <c r="AF6" s="224">
        <v>0</v>
      </c>
    </row>
    <row r="7" spans="2:32" s="105" customFormat="1" ht="13.5" customHeight="1">
      <c r="B7" s="221">
        <v>2</v>
      </c>
      <c r="C7" s="102" t="s">
        <v>99</v>
      </c>
      <c r="D7" s="329">
        <v>0.49989459373430295</v>
      </c>
      <c r="E7" s="27">
        <v>0.76347137322499325</v>
      </c>
      <c r="F7" s="329">
        <v>0.49793138467816994</v>
      </c>
      <c r="G7" s="27">
        <v>0.75957410354537103</v>
      </c>
      <c r="J7" s="221">
        <v>2</v>
      </c>
      <c r="K7" s="102" t="s">
        <v>99</v>
      </c>
      <c r="L7" s="28">
        <v>0.50914829195630629</v>
      </c>
      <c r="M7" s="28">
        <v>0.75493110831582966</v>
      </c>
      <c r="N7" s="28">
        <v>0.49903876057920421</v>
      </c>
      <c r="O7" s="28">
        <v>0.74779628415706023</v>
      </c>
      <c r="Q7" s="91" t="str">
        <f t="shared" ref="Q7:Q70" si="0">INDEX($C$6:$C$79,MATCH(R7,F$6:F$79,0))</f>
        <v>岬町</v>
      </c>
      <c r="R7" s="206">
        <f>LARGE(F$6:F$79,ROW(A2))</f>
        <v>0.53708726128214224</v>
      </c>
      <c r="S7" s="206">
        <f t="shared" ref="S7:S70" si="1">VLOOKUP(Q7,$K$6:$O$79,4,FALSE)</f>
        <v>0.54697115845269584</v>
      </c>
      <c r="T7" s="298">
        <f t="shared" ref="T7:T70" si="2">(ROUND(R7,3)-ROUND(S7,3))*100</f>
        <v>-1.0000000000000009</v>
      </c>
      <c r="U7" s="91" t="str">
        <f t="shared" ref="U7:U70" si="3">INDEX($C$6:$C$79,MATCH(V7,G$6:G$79,0))</f>
        <v>能勢町</v>
      </c>
      <c r="V7" s="206">
        <f>LARGE(G$6:G$79,ROW(A2))</f>
        <v>0.80577998369713222</v>
      </c>
      <c r="W7" s="206">
        <f t="shared" ref="W7:W70" si="4">VLOOKUP(U7,$K$6:$O$79,5,FALSE)</f>
        <v>0.8153288911741432</v>
      </c>
      <c r="X7" s="298">
        <f t="shared" ref="X7:X70" si="5">(ROUND(V7,3)-ROUND(W7,3))*100</f>
        <v>-0.8999999999999897</v>
      </c>
      <c r="Y7" s="90"/>
      <c r="Z7" s="206">
        <f t="shared" ref="Z7:Z70" si="6">$F$80</f>
        <v>0.46885374272241548</v>
      </c>
      <c r="AA7" s="206">
        <f t="shared" ref="AA7:AA70" si="7">$N$80</f>
        <v>0.47238652532593811</v>
      </c>
      <c r="AB7" s="298">
        <f t="shared" ref="AB7:AB70" si="8">(ROUND(Z7,3)-ROUND(AA7,3))*100</f>
        <v>-0.30000000000000027</v>
      </c>
      <c r="AC7" s="206">
        <f t="shared" ref="AC7:AC70" si="9">$G$80</f>
        <v>0.74947720857446787</v>
      </c>
      <c r="AD7" s="206">
        <f t="shared" ref="AD7:AD70" si="10">$O$80</f>
        <v>0.74253108099876186</v>
      </c>
      <c r="AE7" s="298">
        <f t="shared" ref="AE7:AE70" si="11">(ROUND(AC7,3)-ROUND(AD7,3))*100</f>
        <v>0.60000000000000053</v>
      </c>
      <c r="AF7" s="224">
        <v>0</v>
      </c>
    </row>
    <row r="8" spans="2:32" s="105" customFormat="1" ht="13.5" customHeight="1">
      <c r="B8" s="221">
        <v>3</v>
      </c>
      <c r="C8" s="102" t="s">
        <v>100</v>
      </c>
      <c r="D8" s="329">
        <v>0.43378634679280315</v>
      </c>
      <c r="E8" s="27">
        <v>0.72614970867042417</v>
      </c>
      <c r="F8" s="329">
        <v>0.42720795621893592</v>
      </c>
      <c r="G8" s="27">
        <v>0.72272569947411214</v>
      </c>
      <c r="J8" s="221">
        <v>3</v>
      </c>
      <c r="K8" s="102" t="s">
        <v>100</v>
      </c>
      <c r="L8" s="28">
        <v>0.4296208885567922</v>
      </c>
      <c r="M8" s="28">
        <v>0.72560754353929668</v>
      </c>
      <c r="N8" s="28">
        <v>0.41975098863409721</v>
      </c>
      <c r="O8" s="28">
        <v>0.7185402892710353</v>
      </c>
      <c r="Q8" s="91" t="str">
        <f t="shared" si="0"/>
        <v>西淀川区</v>
      </c>
      <c r="R8" s="206">
        <f t="shared" ref="R8:R37" si="12">LARGE(F$6:F$79,ROW(A3))</f>
        <v>0.53567200084475042</v>
      </c>
      <c r="S8" s="206">
        <f t="shared" si="1"/>
        <v>0.54997096664537126</v>
      </c>
      <c r="T8" s="298">
        <f t="shared" si="2"/>
        <v>-1.4000000000000012</v>
      </c>
      <c r="U8" s="91" t="str">
        <f t="shared" si="3"/>
        <v>摂津市</v>
      </c>
      <c r="V8" s="206">
        <f t="shared" ref="V8:V37" si="13">LARGE(G$6:G$79,ROW(A3))</f>
        <v>0.80577935454243121</v>
      </c>
      <c r="W8" s="206">
        <f t="shared" si="4"/>
        <v>0.79730189204774515</v>
      </c>
      <c r="X8" s="298">
        <f t="shared" si="5"/>
        <v>0.9000000000000008</v>
      </c>
      <c r="Y8" s="90"/>
      <c r="Z8" s="206">
        <f t="shared" si="6"/>
        <v>0.46885374272241548</v>
      </c>
      <c r="AA8" s="206">
        <f t="shared" si="7"/>
        <v>0.47238652532593811</v>
      </c>
      <c r="AB8" s="298">
        <f t="shared" si="8"/>
        <v>-0.30000000000000027</v>
      </c>
      <c r="AC8" s="206">
        <f t="shared" si="9"/>
        <v>0.74947720857446787</v>
      </c>
      <c r="AD8" s="206">
        <f t="shared" si="10"/>
        <v>0.74253108099876186</v>
      </c>
      <c r="AE8" s="298">
        <f t="shared" si="11"/>
        <v>0.60000000000000053</v>
      </c>
      <c r="AF8" s="224">
        <v>0</v>
      </c>
    </row>
    <row r="9" spans="2:32" s="105" customFormat="1" ht="13.5" customHeight="1">
      <c r="B9" s="221">
        <v>4</v>
      </c>
      <c r="C9" s="102" t="s">
        <v>101</v>
      </c>
      <c r="D9" s="329">
        <v>0.48658030864406326</v>
      </c>
      <c r="E9" s="27">
        <v>0.77279161895149961</v>
      </c>
      <c r="F9" s="329">
        <v>0.46561820531503978</v>
      </c>
      <c r="G9" s="27">
        <v>0.76557672413203337</v>
      </c>
      <c r="J9" s="221">
        <v>4</v>
      </c>
      <c r="K9" s="102" t="s">
        <v>101</v>
      </c>
      <c r="L9" s="28">
        <v>0.45567138837067128</v>
      </c>
      <c r="M9" s="28">
        <v>0.76395792350252401</v>
      </c>
      <c r="N9" s="28">
        <v>0.45022681462555336</v>
      </c>
      <c r="O9" s="28">
        <v>0.75762276911122806</v>
      </c>
      <c r="Q9" s="91" t="str">
        <f t="shared" si="0"/>
        <v>東淀川区</v>
      </c>
      <c r="R9" s="206">
        <f t="shared" si="12"/>
        <v>0.53249486092559617</v>
      </c>
      <c r="S9" s="206">
        <f t="shared" si="1"/>
        <v>0.53340959724045078</v>
      </c>
      <c r="T9" s="298">
        <f t="shared" si="2"/>
        <v>-0.10000000000000009</v>
      </c>
      <c r="U9" s="91" t="str">
        <f t="shared" si="3"/>
        <v>港区</v>
      </c>
      <c r="V9" s="206">
        <f t="shared" si="13"/>
        <v>0.79999485035505269</v>
      </c>
      <c r="W9" s="206">
        <f t="shared" si="4"/>
        <v>0.78516607578088604</v>
      </c>
      <c r="X9" s="298">
        <f t="shared" si="5"/>
        <v>1.5000000000000013</v>
      </c>
      <c r="Y9" s="90"/>
      <c r="Z9" s="206">
        <f t="shared" si="6"/>
        <v>0.46885374272241548</v>
      </c>
      <c r="AA9" s="206">
        <f t="shared" si="7"/>
        <v>0.47238652532593811</v>
      </c>
      <c r="AB9" s="298">
        <f t="shared" si="8"/>
        <v>-0.30000000000000027</v>
      </c>
      <c r="AC9" s="206">
        <f t="shared" si="9"/>
        <v>0.74947720857446787</v>
      </c>
      <c r="AD9" s="206">
        <f t="shared" si="10"/>
        <v>0.74253108099876186</v>
      </c>
      <c r="AE9" s="298">
        <f t="shared" si="11"/>
        <v>0.60000000000000053</v>
      </c>
      <c r="AF9" s="224">
        <v>0</v>
      </c>
    </row>
    <row r="10" spans="2:32" s="105" customFormat="1" ht="13.5" customHeight="1">
      <c r="B10" s="221">
        <v>5</v>
      </c>
      <c r="C10" s="102" t="s">
        <v>102</v>
      </c>
      <c r="D10" s="329">
        <v>0.47472702171933656</v>
      </c>
      <c r="E10" s="27">
        <v>0.75704022373346869</v>
      </c>
      <c r="F10" s="329">
        <v>0.47136446521632264</v>
      </c>
      <c r="G10" s="27">
        <v>0.74958212004039504</v>
      </c>
      <c r="J10" s="221">
        <v>5</v>
      </c>
      <c r="K10" s="102" t="s">
        <v>102</v>
      </c>
      <c r="L10" s="28">
        <v>0.48993930927426893</v>
      </c>
      <c r="M10" s="28">
        <v>0.74630967317436125</v>
      </c>
      <c r="N10" s="28">
        <v>0.47407023768671658</v>
      </c>
      <c r="O10" s="28">
        <v>0.74225226896054686</v>
      </c>
      <c r="Q10" s="91" t="str">
        <f t="shared" si="0"/>
        <v>港区</v>
      </c>
      <c r="R10" s="206">
        <f t="shared" si="12"/>
        <v>0.53220966095377353</v>
      </c>
      <c r="S10" s="206">
        <f t="shared" si="1"/>
        <v>0.52755332646782926</v>
      </c>
      <c r="T10" s="298">
        <f t="shared" si="2"/>
        <v>0.40000000000000036</v>
      </c>
      <c r="U10" s="91" t="str">
        <f t="shared" si="3"/>
        <v>高槻市</v>
      </c>
      <c r="V10" s="206">
        <f t="shared" si="13"/>
        <v>0.79644349935836278</v>
      </c>
      <c r="W10" s="206">
        <f t="shared" si="4"/>
        <v>0.79296528302790326</v>
      </c>
      <c r="X10" s="298">
        <f t="shared" si="5"/>
        <v>0.30000000000000027</v>
      </c>
      <c r="Y10" s="90"/>
      <c r="Z10" s="206">
        <f t="shared" si="6"/>
        <v>0.46885374272241548</v>
      </c>
      <c r="AA10" s="206">
        <f t="shared" si="7"/>
        <v>0.47238652532593811</v>
      </c>
      <c r="AB10" s="298">
        <f t="shared" si="8"/>
        <v>-0.30000000000000027</v>
      </c>
      <c r="AC10" s="206">
        <f t="shared" si="9"/>
        <v>0.74947720857446787</v>
      </c>
      <c r="AD10" s="206">
        <f t="shared" si="10"/>
        <v>0.74253108099876186</v>
      </c>
      <c r="AE10" s="298">
        <f t="shared" si="11"/>
        <v>0.60000000000000053</v>
      </c>
      <c r="AF10" s="224">
        <v>0</v>
      </c>
    </row>
    <row r="11" spans="2:32" s="105" customFormat="1" ht="13.5" customHeight="1">
      <c r="B11" s="221">
        <v>6</v>
      </c>
      <c r="C11" s="102" t="s">
        <v>103</v>
      </c>
      <c r="D11" s="329">
        <v>0.53974575120275226</v>
      </c>
      <c r="E11" s="27">
        <v>0.80785442152846743</v>
      </c>
      <c r="F11" s="329">
        <v>0.53220966095377353</v>
      </c>
      <c r="G11" s="27">
        <v>0.79999485035505269</v>
      </c>
      <c r="J11" s="221">
        <v>6</v>
      </c>
      <c r="K11" s="102" t="s">
        <v>103</v>
      </c>
      <c r="L11" s="28">
        <v>0.54642536401098729</v>
      </c>
      <c r="M11" s="28">
        <v>0.79474582086975532</v>
      </c>
      <c r="N11" s="28">
        <v>0.52755332646782926</v>
      </c>
      <c r="O11" s="28">
        <v>0.78516607578088604</v>
      </c>
      <c r="Q11" s="91" t="str">
        <f t="shared" si="0"/>
        <v>田尻町</v>
      </c>
      <c r="R11" s="206">
        <f t="shared" si="12"/>
        <v>0.52550564722258153</v>
      </c>
      <c r="S11" s="206">
        <f t="shared" si="1"/>
        <v>0.51741057251910028</v>
      </c>
      <c r="T11" s="298">
        <f t="shared" si="2"/>
        <v>0.9000000000000008</v>
      </c>
      <c r="U11" s="91" t="str">
        <f t="shared" si="3"/>
        <v>熊取町</v>
      </c>
      <c r="V11" s="206">
        <f t="shared" si="13"/>
        <v>0.79350569372294333</v>
      </c>
      <c r="W11" s="206">
        <f t="shared" si="4"/>
        <v>0.78857746258463479</v>
      </c>
      <c r="X11" s="298">
        <f t="shared" si="5"/>
        <v>0.50000000000000044</v>
      </c>
      <c r="Y11" s="90"/>
      <c r="Z11" s="206">
        <f t="shared" si="6"/>
        <v>0.46885374272241548</v>
      </c>
      <c r="AA11" s="206">
        <f t="shared" si="7"/>
        <v>0.47238652532593811</v>
      </c>
      <c r="AB11" s="298">
        <f t="shared" si="8"/>
        <v>-0.30000000000000027</v>
      </c>
      <c r="AC11" s="206">
        <f t="shared" si="9"/>
        <v>0.74947720857446787</v>
      </c>
      <c r="AD11" s="206">
        <f t="shared" si="10"/>
        <v>0.74253108099876186</v>
      </c>
      <c r="AE11" s="298">
        <f t="shared" si="11"/>
        <v>0.60000000000000053</v>
      </c>
      <c r="AF11" s="224">
        <v>0</v>
      </c>
    </row>
    <row r="12" spans="2:32" s="105" customFormat="1" ht="13.5" customHeight="1">
      <c r="B12" s="221">
        <v>7</v>
      </c>
      <c r="C12" s="102" t="s">
        <v>104</v>
      </c>
      <c r="D12" s="330">
        <v>0.43753343026868829</v>
      </c>
      <c r="E12" s="29">
        <v>0.75146400507429456</v>
      </c>
      <c r="F12" s="330">
        <v>0.45176156593519645</v>
      </c>
      <c r="G12" s="29">
        <v>0.74475007683855765</v>
      </c>
      <c r="J12" s="221">
        <v>7</v>
      </c>
      <c r="K12" s="102" t="s">
        <v>104</v>
      </c>
      <c r="L12" s="28">
        <v>0.45364094334266769</v>
      </c>
      <c r="M12" s="28">
        <v>0.74371352937070234</v>
      </c>
      <c r="N12" s="28">
        <v>0.44367235610207356</v>
      </c>
      <c r="O12" s="28">
        <v>0.73938853470787946</v>
      </c>
      <c r="Q12" s="91" t="str">
        <f t="shared" si="0"/>
        <v>淀川区</v>
      </c>
      <c r="R12" s="206">
        <f t="shared" si="12"/>
        <v>0.52221458351439698</v>
      </c>
      <c r="S12" s="206">
        <f t="shared" si="1"/>
        <v>0.52507282497334318</v>
      </c>
      <c r="T12" s="298">
        <f t="shared" si="2"/>
        <v>-0.30000000000000027</v>
      </c>
      <c r="U12" s="91" t="str">
        <f t="shared" si="3"/>
        <v>田尻町</v>
      </c>
      <c r="V12" s="206">
        <f t="shared" si="13"/>
        <v>0.79084521455109291</v>
      </c>
      <c r="W12" s="206">
        <f t="shared" si="4"/>
        <v>0.77580225401378</v>
      </c>
      <c r="X12" s="298">
        <f t="shared" si="5"/>
        <v>1.5000000000000013</v>
      </c>
      <c r="Y12" s="90"/>
      <c r="Z12" s="206">
        <f t="shared" si="6"/>
        <v>0.46885374272241548</v>
      </c>
      <c r="AA12" s="206">
        <f t="shared" si="7"/>
        <v>0.47238652532593811</v>
      </c>
      <c r="AB12" s="298">
        <f t="shared" si="8"/>
        <v>-0.30000000000000027</v>
      </c>
      <c r="AC12" s="206">
        <f t="shared" si="9"/>
        <v>0.74947720857446787</v>
      </c>
      <c r="AD12" s="206">
        <f t="shared" si="10"/>
        <v>0.74253108099876186</v>
      </c>
      <c r="AE12" s="298">
        <f t="shared" si="11"/>
        <v>0.60000000000000053</v>
      </c>
      <c r="AF12" s="224">
        <v>0</v>
      </c>
    </row>
    <row r="13" spans="2:32" s="105" customFormat="1" ht="13.5" customHeight="1">
      <c r="B13" s="221">
        <v>8</v>
      </c>
      <c r="C13" s="102" t="s">
        <v>59</v>
      </c>
      <c r="D13" s="331">
        <v>0.40761829513174364</v>
      </c>
      <c r="E13" s="332">
        <v>0.68548655257741065</v>
      </c>
      <c r="F13" s="331">
        <v>0.39979844342257659</v>
      </c>
      <c r="G13" s="332">
        <v>0.6761990693565948</v>
      </c>
      <c r="J13" s="221">
        <v>8</v>
      </c>
      <c r="K13" s="102" t="s">
        <v>59</v>
      </c>
      <c r="L13" s="28">
        <v>0.39241122355838054</v>
      </c>
      <c r="M13" s="28">
        <v>0.66776935164443729</v>
      </c>
      <c r="N13" s="28">
        <v>0.39322177421917204</v>
      </c>
      <c r="O13" s="28">
        <v>0.66034838829915887</v>
      </c>
      <c r="Q13" s="91" t="str">
        <f t="shared" si="0"/>
        <v>寝屋川市</v>
      </c>
      <c r="R13" s="206">
        <f t="shared" si="12"/>
        <v>0.51623614449949051</v>
      </c>
      <c r="S13" s="206">
        <f t="shared" si="1"/>
        <v>0.51803697415421546</v>
      </c>
      <c r="T13" s="298">
        <f t="shared" si="2"/>
        <v>-0.20000000000000018</v>
      </c>
      <c r="U13" s="91" t="str">
        <f t="shared" si="3"/>
        <v>寝屋川市</v>
      </c>
      <c r="V13" s="206">
        <f t="shared" si="13"/>
        <v>0.78942757196160707</v>
      </c>
      <c r="W13" s="206">
        <f t="shared" si="4"/>
        <v>0.78249920260055783</v>
      </c>
      <c r="X13" s="298">
        <f t="shared" si="5"/>
        <v>0.70000000000000062</v>
      </c>
      <c r="Y13" s="90"/>
      <c r="Z13" s="206">
        <f t="shared" si="6"/>
        <v>0.46885374272241548</v>
      </c>
      <c r="AA13" s="206">
        <f t="shared" si="7"/>
        <v>0.47238652532593811</v>
      </c>
      <c r="AB13" s="298">
        <f t="shared" si="8"/>
        <v>-0.30000000000000027</v>
      </c>
      <c r="AC13" s="206">
        <f t="shared" si="9"/>
        <v>0.74947720857446787</v>
      </c>
      <c r="AD13" s="206">
        <f t="shared" si="10"/>
        <v>0.74253108099876186</v>
      </c>
      <c r="AE13" s="298">
        <f t="shared" si="11"/>
        <v>0.60000000000000053</v>
      </c>
      <c r="AF13" s="224">
        <v>0</v>
      </c>
    </row>
    <row r="14" spans="2:32" s="105" customFormat="1" ht="13.5" customHeight="1">
      <c r="B14" s="221">
        <v>9</v>
      </c>
      <c r="C14" s="102" t="s">
        <v>105</v>
      </c>
      <c r="D14" s="329">
        <v>0.47167969705994134</v>
      </c>
      <c r="E14" s="27">
        <v>0.76519688075350212</v>
      </c>
      <c r="F14" s="329">
        <v>0.47611013229896182</v>
      </c>
      <c r="G14" s="27">
        <v>0.75935264032448246</v>
      </c>
      <c r="J14" s="221">
        <v>9</v>
      </c>
      <c r="K14" s="102" t="s">
        <v>105</v>
      </c>
      <c r="L14" s="28">
        <v>0.48635214090596196</v>
      </c>
      <c r="M14" s="28">
        <v>0.75181585730754374</v>
      </c>
      <c r="N14" s="28">
        <v>0.48218260258624662</v>
      </c>
      <c r="O14" s="28">
        <v>0.74893819662294048</v>
      </c>
      <c r="Q14" s="91" t="str">
        <f t="shared" si="0"/>
        <v>高槻市</v>
      </c>
      <c r="R14" s="206">
        <f t="shared" si="12"/>
        <v>0.51536449138903329</v>
      </c>
      <c r="S14" s="206">
        <f t="shared" si="1"/>
        <v>0.52247761156816452</v>
      </c>
      <c r="T14" s="298">
        <f t="shared" si="2"/>
        <v>-0.70000000000000062</v>
      </c>
      <c r="U14" s="91" t="str">
        <f t="shared" si="3"/>
        <v>岬町</v>
      </c>
      <c r="V14" s="206">
        <f t="shared" si="13"/>
        <v>0.78731547145612324</v>
      </c>
      <c r="W14" s="206">
        <f t="shared" si="4"/>
        <v>0.77354630903268851</v>
      </c>
      <c r="X14" s="298">
        <f t="shared" si="5"/>
        <v>1.3000000000000012</v>
      </c>
      <c r="Z14" s="206">
        <f t="shared" si="6"/>
        <v>0.46885374272241548</v>
      </c>
      <c r="AA14" s="206">
        <f t="shared" si="7"/>
        <v>0.47238652532593811</v>
      </c>
      <c r="AB14" s="298">
        <f t="shared" si="8"/>
        <v>-0.30000000000000027</v>
      </c>
      <c r="AC14" s="206">
        <f t="shared" si="9"/>
        <v>0.74947720857446787</v>
      </c>
      <c r="AD14" s="206">
        <f t="shared" si="10"/>
        <v>0.74253108099876186</v>
      </c>
      <c r="AE14" s="298">
        <f t="shared" si="11"/>
        <v>0.60000000000000053</v>
      </c>
      <c r="AF14" s="224">
        <v>0</v>
      </c>
    </row>
    <row r="15" spans="2:32" s="105" customFormat="1" ht="13.5" customHeight="1">
      <c r="B15" s="221">
        <v>10</v>
      </c>
      <c r="C15" s="102" t="s">
        <v>60</v>
      </c>
      <c r="D15" s="329">
        <v>0.5237737659180921</v>
      </c>
      <c r="E15" s="27">
        <v>0.81770032122953451</v>
      </c>
      <c r="F15" s="329">
        <v>0.53567200084475042</v>
      </c>
      <c r="G15" s="27">
        <v>0.81921814440521068</v>
      </c>
      <c r="J15" s="221">
        <v>10</v>
      </c>
      <c r="K15" s="102" t="s">
        <v>60</v>
      </c>
      <c r="L15" s="28">
        <v>0.55380922967148716</v>
      </c>
      <c r="M15" s="28">
        <v>0.82402840700744828</v>
      </c>
      <c r="N15" s="28">
        <v>0.54997096664537126</v>
      </c>
      <c r="O15" s="28">
        <v>0.82057427890623202</v>
      </c>
      <c r="Q15" s="91" t="str">
        <f t="shared" si="0"/>
        <v>豊能町</v>
      </c>
      <c r="R15" s="206">
        <f t="shared" si="12"/>
        <v>0.51073074495365822</v>
      </c>
      <c r="S15" s="206">
        <f t="shared" si="1"/>
        <v>0.51271097443727132</v>
      </c>
      <c r="T15" s="298">
        <f t="shared" si="2"/>
        <v>-0.20000000000000018</v>
      </c>
      <c r="U15" s="91" t="str">
        <f t="shared" si="3"/>
        <v>淀川区</v>
      </c>
      <c r="V15" s="206">
        <f t="shared" si="13"/>
        <v>0.78445211573878071</v>
      </c>
      <c r="W15" s="206">
        <f t="shared" si="4"/>
        <v>0.77997823220428175</v>
      </c>
      <c r="X15" s="298">
        <f t="shared" si="5"/>
        <v>0.40000000000000036</v>
      </c>
      <c r="Z15" s="206">
        <f t="shared" si="6"/>
        <v>0.46885374272241548</v>
      </c>
      <c r="AA15" s="206">
        <f t="shared" si="7"/>
        <v>0.47238652532593811</v>
      </c>
      <c r="AB15" s="298">
        <f t="shared" si="8"/>
        <v>-0.30000000000000027</v>
      </c>
      <c r="AC15" s="206">
        <f t="shared" si="9"/>
        <v>0.74947720857446787</v>
      </c>
      <c r="AD15" s="206">
        <f t="shared" si="10"/>
        <v>0.74253108099876186</v>
      </c>
      <c r="AE15" s="298">
        <f t="shared" si="11"/>
        <v>0.60000000000000053</v>
      </c>
      <c r="AF15" s="224">
        <v>0</v>
      </c>
    </row>
    <row r="16" spans="2:32" s="105" customFormat="1" ht="13.5" customHeight="1">
      <c r="B16" s="221">
        <v>11</v>
      </c>
      <c r="C16" s="102" t="s">
        <v>61</v>
      </c>
      <c r="D16" s="329">
        <v>0.53955152649491256</v>
      </c>
      <c r="E16" s="27">
        <v>0.78945923897173864</v>
      </c>
      <c r="F16" s="329">
        <v>0.53249486092559617</v>
      </c>
      <c r="G16" s="27">
        <v>0.7844482275421093</v>
      </c>
      <c r="J16" s="221">
        <v>11</v>
      </c>
      <c r="K16" s="102" t="s">
        <v>61</v>
      </c>
      <c r="L16" s="28">
        <v>0.53918645305563118</v>
      </c>
      <c r="M16" s="28">
        <v>0.78334388550931333</v>
      </c>
      <c r="N16" s="28">
        <v>0.53340959724045078</v>
      </c>
      <c r="O16" s="28">
        <v>0.77630759026216667</v>
      </c>
      <c r="Q16" s="91" t="str">
        <f t="shared" si="0"/>
        <v>門真市</v>
      </c>
      <c r="R16" s="206">
        <f t="shared" si="12"/>
        <v>0.50895043139459817</v>
      </c>
      <c r="S16" s="206">
        <f t="shared" si="1"/>
        <v>0.5121096535901708</v>
      </c>
      <c r="T16" s="298">
        <f t="shared" si="2"/>
        <v>-0.30000000000000027</v>
      </c>
      <c r="U16" s="91" t="str">
        <f t="shared" si="3"/>
        <v>東淀川区</v>
      </c>
      <c r="V16" s="206">
        <f t="shared" si="13"/>
        <v>0.7844482275421093</v>
      </c>
      <c r="W16" s="206">
        <f t="shared" si="4"/>
        <v>0.77630759026216667</v>
      </c>
      <c r="X16" s="298">
        <f t="shared" si="5"/>
        <v>0.80000000000000071</v>
      </c>
      <c r="Z16" s="206">
        <f t="shared" si="6"/>
        <v>0.46885374272241548</v>
      </c>
      <c r="AA16" s="206">
        <f t="shared" si="7"/>
        <v>0.47238652532593811</v>
      </c>
      <c r="AB16" s="298">
        <f t="shared" si="8"/>
        <v>-0.30000000000000027</v>
      </c>
      <c r="AC16" s="206">
        <f t="shared" si="9"/>
        <v>0.74947720857446787</v>
      </c>
      <c r="AD16" s="206">
        <f t="shared" si="10"/>
        <v>0.74253108099876186</v>
      </c>
      <c r="AE16" s="298">
        <f t="shared" si="11"/>
        <v>0.60000000000000053</v>
      </c>
      <c r="AF16" s="224">
        <v>0</v>
      </c>
    </row>
    <row r="17" spans="2:32" s="105" customFormat="1" ht="13.5" customHeight="1">
      <c r="B17" s="221">
        <v>12</v>
      </c>
      <c r="C17" s="102" t="s">
        <v>106</v>
      </c>
      <c r="D17" s="329">
        <v>0.43735033215748215</v>
      </c>
      <c r="E17" s="27">
        <v>0.71865769276369285</v>
      </c>
      <c r="F17" s="329">
        <v>0.44180979959809058</v>
      </c>
      <c r="G17" s="27">
        <v>0.71395048174446774</v>
      </c>
      <c r="J17" s="221">
        <v>12</v>
      </c>
      <c r="K17" s="102" t="s">
        <v>106</v>
      </c>
      <c r="L17" s="28">
        <v>0.45213739011743687</v>
      </c>
      <c r="M17" s="28">
        <v>0.71297184550913084</v>
      </c>
      <c r="N17" s="28">
        <v>0.44170692645904647</v>
      </c>
      <c r="O17" s="28">
        <v>0.7085389549345269</v>
      </c>
      <c r="Q17" s="91" t="str">
        <f t="shared" si="0"/>
        <v>能勢町</v>
      </c>
      <c r="R17" s="206">
        <f t="shared" si="12"/>
        <v>0.50604127548957278</v>
      </c>
      <c r="S17" s="206">
        <f t="shared" si="1"/>
        <v>0.56686497111690715</v>
      </c>
      <c r="T17" s="298">
        <f t="shared" si="2"/>
        <v>-6.0999999999999943</v>
      </c>
      <c r="U17" s="91" t="str">
        <f t="shared" si="3"/>
        <v>住之江区</v>
      </c>
      <c r="V17" s="206">
        <f t="shared" si="13"/>
        <v>0.77967923342682877</v>
      </c>
      <c r="W17" s="206">
        <f t="shared" si="4"/>
        <v>0.77182059833298133</v>
      </c>
      <c r="X17" s="298">
        <f t="shared" si="5"/>
        <v>0.80000000000000071</v>
      </c>
      <c r="Z17" s="206">
        <f t="shared" si="6"/>
        <v>0.46885374272241548</v>
      </c>
      <c r="AA17" s="206">
        <f t="shared" si="7"/>
        <v>0.47238652532593811</v>
      </c>
      <c r="AB17" s="298">
        <f t="shared" si="8"/>
        <v>-0.30000000000000027</v>
      </c>
      <c r="AC17" s="206">
        <f t="shared" si="9"/>
        <v>0.74947720857446787</v>
      </c>
      <c r="AD17" s="206">
        <f t="shared" si="10"/>
        <v>0.74253108099876186</v>
      </c>
      <c r="AE17" s="298">
        <f t="shared" si="11"/>
        <v>0.60000000000000053</v>
      </c>
      <c r="AF17" s="224">
        <v>0</v>
      </c>
    </row>
    <row r="18" spans="2:32" s="105" customFormat="1" ht="13.5" customHeight="1">
      <c r="B18" s="221">
        <v>13</v>
      </c>
      <c r="C18" s="102" t="s">
        <v>107</v>
      </c>
      <c r="D18" s="329">
        <v>0.43081594006946838</v>
      </c>
      <c r="E18" s="27">
        <v>0.72558942866821508</v>
      </c>
      <c r="F18" s="329">
        <v>0.43793251109390724</v>
      </c>
      <c r="G18" s="27">
        <v>0.72258264199902789</v>
      </c>
      <c r="J18" s="221">
        <v>13</v>
      </c>
      <c r="K18" s="102" t="s">
        <v>107</v>
      </c>
      <c r="L18" s="28">
        <v>0.43990290843756874</v>
      </c>
      <c r="M18" s="28">
        <v>0.72431622334553925</v>
      </c>
      <c r="N18" s="28">
        <v>0.43952434430508175</v>
      </c>
      <c r="O18" s="28">
        <v>0.718720533475944</v>
      </c>
      <c r="Q18" s="91" t="str">
        <f t="shared" si="0"/>
        <v>堺市堺区</v>
      </c>
      <c r="R18" s="206">
        <f t="shared" si="12"/>
        <v>0.50505576778621031</v>
      </c>
      <c r="S18" s="206">
        <f t="shared" si="1"/>
        <v>0.5177257362443225</v>
      </c>
      <c r="T18" s="298">
        <f t="shared" si="2"/>
        <v>-1.3000000000000012</v>
      </c>
      <c r="U18" s="91" t="str">
        <f t="shared" si="3"/>
        <v>枚方市</v>
      </c>
      <c r="V18" s="206">
        <f t="shared" si="13"/>
        <v>0.77736798279566222</v>
      </c>
      <c r="W18" s="206">
        <f t="shared" si="4"/>
        <v>0.77029268514706206</v>
      </c>
      <c r="X18" s="298">
        <f t="shared" si="5"/>
        <v>0.70000000000000062</v>
      </c>
      <c r="Z18" s="206">
        <f t="shared" si="6"/>
        <v>0.46885374272241548</v>
      </c>
      <c r="AA18" s="206">
        <f t="shared" si="7"/>
        <v>0.47238652532593811</v>
      </c>
      <c r="AB18" s="298">
        <f t="shared" si="8"/>
        <v>-0.30000000000000027</v>
      </c>
      <c r="AC18" s="206">
        <f t="shared" si="9"/>
        <v>0.74947720857446787</v>
      </c>
      <c r="AD18" s="206">
        <f t="shared" si="10"/>
        <v>0.74253108099876186</v>
      </c>
      <c r="AE18" s="298">
        <f t="shared" si="11"/>
        <v>0.60000000000000053</v>
      </c>
      <c r="AF18" s="224">
        <v>0</v>
      </c>
    </row>
    <row r="19" spans="2:32" s="105" customFormat="1" ht="13.5" customHeight="1">
      <c r="B19" s="221">
        <v>14</v>
      </c>
      <c r="C19" s="102" t="s">
        <v>108</v>
      </c>
      <c r="D19" s="329">
        <v>0.45225399016484813</v>
      </c>
      <c r="E19" s="27">
        <v>0.73383959255999331</v>
      </c>
      <c r="F19" s="329">
        <v>0.458506025128601</v>
      </c>
      <c r="G19" s="27">
        <v>0.72944180219736732</v>
      </c>
      <c r="J19" s="221">
        <v>14</v>
      </c>
      <c r="K19" s="102" t="s">
        <v>108</v>
      </c>
      <c r="L19" s="28">
        <v>0.45354214718071056</v>
      </c>
      <c r="M19" s="28">
        <v>0.72777347633684564</v>
      </c>
      <c r="N19" s="28">
        <v>0.45331295993466231</v>
      </c>
      <c r="O19" s="28">
        <v>0.72232304186838425</v>
      </c>
      <c r="Q19" s="91" t="str">
        <f t="shared" si="0"/>
        <v>泉佐野市</v>
      </c>
      <c r="R19" s="206">
        <f t="shared" si="12"/>
        <v>0.49927445562006662</v>
      </c>
      <c r="S19" s="206">
        <f t="shared" si="1"/>
        <v>0.48965143174160869</v>
      </c>
      <c r="T19" s="298">
        <f t="shared" si="2"/>
        <v>0.9000000000000008</v>
      </c>
      <c r="U19" s="91" t="str">
        <f t="shared" si="3"/>
        <v>門真市</v>
      </c>
      <c r="V19" s="206">
        <f t="shared" si="13"/>
        <v>0.7761728556695443</v>
      </c>
      <c r="W19" s="206">
        <f t="shared" si="4"/>
        <v>0.76817835039350824</v>
      </c>
      <c r="X19" s="298">
        <f t="shared" si="5"/>
        <v>0.80000000000000071</v>
      </c>
      <c r="Z19" s="206">
        <f t="shared" si="6"/>
        <v>0.46885374272241548</v>
      </c>
      <c r="AA19" s="206">
        <f t="shared" si="7"/>
        <v>0.47238652532593811</v>
      </c>
      <c r="AB19" s="298">
        <f t="shared" si="8"/>
        <v>-0.30000000000000027</v>
      </c>
      <c r="AC19" s="206">
        <f t="shared" si="9"/>
        <v>0.74947720857446787</v>
      </c>
      <c r="AD19" s="206">
        <f t="shared" si="10"/>
        <v>0.74253108099876186</v>
      </c>
      <c r="AE19" s="298">
        <f t="shared" si="11"/>
        <v>0.60000000000000053</v>
      </c>
      <c r="AF19" s="224">
        <v>0</v>
      </c>
    </row>
    <row r="20" spans="2:32" s="105" customFormat="1" ht="13.5" customHeight="1">
      <c r="B20" s="221">
        <v>15</v>
      </c>
      <c r="C20" s="102" t="s">
        <v>109</v>
      </c>
      <c r="D20" s="330">
        <v>0.49383405488765247</v>
      </c>
      <c r="E20" s="29">
        <v>0.77255523749955435</v>
      </c>
      <c r="F20" s="330">
        <v>0.49146563969868889</v>
      </c>
      <c r="G20" s="29">
        <v>0.76805804880749962</v>
      </c>
      <c r="J20" s="221">
        <v>15</v>
      </c>
      <c r="K20" s="102" t="s">
        <v>109</v>
      </c>
      <c r="L20" s="28">
        <v>0.50604297189610681</v>
      </c>
      <c r="M20" s="28">
        <v>0.76706457456608801</v>
      </c>
      <c r="N20" s="28">
        <v>0.50124253685321707</v>
      </c>
      <c r="O20" s="28">
        <v>0.76020549356164624</v>
      </c>
      <c r="Q20" s="91" t="str">
        <f t="shared" si="0"/>
        <v>都島区</v>
      </c>
      <c r="R20" s="206">
        <f t="shared" si="12"/>
        <v>0.49793138467816994</v>
      </c>
      <c r="S20" s="206">
        <f t="shared" si="1"/>
        <v>0.49903876057920421</v>
      </c>
      <c r="T20" s="298">
        <f t="shared" si="2"/>
        <v>-0.10000000000000009</v>
      </c>
      <c r="U20" s="91" t="str">
        <f t="shared" si="3"/>
        <v>堺市堺区</v>
      </c>
      <c r="V20" s="206">
        <f t="shared" si="13"/>
        <v>0.77554939772194564</v>
      </c>
      <c r="W20" s="206">
        <f t="shared" si="4"/>
        <v>0.77490618584464854</v>
      </c>
      <c r="X20" s="298">
        <f t="shared" si="5"/>
        <v>0.10000000000000009</v>
      </c>
      <c r="Z20" s="206">
        <f t="shared" si="6"/>
        <v>0.46885374272241548</v>
      </c>
      <c r="AA20" s="206">
        <f t="shared" si="7"/>
        <v>0.47238652532593811</v>
      </c>
      <c r="AB20" s="298">
        <f t="shared" si="8"/>
        <v>-0.30000000000000027</v>
      </c>
      <c r="AC20" s="206">
        <f t="shared" si="9"/>
        <v>0.74947720857446787</v>
      </c>
      <c r="AD20" s="206">
        <f t="shared" si="10"/>
        <v>0.74253108099876186</v>
      </c>
      <c r="AE20" s="298">
        <f t="shared" si="11"/>
        <v>0.60000000000000053</v>
      </c>
      <c r="AF20" s="224">
        <v>0</v>
      </c>
    </row>
    <row r="21" spans="2:32" s="105" customFormat="1" ht="13.5" customHeight="1">
      <c r="B21" s="221">
        <v>16</v>
      </c>
      <c r="C21" s="102" t="s">
        <v>62</v>
      </c>
      <c r="D21" s="331">
        <v>0.3792469231093677</v>
      </c>
      <c r="E21" s="332">
        <v>0.65484124723703496</v>
      </c>
      <c r="F21" s="331">
        <v>0.37426321477986391</v>
      </c>
      <c r="G21" s="332">
        <v>0.65008134496316516</v>
      </c>
      <c r="J21" s="221">
        <v>16</v>
      </c>
      <c r="K21" s="102" t="s">
        <v>62</v>
      </c>
      <c r="L21" s="28">
        <v>0.39070483020211377</v>
      </c>
      <c r="M21" s="28">
        <v>0.64653842102902426</v>
      </c>
      <c r="N21" s="28">
        <v>0.38423988089746985</v>
      </c>
      <c r="O21" s="28">
        <v>0.64529637893650893</v>
      </c>
      <c r="Q21" s="91" t="str">
        <f t="shared" si="0"/>
        <v>堺市西区</v>
      </c>
      <c r="R21" s="206">
        <f t="shared" si="12"/>
        <v>0.49599858418509729</v>
      </c>
      <c r="S21" s="206">
        <f t="shared" si="1"/>
        <v>0.50238207812265423</v>
      </c>
      <c r="T21" s="298">
        <f t="shared" si="2"/>
        <v>-0.60000000000000053</v>
      </c>
      <c r="U21" s="91" t="str">
        <f t="shared" si="3"/>
        <v>西成区</v>
      </c>
      <c r="V21" s="206">
        <f t="shared" si="13"/>
        <v>0.77206703602569549</v>
      </c>
      <c r="W21" s="206">
        <f t="shared" si="4"/>
        <v>0.76662237944793965</v>
      </c>
      <c r="X21" s="298">
        <f t="shared" si="5"/>
        <v>0.50000000000000044</v>
      </c>
      <c r="Z21" s="206">
        <f t="shared" si="6"/>
        <v>0.46885374272241548</v>
      </c>
      <c r="AA21" s="206">
        <f t="shared" si="7"/>
        <v>0.47238652532593811</v>
      </c>
      <c r="AB21" s="298">
        <f t="shared" si="8"/>
        <v>-0.30000000000000027</v>
      </c>
      <c r="AC21" s="206">
        <f t="shared" si="9"/>
        <v>0.74947720857446787</v>
      </c>
      <c r="AD21" s="206">
        <f t="shared" si="10"/>
        <v>0.74253108099876186</v>
      </c>
      <c r="AE21" s="298">
        <f t="shared" si="11"/>
        <v>0.60000000000000053</v>
      </c>
      <c r="AF21" s="224">
        <v>0</v>
      </c>
    </row>
    <row r="22" spans="2:32" s="105" customFormat="1" ht="13.5" customHeight="1">
      <c r="B22" s="221">
        <v>17</v>
      </c>
      <c r="C22" s="102" t="s">
        <v>110</v>
      </c>
      <c r="D22" s="329">
        <v>0.45969295064795923</v>
      </c>
      <c r="E22" s="27">
        <v>0.73730432723245221</v>
      </c>
      <c r="F22" s="329">
        <v>0.46744034066687379</v>
      </c>
      <c r="G22" s="27">
        <v>0.73108081053369678</v>
      </c>
      <c r="J22" s="221">
        <v>17</v>
      </c>
      <c r="K22" s="102" t="s">
        <v>110</v>
      </c>
      <c r="L22" s="28">
        <v>0.47896768963937014</v>
      </c>
      <c r="M22" s="28">
        <v>0.72805136870183884</v>
      </c>
      <c r="N22" s="28">
        <v>0.46486901544313747</v>
      </c>
      <c r="O22" s="28">
        <v>0.72104766171315204</v>
      </c>
      <c r="Q22" s="91" t="str">
        <f t="shared" si="0"/>
        <v>西成区</v>
      </c>
      <c r="R22" s="206">
        <f t="shared" si="12"/>
        <v>0.49298024924052952</v>
      </c>
      <c r="S22" s="206">
        <f t="shared" si="1"/>
        <v>0.49954740339175174</v>
      </c>
      <c r="T22" s="298">
        <f t="shared" si="2"/>
        <v>-0.70000000000000062</v>
      </c>
      <c r="U22" s="91" t="str">
        <f t="shared" si="3"/>
        <v>泉佐野市</v>
      </c>
      <c r="V22" s="206">
        <f t="shared" si="13"/>
        <v>0.76856820039221929</v>
      </c>
      <c r="W22" s="206">
        <f t="shared" si="4"/>
        <v>0.7543754849180192</v>
      </c>
      <c r="X22" s="298">
        <f t="shared" si="5"/>
        <v>1.5000000000000013</v>
      </c>
      <c r="Z22" s="206">
        <f t="shared" si="6"/>
        <v>0.46885374272241548</v>
      </c>
      <c r="AA22" s="206">
        <f t="shared" si="7"/>
        <v>0.47238652532593811</v>
      </c>
      <c r="AB22" s="298">
        <f t="shared" si="8"/>
        <v>-0.30000000000000027</v>
      </c>
      <c r="AC22" s="206">
        <f t="shared" si="9"/>
        <v>0.74947720857446787</v>
      </c>
      <c r="AD22" s="206">
        <f t="shared" si="10"/>
        <v>0.74253108099876186</v>
      </c>
      <c r="AE22" s="298">
        <f t="shared" si="11"/>
        <v>0.60000000000000053</v>
      </c>
      <c r="AF22" s="224">
        <v>0</v>
      </c>
    </row>
    <row r="23" spans="2:32" s="105" customFormat="1" ht="13.5" customHeight="1">
      <c r="B23" s="221">
        <v>18</v>
      </c>
      <c r="C23" s="102" t="s">
        <v>63</v>
      </c>
      <c r="D23" s="329">
        <v>0.45198405938246061</v>
      </c>
      <c r="E23" s="27">
        <v>0.74747914005545979</v>
      </c>
      <c r="F23" s="329">
        <v>0.44751894856448732</v>
      </c>
      <c r="G23" s="27">
        <v>0.73892990277141324</v>
      </c>
      <c r="J23" s="221">
        <v>18</v>
      </c>
      <c r="K23" s="102" t="s">
        <v>63</v>
      </c>
      <c r="L23" s="28">
        <v>0.46143842851348887</v>
      </c>
      <c r="M23" s="28">
        <v>0.7370218335507599</v>
      </c>
      <c r="N23" s="28">
        <v>0.45325612517897146</v>
      </c>
      <c r="O23" s="28">
        <v>0.72602436433737705</v>
      </c>
      <c r="Q23" s="91" t="str">
        <f t="shared" si="0"/>
        <v>城東区</v>
      </c>
      <c r="R23" s="206">
        <f t="shared" si="12"/>
        <v>0.49146563969868889</v>
      </c>
      <c r="S23" s="206">
        <f t="shared" si="1"/>
        <v>0.50124253685321707</v>
      </c>
      <c r="T23" s="298">
        <f t="shared" si="2"/>
        <v>-1.0000000000000009</v>
      </c>
      <c r="U23" s="91" t="str">
        <f t="shared" si="3"/>
        <v>城東区</v>
      </c>
      <c r="V23" s="206">
        <f t="shared" si="13"/>
        <v>0.76805804880749962</v>
      </c>
      <c r="W23" s="206">
        <f t="shared" si="4"/>
        <v>0.76020549356164624</v>
      </c>
      <c r="X23" s="298">
        <f t="shared" si="5"/>
        <v>0.80000000000000071</v>
      </c>
      <c r="Z23" s="206">
        <f t="shared" si="6"/>
        <v>0.46885374272241548</v>
      </c>
      <c r="AA23" s="206">
        <f t="shared" si="7"/>
        <v>0.47238652532593811</v>
      </c>
      <c r="AB23" s="298">
        <f t="shared" si="8"/>
        <v>-0.30000000000000027</v>
      </c>
      <c r="AC23" s="206">
        <f t="shared" si="9"/>
        <v>0.74947720857446787</v>
      </c>
      <c r="AD23" s="206">
        <f t="shared" si="10"/>
        <v>0.74253108099876186</v>
      </c>
      <c r="AE23" s="298">
        <f t="shared" si="11"/>
        <v>0.60000000000000053</v>
      </c>
      <c r="AF23" s="224">
        <v>0</v>
      </c>
    </row>
    <row r="24" spans="2:32" s="105" customFormat="1" ht="13.5" customHeight="1">
      <c r="B24" s="221">
        <v>19</v>
      </c>
      <c r="C24" s="102" t="s">
        <v>111</v>
      </c>
      <c r="D24" s="329">
        <v>0.4908937377912459</v>
      </c>
      <c r="E24" s="27">
        <v>0.77265728848568038</v>
      </c>
      <c r="F24" s="329">
        <v>0.49298024924052952</v>
      </c>
      <c r="G24" s="27">
        <v>0.77206703602569549</v>
      </c>
      <c r="J24" s="221">
        <v>19</v>
      </c>
      <c r="K24" s="102" t="s">
        <v>111</v>
      </c>
      <c r="L24" s="28">
        <v>0.50496247787346171</v>
      </c>
      <c r="M24" s="28">
        <v>0.77444735564034706</v>
      </c>
      <c r="N24" s="28">
        <v>0.49954740339175174</v>
      </c>
      <c r="O24" s="28">
        <v>0.76662237944793965</v>
      </c>
      <c r="Q24" s="91" t="str">
        <f t="shared" si="0"/>
        <v>茨木市</v>
      </c>
      <c r="R24" s="206">
        <f t="shared" si="12"/>
        <v>0.49134034980876712</v>
      </c>
      <c r="S24" s="206">
        <f t="shared" si="1"/>
        <v>0.48214984502061764</v>
      </c>
      <c r="T24" s="298">
        <f t="shared" si="2"/>
        <v>0.9000000000000008</v>
      </c>
      <c r="U24" s="91" t="str">
        <f t="shared" si="3"/>
        <v>茨木市</v>
      </c>
      <c r="V24" s="206">
        <f t="shared" si="13"/>
        <v>0.76663728234433615</v>
      </c>
      <c r="W24" s="206">
        <f t="shared" si="4"/>
        <v>0.75225943617502511</v>
      </c>
      <c r="X24" s="298">
        <f t="shared" si="5"/>
        <v>1.5000000000000013</v>
      </c>
      <c r="Z24" s="206">
        <f t="shared" si="6"/>
        <v>0.46885374272241548</v>
      </c>
      <c r="AA24" s="206">
        <f t="shared" si="7"/>
        <v>0.47238652532593811</v>
      </c>
      <c r="AB24" s="298">
        <f t="shared" si="8"/>
        <v>-0.30000000000000027</v>
      </c>
      <c r="AC24" s="206">
        <f t="shared" si="9"/>
        <v>0.74947720857446787</v>
      </c>
      <c r="AD24" s="206">
        <f t="shared" si="10"/>
        <v>0.74253108099876186</v>
      </c>
      <c r="AE24" s="298">
        <f t="shared" si="11"/>
        <v>0.60000000000000053</v>
      </c>
      <c r="AF24" s="224">
        <v>0</v>
      </c>
    </row>
    <row r="25" spans="2:32" s="105" customFormat="1" ht="13.5" customHeight="1">
      <c r="B25" s="221">
        <v>20</v>
      </c>
      <c r="C25" s="102" t="s">
        <v>112</v>
      </c>
      <c r="D25" s="329">
        <v>0.52250863115715374</v>
      </c>
      <c r="E25" s="27">
        <v>0.78690073238759717</v>
      </c>
      <c r="F25" s="329">
        <v>0.52221458351439698</v>
      </c>
      <c r="G25" s="27">
        <v>0.78445211573878071</v>
      </c>
      <c r="J25" s="221">
        <v>20</v>
      </c>
      <c r="K25" s="102" t="s">
        <v>112</v>
      </c>
      <c r="L25" s="28">
        <v>0.53841268618873006</v>
      </c>
      <c r="M25" s="28">
        <v>0.78496300447231171</v>
      </c>
      <c r="N25" s="28">
        <v>0.52507282497334318</v>
      </c>
      <c r="O25" s="28">
        <v>0.77997823220428175</v>
      </c>
      <c r="Q25" s="91" t="str">
        <f t="shared" si="0"/>
        <v>八尾市</v>
      </c>
      <c r="R25" s="206">
        <f t="shared" si="12"/>
        <v>0.48933602351814603</v>
      </c>
      <c r="S25" s="206">
        <f t="shared" si="1"/>
        <v>0.49049379122916642</v>
      </c>
      <c r="T25" s="298">
        <f t="shared" si="2"/>
        <v>-0.10000000000000009</v>
      </c>
      <c r="U25" s="91" t="str">
        <f t="shared" si="3"/>
        <v>堺市美原区</v>
      </c>
      <c r="V25" s="206">
        <f t="shared" si="13"/>
        <v>0.7664501863574138</v>
      </c>
      <c r="W25" s="206">
        <f t="shared" si="4"/>
        <v>0.75116533107361427</v>
      </c>
      <c r="X25" s="298">
        <f t="shared" si="5"/>
        <v>1.5000000000000013</v>
      </c>
      <c r="Z25" s="206">
        <f t="shared" si="6"/>
        <v>0.46885374272241548</v>
      </c>
      <c r="AA25" s="206">
        <f t="shared" si="7"/>
        <v>0.47238652532593811</v>
      </c>
      <c r="AB25" s="298">
        <f t="shared" si="8"/>
        <v>-0.30000000000000027</v>
      </c>
      <c r="AC25" s="206">
        <f t="shared" si="9"/>
        <v>0.74947720857446787</v>
      </c>
      <c r="AD25" s="206">
        <f t="shared" si="10"/>
        <v>0.74253108099876186</v>
      </c>
      <c r="AE25" s="298">
        <f t="shared" si="11"/>
        <v>0.60000000000000053</v>
      </c>
      <c r="AF25" s="224">
        <v>0</v>
      </c>
    </row>
    <row r="26" spans="2:32" s="105" customFormat="1" ht="13.5" customHeight="1">
      <c r="B26" s="221">
        <v>21</v>
      </c>
      <c r="C26" s="102" t="s">
        <v>113</v>
      </c>
      <c r="D26" s="329">
        <v>0.45826140102551932</v>
      </c>
      <c r="E26" s="27">
        <v>0.76319592630473476</v>
      </c>
      <c r="F26" s="329">
        <v>0.48164075958619712</v>
      </c>
      <c r="G26" s="27">
        <v>0.76026670531620921</v>
      </c>
      <c r="J26" s="221">
        <v>21</v>
      </c>
      <c r="K26" s="102" t="s">
        <v>113</v>
      </c>
      <c r="L26" s="28">
        <v>0.4865695786606401</v>
      </c>
      <c r="M26" s="28">
        <v>0.76467567980005435</v>
      </c>
      <c r="N26" s="28">
        <v>0.48935177505014776</v>
      </c>
      <c r="O26" s="28">
        <v>0.75503361939331226</v>
      </c>
      <c r="Q26" s="91" t="str">
        <f t="shared" si="0"/>
        <v>住之江区</v>
      </c>
      <c r="R26" s="206">
        <f t="shared" si="12"/>
        <v>0.48830590859562045</v>
      </c>
      <c r="S26" s="206">
        <f t="shared" si="1"/>
        <v>0.49779626850835235</v>
      </c>
      <c r="T26" s="298">
        <f t="shared" si="2"/>
        <v>-1.0000000000000009</v>
      </c>
      <c r="U26" s="91" t="str">
        <f t="shared" si="3"/>
        <v>豊能町</v>
      </c>
      <c r="V26" s="206">
        <f t="shared" si="13"/>
        <v>0.76586255180940277</v>
      </c>
      <c r="W26" s="206">
        <f t="shared" si="4"/>
        <v>0.76132208397337364</v>
      </c>
      <c r="X26" s="298">
        <f t="shared" si="5"/>
        <v>0.50000000000000044</v>
      </c>
      <c r="Z26" s="206">
        <f t="shared" si="6"/>
        <v>0.46885374272241548</v>
      </c>
      <c r="AA26" s="206">
        <f t="shared" si="7"/>
        <v>0.47238652532593811</v>
      </c>
      <c r="AB26" s="298">
        <f t="shared" si="8"/>
        <v>-0.30000000000000027</v>
      </c>
      <c r="AC26" s="206">
        <f t="shared" si="9"/>
        <v>0.74947720857446787</v>
      </c>
      <c r="AD26" s="206">
        <f t="shared" si="10"/>
        <v>0.74253108099876186</v>
      </c>
      <c r="AE26" s="298">
        <f t="shared" si="11"/>
        <v>0.60000000000000053</v>
      </c>
      <c r="AF26" s="224">
        <v>0</v>
      </c>
    </row>
    <row r="27" spans="2:32" s="105" customFormat="1" ht="13.5" customHeight="1">
      <c r="B27" s="221">
        <v>22</v>
      </c>
      <c r="C27" s="102" t="s">
        <v>64</v>
      </c>
      <c r="D27" s="329">
        <v>0.49072817994333773</v>
      </c>
      <c r="E27" s="27">
        <v>0.78640641728356631</v>
      </c>
      <c r="F27" s="329">
        <v>0.48830590859562045</v>
      </c>
      <c r="G27" s="27">
        <v>0.77967923342682877</v>
      </c>
      <c r="J27" s="221">
        <v>22</v>
      </c>
      <c r="K27" s="102" t="s">
        <v>64</v>
      </c>
      <c r="L27" s="28">
        <v>0.50405454078358092</v>
      </c>
      <c r="M27" s="28">
        <v>0.77975839413823556</v>
      </c>
      <c r="N27" s="28">
        <v>0.49779626850835235</v>
      </c>
      <c r="O27" s="28">
        <v>0.77182059833298133</v>
      </c>
      <c r="Q27" s="91" t="str">
        <f t="shared" si="0"/>
        <v>熊取町</v>
      </c>
      <c r="R27" s="206">
        <f t="shared" si="12"/>
        <v>0.48587882236965563</v>
      </c>
      <c r="S27" s="206">
        <f t="shared" si="1"/>
        <v>0.51313488974440413</v>
      </c>
      <c r="T27" s="298">
        <f t="shared" si="2"/>
        <v>-2.7000000000000024</v>
      </c>
      <c r="U27" s="91" t="str">
        <f t="shared" si="3"/>
        <v>此花区</v>
      </c>
      <c r="V27" s="206">
        <f t="shared" si="13"/>
        <v>0.76557672413203337</v>
      </c>
      <c r="W27" s="206">
        <f t="shared" si="4"/>
        <v>0.75762276911122806</v>
      </c>
      <c r="X27" s="298">
        <f t="shared" si="5"/>
        <v>0.80000000000000071</v>
      </c>
      <c r="Z27" s="206">
        <f t="shared" si="6"/>
        <v>0.46885374272241548</v>
      </c>
      <c r="AA27" s="206">
        <f t="shared" si="7"/>
        <v>0.47238652532593811</v>
      </c>
      <c r="AB27" s="298">
        <f t="shared" si="8"/>
        <v>-0.30000000000000027</v>
      </c>
      <c r="AC27" s="206">
        <f t="shared" si="9"/>
        <v>0.74947720857446787</v>
      </c>
      <c r="AD27" s="206">
        <f t="shared" si="10"/>
        <v>0.74253108099876186</v>
      </c>
      <c r="AE27" s="298">
        <f t="shared" si="11"/>
        <v>0.60000000000000053</v>
      </c>
      <c r="AF27" s="224">
        <v>0</v>
      </c>
    </row>
    <row r="28" spans="2:32" s="105" customFormat="1" ht="13.5" customHeight="1">
      <c r="B28" s="221">
        <v>23</v>
      </c>
      <c r="C28" s="102" t="s">
        <v>114</v>
      </c>
      <c r="D28" s="330">
        <v>0.48978736016043911</v>
      </c>
      <c r="E28" s="29">
        <v>0.76366746354062209</v>
      </c>
      <c r="F28" s="330">
        <v>0.48511439828175751</v>
      </c>
      <c r="G28" s="29">
        <v>0.76008291081993662</v>
      </c>
      <c r="J28" s="221">
        <v>23</v>
      </c>
      <c r="K28" s="102" t="s">
        <v>114</v>
      </c>
      <c r="L28" s="28">
        <v>0.48920785376567777</v>
      </c>
      <c r="M28" s="28">
        <v>0.75490659989979314</v>
      </c>
      <c r="N28" s="28">
        <v>0.47590586076681335</v>
      </c>
      <c r="O28" s="28">
        <v>0.74666423220110456</v>
      </c>
      <c r="Q28" s="91" t="str">
        <f t="shared" si="0"/>
        <v>堺市美原区</v>
      </c>
      <c r="R28" s="206">
        <f t="shared" si="12"/>
        <v>0.48547259089524269</v>
      </c>
      <c r="S28" s="206">
        <f t="shared" si="1"/>
        <v>0.47629711468436753</v>
      </c>
      <c r="T28" s="298">
        <f t="shared" si="2"/>
        <v>0.9000000000000008</v>
      </c>
      <c r="U28" s="91" t="str">
        <f t="shared" si="3"/>
        <v>堺市西区</v>
      </c>
      <c r="V28" s="206">
        <f t="shared" si="13"/>
        <v>0.76458230716010311</v>
      </c>
      <c r="W28" s="206">
        <f t="shared" si="4"/>
        <v>0.75911915448632339</v>
      </c>
      <c r="X28" s="298">
        <f t="shared" si="5"/>
        <v>0.60000000000000053</v>
      </c>
      <c r="Z28" s="206">
        <f t="shared" si="6"/>
        <v>0.46885374272241548</v>
      </c>
      <c r="AA28" s="206">
        <f t="shared" si="7"/>
        <v>0.47238652532593811</v>
      </c>
      <c r="AB28" s="298">
        <f t="shared" si="8"/>
        <v>-0.30000000000000027</v>
      </c>
      <c r="AC28" s="206">
        <f t="shared" si="9"/>
        <v>0.74947720857446787</v>
      </c>
      <c r="AD28" s="206">
        <f t="shared" si="10"/>
        <v>0.74253108099876186</v>
      </c>
      <c r="AE28" s="298">
        <f t="shared" si="11"/>
        <v>0.60000000000000053</v>
      </c>
      <c r="AF28" s="224">
        <v>0</v>
      </c>
    </row>
    <row r="29" spans="2:32" s="105" customFormat="1" ht="13.5" customHeight="1">
      <c r="B29" s="221">
        <v>24</v>
      </c>
      <c r="C29" s="102" t="s">
        <v>115</v>
      </c>
      <c r="D29" s="331">
        <v>0.44027579139529743</v>
      </c>
      <c r="E29" s="332">
        <v>0.71664863242667076</v>
      </c>
      <c r="F29" s="331">
        <v>0.43401134593589524</v>
      </c>
      <c r="G29" s="332">
        <v>0.70849738345377722</v>
      </c>
      <c r="J29" s="221">
        <v>24</v>
      </c>
      <c r="K29" s="102" t="s">
        <v>115</v>
      </c>
      <c r="L29" s="28">
        <v>0.44327289223141242</v>
      </c>
      <c r="M29" s="28">
        <v>0.71453583137358534</v>
      </c>
      <c r="N29" s="28">
        <v>0.44647304252401199</v>
      </c>
      <c r="O29" s="28">
        <v>0.70597083602351696</v>
      </c>
      <c r="Q29" s="91" t="str">
        <f t="shared" si="0"/>
        <v>平野区</v>
      </c>
      <c r="R29" s="206">
        <f t="shared" si="12"/>
        <v>0.48511439828175751</v>
      </c>
      <c r="S29" s="206">
        <f t="shared" si="1"/>
        <v>0.47590586076681335</v>
      </c>
      <c r="T29" s="298">
        <f t="shared" si="2"/>
        <v>0.9000000000000008</v>
      </c>
      <c r="U29" s="91" t="str">
        <f t="shared" si="3"/>
        <v>八尾市</v>
      </c>
      <c r="V29" s="206">
        <f t="shared" si="13"/>
        <v>0.76421712557144184</v>
      </c>
      <c r="W29" s="206">
        <f t="shared" si="4"/>
        <v>0.75643315837479863</v>
      </c>
      <c r="X29" s="298">
        <f t="shared" si="5"/>
        <v>0.80000000000000071</v>
      </c>
      <c r="Z29" s="206">
        <f t="shared" si="6"/>
        <v>0.46885374272241548</v>
      </c>
      <c r="AA29" s="206">
        <f t="shared" si="7"/>
        <v>0.47238652532593811</v>
      </c>
      <c r="AB29" s="298">
        <f t="shared" si="8"/>
        <v>-0.30000000000000027</v>
      </c>
      <c r="AC29" s="206">
        <f t="shared" si="9"/>
        <v>0.74947720857446787</v>
      </c>
      <c r="AD29" s="206">
        <f t="shared" si="10"/>
        <v>0.74253108099876186</v>
      </c>
      <c r="AE29" s="298">
        <f t="shared" si="11"/>
        <v>0.60000000000000053</v>
      </c>
      <c r="AF29" s="224">
        <v>0</v>
      </c>
    </row>
    <row r="30" spans="2:32" s="105" customFormat="1" ht="13.5" customHeight="1">
      <c r="B30" s="221">
        <v>25</v>
      </c>
      <c r="C30" s="102" t="s">
        <v>116</v>
      </c>
      <c r="D30" s="329">
        <v>0.45331408385177685</v>
      </c>
      <c r="E30" s="27">
        <v>0.73670191965491272</v>
      </c>
      <c r="F30" s="329">
        <v>0.43985090617527939</v>
      </c>
      <c r="G30" s="27">
        <v>0.73545549566481649</v>
      </c>
      <c r="J30" s="221">
        <v>25</v>
      </c>
      <c r="K30" s="102" t="s">
        <v>116</v>
      </c>
      <c r="L30" s="28">
        <v>0.45350851515809337</v>
      </c>
      <c r="M30" s="28">
        <v>0.73611207630833941</v>
      </c>
      <c r="N30" s="28">
        <v>0.44669758759646244</v>
      </c>
      <c r="O30" s="28">
        <v>0.73170484144901293</v>
      </c>
      <c r="Q30" s="91" t="str">
        <f t="shared" si="0"/>
        <v>枚方市</v>
      </c>
      <c r="R30" s="206">
        <f t="shared" si="12"/>
        <v>0.48429880586313429</v>
      </c>
      <c r="S30" s="206">
        <f t="shared" si="1"/>
        <v>0.48713958439883887</v>
      </c>
      <c r="T30" s="298">
        <f t="shared" si="2"/>
        <v>-0.30000000000000027</v>
      </c>
      <c r="U30" s="91" t="str">
        <f t="shared" si="3"/>
        <v>鶴見区</v>
      </c>
      <c r="V30" s="206">
        <f t="shared" si="13"/>
        <v>0.76026670531620921</v>
      </c>
      <c r="W30" s="206">
        <f t="shared" si="4"/>
        <v>0.75503361939331226</v>
      </c>
      <c r="X30" s="298">
        <f t="shared" si="5"/>
        <v>0.50000000000000044</v>
      </c>
      <c r="Z30" s="206">
        <f t="shared" si="6"/>
        <v>0.46885374272241548</v>
      </c>
      <c r="AA30" s="206">
        <f t="shared" si="7"/>
        <v>0.47238652532593811</v>
      </c>
      <c r="AB30" s="298">
        <f t="shared" si="8"/>
        <v>-0.30000000000000027</v>
      </c>
      <c r="AC30" s="206">
        <f t="shared" si="9"/>
        <v>0.74947720857446787</v>
      </c>
      <c r="AD30" s="206">
        <f t="shared" si="10"/>
        <v>0.74253108099876186</v>
      </c>
      <c r="AE30" s="298">
        <f t="shared" si="11"/>
        <v>0.60000000000000053</v>
      </c>
      <c r="AF30" s="224">
        <v>0</v>
      </c>
    </row>
    <row r="31" spans="2:32" s="105" customFormat="1" ht="13.5" customHeight="1">
      <c r="B31" s="221">
        <v>26</v>
      </c>
      <c r="C31" s="102" t="s">
        <v>36</v>
      </c>
      <c r="D31" s="329">
        <v>0.46978410275650484</v>
      </c>
      <c r="E31" s="27">
        <v>0.75389669309972518</v>
      </c>
      <c r="F31" s="329">
        <v>0.46954657241094788</v>
      </c>
      <c r="G31" s="27">
        <v>0.75133896836331127</v>
      </c>
      <c r="J31" s="221">
        <v>26</v>
      </c>
      <c r="K31" s="102" t="s">
        <v>36</v>
      </c>
      <c r="L31" s="28">
        <v>0.48009630243565105</v>
      </c>
      <c r="M31" s="28">
        <v>0.75185331118240706</v>
      </c>
      <c r="N31" s="28">
        <v>0.48004885167663786</v>
      </c>
      <c r="O31" s="28">
        <v>0.74684580769523523</v>
      </c>
      <c r="Q31" s="91" t="str">
        <f t="shared" si="0"/>
        <v>羽曳野市</v>
      </c>
      <c r="R31" s="206">
        <f t="shared" si="12"/>
        <v>0.48245377547317503</v>
      </c>
      <c r="S31" s="206">
        <f t="shared" si="1"/>
        <v>0.47195383213968078</v>
      </c>
      <c r="T31" s="298">
        <f t="shared" si="2"/>
        <v>1.0000000000000009</v>
      </c>
      <c r="U31" s="91" t="str">
        <f t="shared" si="3"/>
        <v>平野区</v>
      </c>
      <c r="V31" s="206">
        <f t="shared" si="13"/>
        <v>0.76008291081993662</v>
      </c>
      <c r="W31" s="206">
        <f t="shared" si="4"/>
        <v>0.74666423220110456</v>
      </c>
      <c r="X31" s="298">
        <f t="shared" si="5"/>
        <v>1.3000000000000012</v>
      </c>
      <c r="Z31" s="206">
        <f t="shared" si="6"/>
        <v>0.46885374272241548</v>
      </c>
      <c r="AA31" s="206">
        <f t="shared" si="7"/>
        <v>0.47238652532593811</v>
      </c>
      <c r="AB31" s="298">
        <f t="shared" si="8"/>
        <v>-0.30000000000000027</v>
      </c>
      <c r="AC31" s="206">
        <f t="shared" si="9"/>
        <v>0.74947720857446787</v>
      </c>
      <c r="AD31" s="206">
        <f t="shared" si="10"/>
        <v>0.74253108099876186</v>
      </c>
      <c r="AE31" s="298">
        <f t="shared" si="11"/>
        <v>0.60000000000000053</v>
      </c>
      <c r="AF31" s="224">
        <v>0</v>
      </c>
    </row>
    <row r="32" spans="2:32" s="105" customFormat="1" ht="13.5" customHeight="1">
      <c r="B32" s="221">
        <v>27</v>
      </c>
      <c r="C32" s="102" t="s">
        <v>37</v>
      </c>
      <c r="D32" s="329">
        <v>0.50986827169420079</v>
      </c>
      <c r="E32" s="27">
        <v>0.77725825243570634</v>
      </c>
      <c r="F32" s="329">
        <v>0.50505576778621031</v>
      </c>
      <c r="G32" s="27">
        <v>0.77554939772194564</v>
      </c>
      <c r="J32" s="221">
        <v>27</v>
      </c>
      <c r="K32" s="102" t="s">
        <v>37</v>
      </c>
      <c r="L32" s="28">
        <v>0.52654001959860497</v>
      </c>
      <c r="M32" s="28">
        <v>0.77855236611764922</v>
      </c>
      <c r="N32" s="28">
        <v>0.5177257362443225</v>
      </c>
      <c r="O32" s="28">
        <v>0.77490618584464854</v>
      </c>
      <c r="Q32" s="91" t="str">
        <f t="shared" si="0"/>
        <v>鶴見区</v>
      </c>
      <c r="R32" s="206">
        <f t="shared" si="12"/>
        <v>0.48164075958619712</v>
      </c>
      <c r="S32" s="206">
        <f t="shared" si="1"/>
        <v>0.48935177505014776</v>
      </c>
      <c r="T32" s="298">
        <f t="shared" si="2"/>
        <v>-0.70000000000000062</v>
      </c>
      <c r="U32" s="91" t="str">
        <f t="shared" si="3"/>
        <v>都島区</v>
      </c>
      <c r="V32" s="206">
        <f t="shared" si="13"/>
        <v>0.75957410354537103</v>
      </c>
      <c r="W32" s="206">
        <f t="shared" si="4"/>
        <v>0.74779628415706023</v>
      </c>
      <c r="X32" s="298">
        <f t="shared" si="5"/>
        <v>1.2000000000000011</v>
      </c>
      <c r="Z32" s="206">
        <f t="shared" si="6"/>
        <v>0.46885374272241548</v>
      </c>
      <c r="AA32" s="206">
        <f t="shared" si="7"/>
        <v>0.47238652532593811</v>
      </c>
      <c r="AB32" s="298">
        <f t="shared" si="8"/>
        <v>-0.30000000000000027</v>
      </c>
      <c r="AC32" s="206">
        <f t="shared" si="9"/>
        <v>0.74947720857446787</v>
      </c>
      <c r="AD32" s="206">
        <f t="shared" si="10"/>
        <v>0.74253108099876186</v>
      </c>
      <c r="AE32" s="298">
        <f t="shared" si="11"/>
        <v>0.60000000000000053</v>
      </c>
      <c r="AF32" s="224">
        <v>0</v>
      </c>
    </row>
    <row r="33" spans="2:32" s="105" customFormat="1" ht="13.5" customHeight="1">
      <c r="B33" s="221">
        <v>28</v>
      </c>
      <c r="C33" s="102" t="s">
        <v>38</v>
      </c>
      <c r="D33" s="329">
        <v>0.47185355630980697</v>
      </c>
      <c r="E33" s="27">
        <v>0.75050604932068687</v>
      </c>
      <c r="F33" s="329">
        <v>0.46684899158390603</v>
      </c>
      <c r="G33" s="27">
        <v>0.74729953082132694</v>
      </c>
      <c r="J33" s="221">
        <v>28</v>
      </c>
      <c r="K33" s="102" t="s">
        <v>38</v>
      </c>
      <c r="L33" s="28">
        <v>0.47393939755600933</v>
      </c>
      <c r="M33" s="28">
        <v>0.74550686958056944</v>
      </c>
      <c r="N33" s="28">
        <v>0.47982349091789767</v>
      </c>
      <c r="O33" s="28">
        <v>0.74183441136413131</v>
      </c>
      <c r="Q33" s="91" t="str">
        <f t="shared" si="0"/>
        <v>島本町</v>
      </c>
      <c r="R33" s="206">
        <f t="shared" si="12"/>
        <v>0.47829065333356235</v>
      </c>
      <c r="S33" s="206">
        <f t="shared" si="1"/>
        <v>0.49537786856052995</v>
      </c>
      <c r="T33" s="298">
        <f t="shared" si="2"/>
        <v>-1.7000000000000015</v>
      </c>
      <c r="U33" s="91" t="str">
        <f t="shared" si="3"/>
        <v>浪速区</v>
      </c>
      <c r="V33" s="206">
        <f t="shared" si="13"/>
        <v>0.75935264032448246</v>
      </c>
      <c r="W33" s="206">
        <f t="shared" si="4"/>
        <v>0.74893819662294048</v>
      </c>
      <c r="X33" s="298">
        <f t="shared" si="5"/>
        <v>1.0000000000000009</v>
      </c>
      <c r="Z33" s="206">
        <f t="shared" si="6"/>
        <v>0.46885374272241548</v>
      </c>
      <c r="AA33" s="206">
        <f t="shared" si="7"/>
        <v>0.47238652532593811</v>
      </c>
      <c r="AB33" s="298">
        <f t="shared" si="8"/>
        <v>-0.30000000000000027</v>
      </c>
      <c r="AC33" s="206">
        <f t="shared" si="9"/>
        <v>0.74947720857446787</v>
      </c>
      <c r="AD33" s="206">
        <f t="shared" si="10"/>
        <v>0.74253108099876186</v>
      </c>
      <c r="AE33" s="298">
        <f t="shared" si="11"/>
        <v>0.60000000000000053</v>
      </c>
      <c r="AF33" s="224">
        <v>0</v>
      </c>
    </row>
    <row r="34" spans="2:32" s="105" customFormat="1" ht="13.5" customHeight="1">
      <c r="B34" s="221">
        <v>29</v>
      </c>
      <c r="C34" s="102" t="s">
        <v>39</v>
      </c>
      <c r="D34" s="329">
        <v>0.46626561727454302</v>
      </c>
      <c r="E34" s="27">
        <v>0.7630984458086062</v>
      </c>
      <c r="F34" s="329">
        <v>0.46856962261649754</v>
      </c>
      <c r="G34" s="27">
        <v>0.75705070668199304</v>
      </c>
      <c r="J34" s="221">
        <v>29</v>
      </c>
      <c r="K34" s="102" t="s">
        <v>39</v>
      </c>
      <c r="L34" s="28">
        <v>0.47453950816018159</v>
      </c>
      <c r="M34" s="28">
        <v>0.75288257987298057</v>
      </c>
      <c r="N34" s="28">
        <v>0.47501744909751631</v>
      </c>
      <c r="O34" s="28">
        <v>0.74709197286654461</v>
      </c>
      <c r="Q34" s="91" t="str">
        <f t="shared" si="0"/>
        <v>松原市</v>
      </c>
      <c r="R34" s="206">
        <f t="shared" si="12"/>
        <v>0.47695452962120699</v>
      </c>
      <c r="S34" s="206">
        <f t="shared" si="1"/>
        <v>0.48351375231767757</v>
      </c>
      <c r="T34" s="298">
        <f t="shared" si="2"/>
        <v>-0.70000000000000062</v>
      </c>
      <c r="U34" s="91" t="str">
        <f t="shared" si="3"/>
        <v>守口市</v>
      </c>
      <c r="V34" s="206">
        <f t="shared" si="13"/>
        <v>0.75727403249539904</v>
      </c>
      <c r="W34" s="206">
        <f t="shared" si="4"/>
        <v>0.74654784383895045</v>
      </c>
      <c r="X34" s="298">
        <f t="shared" si="5"/>
        <v>1.0000000000000009</v>
      </c>
      <c r="Z34" s="206">
        <f t="shared" si="6"/>
        <v>0.46885374272241548</v>
      </c>
      <c r="AA34" s="206">
        <f t="shared" si="7"/>
        <v>0.47238652532593811</v>
      </c>
      <c r="AB34" s="298">
        <f t="shared" si="8"/>
        <v>-0.30000000000000027</v>
      </c>
      <c r="AC34" s="206">
        <f t="shared" si="9"/>
        <v>0.74947720857446787</v>
      </c>
      <c r="AD34" s="206">
        <f t="shared" si="10"/>
        <v>0.74253108099876186</v>
      </c>
      <c r="AE34" s="298">
        <f t="shared" si="11"/>
        <v>0.60000000000000053</v>
      </c>
      <c r="AF34" s="224">
        <v>0</v>
      </c>
    </row>
    <row r="35" spans="2:32" s="105" customFormat="1" ht="13.5" customHeight="1">
      <c r="B35" s="221">
        <v>30</v>
      </c>
      <c r="C35" s="102" t="s">
        <v>40</v>
      </c>
      <c r="D35" s="329">
        <v>0.50264169458999697</v>
      </c>
      <c r="E35" s="27">
        <v>0.76898016508649858</v>
      </c>
      <c r="F35" s="329">
        <v>0.49599858418509729</v>
      </c>
      <c r="G35" s="27">
        <v>0.76458230716010311</v>
      </c>
      <c r="J35" s="221">
        <v>30</v>
      </c>
      <c r="K35" s="102" t="s">
        <v>40</v>
      </c>
      <c r="L35" s="28">
        <v>0.50206736866191204</v>
      </c>
      <c r="M35" s="28">
        <v>0.76659493814502833</v>
      </c>
      <c r="N35" s="28">
        <v>0.50238207812265423</v>
      </c>
      <c r="O35" s="28">
        <v>0.75911915448632339</v>
      </c>
      <c r="Q35" s="91" t="str">
        <f t="shared" si="0"/>
        <v>浪速区</v>
      </c>
      <c r="R35" s="206">
        <f t="shared" si="12"/>
        <v>0.47611013229896182</v>
      </c>
      <c r="S35" s="206">
        <f t="shared" si="1"/>
        <v>0.48218260258624662</v>
      </c>
      <c r="T35" s="298">
        <f t="shared" si="2"/>
        <v>-0.60000000000000053</v>
      </c>
      <c r="U35" s="91" t="str">
        <f t="shared" si="3"/>
        <v>堺市東区</v>
      </c>
      <c r="V35" s="206">
        <f t="shared" si="13"/>
        <v>0.75705070668199304</v>
      </c>
      <c r="W35" s="206">
        <f t="shared" si="4"/>
        <v>0.74709197286654461</v>
      </c>
      <c r="X35" s="298">
        <f t="shared" si="5"/>
        <v>1.0000000000000009</v>
      </c>
      <c r="Z35" s="206">
        <f t="shared" si="6"/>
        <v>0.46885374272241548</v>
      </c>
      <c r="AA35" s="206">
        <f t="shared" si="7"/>
        <v>0.47238652532593811</v>
      </c>
      <c r="AB35" s="298">
        <f t="shared" si="8"/>
        <v>-0.30000000000000027</v>
      </c>
      <c r="AC35" s="206">
        <f t="shared" si="9"/>
        <v>0.74947720857446787</v>
      </c>
      <c r="AD35" s="206">
        <f t="shared" si="10"/>
        <v>0.74253108099876186</v>
      </c>
      <c r="AE35" s="298">
        <f t="shared" si="11"/>
        <v>0.60000000000000053</v>
      </c>
      <c r="AF35" s="224">
        <v>0</v>
      </c>
    </row>
    <row r="36" spans="2:32" s="105" customFormat="1" ht="13.5" customHeight="1">
      <c r="B36" s="221">
        <v>31</v>
      </c>
      <c r="C36" s="102" t="s">
        <v>41</v>
      </c>
      <c r="D36" s="330">
        <v>0.41227046617404595</v>
      </c>
      <c r="E36" s="29">
        <v>0.72585965624744808</v>
      </c>
      <c r="F36" s="330">
        <v>0.42320350938292028</v>
      </c>
      <c r="G36" s="29">
        <v>0.72443467185171695</v>
      </c>
      <c r="J36" s="221">
        <v>31</v>
      </c>
      <c r="K36" s="102" t="s">
        <v>41</v>
      </c>
      <c r="L36" s="28">
        <v>0.43343232127450682</v>
      </c>
      <c r="M36" s="28">
        <v>0.72809817236331054</v>
      </c>
      <c r="N36" s="28">
        <v>0.43797113361998075</v>
      </c>
      <c r="O36" s="28">
        <v>0.72318757026530056</v>
      </c>
      <c r="Q36" s="91" t="str">
        <f t="shared" si="0"/>
        <v>守口市</v>
      </c>
      <c r="R36" s="206">
        <f t="shared" si="12"/>
        <v>0.47508325844408605</v>
      </c>
      <c r="S36" s="206">
        <f t="shared" si="1"/>
        <v>0.47879105996869764</v>
      </c>
      <c r="T36" s="298">
        <f t="shared" si="2"/>
        <v>-0.40000000000000036</v>
      </c>
      <c r="U36" s="91" t="str">
        <f t="shared" si="3"/>
        <v>松原市</v>
      </c>
      <c r="V36" s="206">
        <f t="shared" si="13"/>
        <v>0.75662580924904244</v>
      </c>
      <c r="W36" s="206">
        <f t="shared" si="4"/>
        <v>0.75218081079471977</v>
      </c>
      <c r="X36" s="298">
        <f t="shared" si="5"/>
        <v>0.50000000000000044</v>
      </c>
      <c r="Z36" s="206">
        <f t="shared" si="6"/>
        <v>0.46885374272241548</v>
      </c>
      <c r="AA36" s="206">
        <f t="shared" si="7"/>
        <v>0.47238652532593811</v>
      </c>
      <c r="AB36" s="298">
        <f t="shared" si="8"/>
        <v>-0.30000000000000027</v>
      </c>
      <c r="AC36" s="206">
        <f t="shared" si="9"/>
        <v>0.74947720857446787</v>
      </c>
      <c r="AD36" s="206">
        <f t="shared" si="10"/>
        <v>0.74253108099876186</v>
      </c>
      <c r="AE36" s="298">
        <f t="shared" si="11"/>
        <v>0.60000000000000053</v>
      </c>
      <c r="AF36" s="224">
        <v>0</v>
      </c>
    </row>
    <row r="37" spans="2:32" s="105" customFormat="1" ht="13.5" customHeight="1">
      <c r="B37" s="221">
        <v>32</v>
      </c>
      <c r="C37" s="102" t="s">
        <v>42</v>
      </c>
      <c r="D37" s="330">
        <v>0.46488478309095482</v>
      </c>
      <c r="E37" s="29">
        <v>0.73984214295547912</v>
      </c>
      <c r="F37" s="330">
        <v>0.46672553323784022</v>
      </c>
      <c r="G37" s="29">
        <v>0.74066527932971038</v>
      </c>
      <c r="J37" s="221">
        <v>32</v>
      </c>
      <c r="K37" s="102" t="s">
        <v>42</v>
      </c>
      <c r="L37" s="28">
        <v>0.47731310036210511</v>
      </c>
      <c r="M37" s="28">
        <v>0.73855925549073154</v>
      </c>
      <c r="N37" s="28">
        <v>0.47829291407943969</v>
      </c>
      <c r="O37" s="28">
        <v>0.73625671388105307</v>
      </c>
      <c r="Q37" s="91" t="str">
        <f t="shared" si="0"/>
        <v>大阪市</v>
      </c>
      <c r="R37" s="206">
        <f t="shared" si="12"/>
        <v>0.47223683984612536</v>
      </c>
      <c r="S37" s="206">
        <f t="shared" si="1"/>
        <v>0.47406400810728244</v>
      </c>
      <c r="T37" s="298">
        <f t="shared" si="2"/>
        <v>-0.20000000000000018</v>
      </c>
      <c r="U37" s="91" t="str">
        <f t="shared" si="3"/>
        <v>羽曳野市</v>
      </c>
      <c r="V37" s="206">
        <f t="shared" si="13"/>
        <v>0.75513348637613831</v>
      </c>
      <c r="W37" s="206">
        <f t="shared" si="4"/>
        <v>0.74059979430424483</v>
      </c>
      <c r="X37" s="298">
        <f t="shared" si="5"/>
        <v>1.4000000000000012</v>
      </c>
      <c r="Z37" s="206">
        <f t="shared" si="6"/>
        <v>0.46885374272241548</v>
      </c>
      <c r="AA37" s="206">
        <f t="shared" si="7"/>
        <v>0.47238652532593811</v>
      </c>
      <c r="AB37" s="298">
        <f t="shared" si="8"/>
        <v>-0.30000000000000027</v>
      </c>
      <c r="AC37" s="206">
        <f t="shared" si="9"/>
        <v>0.74947720857446787</v>
      </c>
      <c r="AD37" s="206">
        <f t="shared" si="10"/>
        <v>0.74253108099876186</v>
      </c>
      <c r="AE37" s="298">
        <f t="shared" si="11"/>
        <v>0.60000000000000053</v>
      </c>
      <c r="AF37" s="224">
        <v>0</v>
      </c>
    </row>
    <row r="38" spans="2:32" s="105" customFormat="1" ht="13.5" customHeight="1">
      <c r="B38" s="221">
        <v>33</v>
      </c>
      <c r="C38" s="102" t="s">
        <v>43</v>
      </c>
      <c r="D38" s="329">
        <v>0.5043713994092307</v>
      </c>
      <c r="E38" s="27">
        <v>0.77256086719908101</v>
      </c>
      <c r="F38" s="329">
        <v>0.48547259089524269</v>
      </c>
      <c r="G38" s="27">
        <v>0.7664501863574138</v>
      </c>
      <c r="J38" s="221">
        <v>33</v>
      </c>
      <c r="K38" s="102" t="s">
        <v>43</v>
      </c>
      <c r="L38" s="28">
        <v>0.49443781634446382</v>
      </c>
      <c r="M38" s="28">
        <v>0.76581147706344121</v>
      </c>
      <c r="N38" s="28">
        <v>0.47629711468436753</v>
      </c>
      <c r="O38" s="28">
        <v>0.75116533107361427</v>
      </c>
      <c r="Q38" s="91" t="str">
        <f t="shared" si="0"/>
        <v>西区</v>
      </c>
      <c r="R38" s="206">
        <f t="shared" ref="R38:R69" si="14">LARGE(F$6:F$79,ROW(A33))</f>
        <v>0.47136446521632264</v>
      </c>
      <c r="S38" s="206">
        <f t="shared" si="1"/>
        <v>0.47407023768671658</v>
      </c>
      <c r="T38" s="298">
        <f t="shared" si="2"/>
        <v>-0.30000000000000027</v>
      </c>
      <c r="U38" s="91" t="str">
        <f t="shared" si="3"/>
        <v>富田林市</v>
      </c>
      <c r="V38" s="206">
        <f t="shared" ref="V38:V69" si="15">LARGE(G$6:G$79,ROW(A33))</f>
        <v>0.7549831964728565</v>
      </c>
      <c r="W38" s="206">
        <f t="shared" si="4"/>
        <v>0.73445459418029002</v>
      </c>
      <c r="X38" s="298">
        <f t="shared" si="5"/>
        <v>2.1000000000000019</v>
      </c>
      <c r="Z38" s="206">
        <f t="shared" si="6"/>
        <v>0.46885374272241548</v>
      </c>
      <c r="AA38" s="206">
        <f t="shared" si="7"/>
        <v>0.47238652532593811</v>
      </c>
      <c r="AB38" s="298">
        <f t="shared" si="8"/>
        <v>-0.30000000000000027</v>
      </c>
      <c r="AC38" s="206">
        <f t="shared" si="9"/>
        <v>0.74947720857446787</v>
      </c>
      <c r="AD38" s="206">
        <f t="shared" si="10"/>
        <v>0.74253108099876186</v>
      </c>
      <c r="AE38" s="298">
        <f t="shared" si="11"/>
        <v>0.60000000000000053</v>
      </c>
      <c r="AF38" s="224">
        <v>0</v>
      </c>
    </row>
    <row r="39" spans="2:32" s="105" customFormat="1" ht="13.5" customHeight="1">
      <c r="B39" s="221">
        <v>34</v>
      </c>
      <c r="C39" s="102" t="s">
        <v>45</v>
      </c>
      <c r="D39" s="329">
        <v>0.44774988199404941</v>
      </c>
      <c r="E39" s="27">
        <v>0.74259862310961933</v>
      </c>
      <c r="F39" s="329">
        <v>0.4472510602114298</v>
      </c>
      <c r="G39" s="27">
        <v>0.73759395335590305</v>
      </c>
      <c r="J39" s="221">
        <v>34</v>
      </c>
      <c r="K39" s="102" t="s">
        <v>45</v>
      </c>
      <c r="L39" s="28">
        <v>0.46153394161056288</v>
      </c>
      <c r="M39" s="28">
        <v>0.73354308108859234</v>
      </c>
      <c r="N39" s="28">
        <v>0.45591582361519895</v>
      </c>
      <c r="O39" s="28">
        <v>0.72722227051318278</v>
      </c>
      <c r="Q39" s="91" t="str">
        <f t="shared" si="0"/>
        <v>富田林市</v>
      </c>
      <c r="R39" s="206">
        <f t="shared" si="14"/>
        <v>0.47042732551300781</v>
      </c>
      <c r="S39" s="206">
        <f t="shared" si="1"/>
        <v>0.45628316626846571</v>
      </c>
      <c r="T39" s="298">
        <f t="shared" si="2"/>
        <v>1.3999999999999957</v>
      </c>
      <c r="U39" s="91" t="str">
        <f t="shared" si="3"/>
        <v>忠岡町</v>
      </c>
      <c r="V39" s="206">
        <f t="shared" si="15"/>
        <v>0.75422783860967946</v>
      </c>
      <c r="W39" s="206">
        <f t="shared" si="4"/>
        <v>0.7491513391373783</v>
      </c>
      <c r="X39" s="298">
        <f t="shared" si="5"/>
        <v>0.50000000000000044</v>
      </c>
      <c r="Z39" s="206">
        <f t="shared" si="6"/>
        <v>0.46885374272241548</v>
      </c>
      <c r="AA39" s="206">
        <f t="shared" si="7"/>
        <v>0.47238652532593811</v>
      </c>
      <c r="AB39" s="298">
        <f t="shared" si="8"/>
        <v>-0.30000000000000027</v>
      </c>
      <c r="AC39" s="206">
        <f t="shared" si="9"/>
        <v>0.74947720857446787</v>
      </c>
      <c r="AD39" s="206">
        <f t="shared" si="10"/>
        <v>0.74253108099876186</v>
      </c>
      <c r="AE39" s="298">
        <f t="shared" si="11"/>
        <v>0.60000000000000053</v>
      </c>
      <c r="AF39" s="224">
        <v>0</v>
      </c>
    </row>
    <row r="40" spans="2:32" s="105" customFormat="1" ht="13.5" customHeight="1">
      <c r="B40" s="221">
        <v>35</v>
      </c>
      <c r="C40" s="102" t="s">
        <v>2</v>
      </c>
      <c r="D40" s="329">
        <v>0.44575550971494143</v>
      </c>
      <c r="E40" s="27">
        <v>0.7233770242324703</v>
      </c>
      <c r="F40" s="329">
        <v>0.44814822877102789</v>
      </c>
      <c r="G40" s="27">
        <v>0.72308831671853724</v>
      </c>
      <c r="J40" s="221">
        <v>35</v>
      </c>
      <c r="K40" s="102" t="s">
        <v>2</v>
      </c>
      <c r="L40" s="28">
        <v>0.46408657618998056</v>
      </c>
      <c r="M40" s="28">
        <v>0.72536277021306972</v>
      </c>
      <c r="N40" s="28">
        <v>0.46263078344895808</v>
      </c>
      <c r="O40" s="28">
        <v>0.72351279050021544</v>
      </c>
      <c r="Q40" s="91" t="str">
        <f t="shared" si="0"/>
        <v>堺市</v>
      </c>
      <c r="R40" s="206">
        <f t="shared" si="14"/>
        <v>0.46954657241094788</v>
      </c>
      <c r="S40" s="206">
        <f t="shared" si="1"/>
        <v>0.48004885167663786</v>
      </c>
      <c r="T40" s="298">
        <f t="shared" si="2"/>
        <v>-1.0000000000000009</v>
      </c>
      <c r="U40" s="91" t="str">
        <f t="shared" si="3"/>
        <v>堺市</v>
      </c>
      <c r="V40" s="206">
        <f t="shared" si="15"/>
        <v>0.75133896836331127</v>
      </c>
      <c r="W40" s="206">
        <f t="shared" si="4"/>
        <v>0.74684580769523523</v>
      </c>
      <c r="X40" s="298">
        <f t="shared" si="5"/>
        <v>0.40000000000000036</v>
      </c>
      <c r="Z40" s="206">
        <f t="shared" si="6"/>
        <v>0.46885374272241548</v>
      </c>
      <c r="AA40" s="206">
        <f t="shared" si="7"/>
        <v>0.47238652532593811</v>
      </c>
      <c r="AB40" s="298">
        <f t="shared" si="8"/>
        <v>-0.30000000000000027</v>
      </c>
      <c r="AC40" s="206">
        <f t="shared" si="9"/>
        <v>0.74947720857446787</v>
      </c>
      <c r="AD40" s="206">
        <f t="shared" si="10"/>
        <v>0.74253108099876186</v>
      </c>
      <c r="AE40" s="298">
        <f t="shared" si="11"/>
        <v>0.60000000000000053</v>
      </c>
      <c r="AF40" s="224">
        <v>0</v>
      </c>
    </row>
    <row r="41" spans="2:32" s="105" customFormat="1" ht="13.5" customHeight="1">
      <c r="B41" s="221">
        <v>36</v>
      </c>
      <c r="C41" s="102" t="s">
        <v>3</v>
      </c>
      <c r="D41" s="329">
        <v>0.46696289927193119</v>
      </c>
      <c r="E41" s="27">
        <v>0.74278721415175397</v>
      </c>
      <c r="F41" s="329">
        <v>0.46801748195294446</v>
      </c>
      <c r="G41" s="27">
        <v>0.73717493812621604</v>
      </c>
      <c r="J41" s="221">
        <v>36</v>
      </c>
      <c r="K41" s="102" t="s">
        <v>3</v>
      </c>
      <c r="L41" s="28">
        <v>0.46437008644147665</v>
      </c>
      <c r="M41" s="28">
        <v>0.7413442113756552</v>
      </c>
      <c r="N41" s="28">
        <v>0.46730314600717865</v>
      </c>
      <c r="O41" s="28">
        <v>0.72873101381867078</v>
      </c>
      <c r="Q41" s="91" t="str">
        <f t="shared" si="0"/>
        <v>堺市東区</v>
      </c>
      <c r="R41" s="206">
        <f t="shared" si="14"/>
        <v>0.46856962261649754</v>
      </c>
      <c r="S41" s="206">
        <f t="shared" si="1"/>
        <v>0.47501744909751631</v>
      </c>
      <c r="T41" s="298">
        <f t="shared" si="2"/>
        <v>-0.60000000000000053</v>
      </c>
      <c r="U41" s="91" t="str">
        <f t="shared" si="3"/>
        <v>交野市</v>
      </c>
      <c r="V41" s="206">
        <f t="shared" si="15"/>
        <v>0.75101678211753564</v>
      </c>
      <c r="W41" s="206">
        <f t="shared" si="4"/>
        <v>0.7467560075382681</v>
      </c>
      <c r="X41" s="298">
        <f t="shared" si="5"/>
        <v>0.40000000000000036</v>
      </c>
      <c r="Z41" s="206">
        <f t="shared" si="6"/>
        <v>0.46885374272241548</v>
      </c>
      <c r="AA41" s="206">
        <f t="shared" si="7"/>
        <v>0.47238652532593811</v>
      </c>
      <c r="AB41" s="298">
        <f t="shared" si="8"/>
        <v>-0.30000000000000027</v>
      </c>
      <c r="AC41" s="206">
        <f t="shared" si="9"/>
        <v>0.74947720857446787</v>
      </c>
      <c r="AD41" s="206">
        <f t="shared" si="10"/>
        <v>0.74253108099876186</v>
      </c>
      <c r="AE41" s="298">
        <f t="shared" si="11"/>
        <v>0.60000000000000053</v>
      </c>
      <c r="AF41" s="224">
        <v>0</v>
      </c>
    </row>
    <row r="42" spans="2:32" s="105" customFormat="1" ht="13.5" customHeight="1">
      <c r="B42" s="221">
        <v>37</v>
      </c>
      <c r="C42" s="102" t="s">
        <v>4</v>
      </c>
      <c r="D42" s="329">
        <v>0.4642816759559793</v>
      </c>
      <c r="E42" s="27">
        <v>0.74121839652315358</v>
      </c>
      <c r="F42" s="329">
        <v>0.45992435161008555</v>
      </c>
      <c r="G42" s="27">
        <v>0.73636609028078048</v>
      </c>
      <c r="J42" s="221">
        <v>37</v>
      </c>
      <c r="K42" s="102" t="s">
        <v>4</v>
      </c>
      <c r="L42" s="28">
        <v>0.46728800203507487</v>
      </c>
      <c r="M42" s="28">
        <v>0.73592532228635898</v>
      </c>
      <c r="N42" s="28">
        <v>0.46159269530286601</v>
      </c>
      <c r="O42" s="28">
        <v>0.73007234267946775</v>
      </c>
      <c r="Q42" s="91" t="str">
        <f t="shared" si="0"/>
        <v>池田市</v>
      </c>
      <c r="R42" s="206">
        <f t="shared" si="14"/>
        <v>0.46801748195294446</v>
      </c>
      <c r="S42" s="206">
        <f t="shared" si="1"/>
        <v>0.46730314600717865</v>
      </c>
      <c r="T42" s="298">
        <f t="shared" si="2"/>
        <v>0.10000000000000009</v>
      </c>
      <c r="U42" s="91" t="str">
        <f t="shared" si="3"/>
        <v>大阪市</v>
      </c>
      <c r="V42" s="206">
        <f t="shared" si="15"/>
        <v>0.75076104000974231</v>
      </c>
      <c r="W42" s="206">
        <f t="shared" si="4"/>
        <v>0.74308835706255072</v>
      </c>
      <c r="X42" s="298">
        <f t="shared" si="5"/>
        <v>0.80000000000000071</v>
      </c>
      <c r="Z42" s="206">
        <f t="shared" si="6"/>
        <v>0.46885374272241548</v>
      </c>
      <c r="AA42" s="206">
        <f t="shared" si="7"/>
        <v>0.47238652532593811</v>
      </c>
      <c r="AB42" s="298">
        <f t="shared" si="8"/>
        <v>-0.30000000000000027</v>
      </c>
      <c r="AC42" s="206">
        <f t="shared" si="9"/>
        <v>0.74947720857446787</v>
      </c>
      <c r="AD42" s="206">
        <f t="shared" si="10"/>
        <v>0.74253108099876186</v>
      </c>
      <c r="AE42" s="298">
        <f t="shared" si="11"/>
        <v>0.60000000000000053</v>
      </c>
      <c r="AF42" s="224">
        <v>0</v>
      </c>
    </row>
    <row r="43" spans="2:32" s="105" customFormat="1" ht="13.5" customHeight="1">
      <c r="B43" s="221">
        <v>38</v>
      </c>
      <c r="C43" s="222" t="s">
        <v>46</v>
      </c>
      <c r="D43" s="329">
        <v>0.44107760552936337</v>
      </c>
      <c r="E43" s="27">
        <v>0.75010451304279313</v>
      </c>
      <c r="F43" s="329">
        <v>0.45717974304481296</v>
      </c>
      <c r="G43" s="27">
        <v>0.74421051034926744</v>
      </c>
      <c r="J43" s="221">
        <v>38</v>
      </c>
      <c r="K43" s="222" t="s">
        <v>46</v>
      </c>
      <c r="L43" s="28">
        <v>0.45273893320688052</v>
      </c>
      <c r="M43" s="28">
        <v>0.74240783826547585</v>
      </c>
      <c r="N43" s="28">
        <v>0.45551887817452591</v>
      </c>
      <c r="O43" s="28">
        <v>0.73727498570851835</v>
      </c>
      <c r="Q43" s="91" t="str">
        <f t="shared" si="0"/>
        <v>住吉区</v>
      </c>
      <c r="R43" s="206">
        <f t="shared" si="14"/>
        <v>0.46744034066687379</v>
      </c>
      <c r="S43" s="206">
        <f t="shared" si="1"/>
        <v>0.46486901544313747</v>
      </c>
      <c r="T43" s="298">
        <f t="shared" si="2"/>
        <v>0.20000000000000018</v>
      </c>
      <c r="U43" s="91" t="str">
        <f t="shared" si="3"/>
        <v>島本町</v>
      </c>
      <c r="V43" s="206">
        <f t="shared" si="15"/>
        <v>0.75018012353095576</v>
      </c>
      <c r="W43" s="206">
        <f t="shared" si="4"/>
        <v>0.74996531849815895</v>
      </c>
      <c r="X43" s="298">
        <f t="shared" si="5"/>
        <v>0</v>
      </c>
      <c r="Z43" s="206">
        <f t="shared" si="6"/>
        <v>0.46885374272241548</v>
      </c>
      <c r="AA43" s="206">
        <f t="shared" si="7"/>
        <v>0.47238652532593811</v>
      </c>
      <c r="AB43" s="298">
        <f t="shared" si="8"/>
        <v>-0.30000000000000027</v>
      </c>
      <c r="AC43" s="206">
        <f t="shared" si="9"/>
        <v>0.74947720857446787</v>
      </c>
      <c r="AD43" s="206">
        <f t="shared" si="10"/>
        <v>0.74253108099876186</v>
      </c>
      <c r="AE43" s="298">
        <f t="shared" si="11"/>
        <v>0.60000000000000053</v>
      </c>
      <c r="AF43" s="224">
        <v>0</v>
      </c>
    </row>
    <row r="44" spans="2:32" s="105" customFormat="1" ht="13.5" customHeight="1">
      <c r="B44" s="221">
        <v>39</v>
      </c>
      <c r="C44" s="222" t="s">
        <v>9</v>
      </c>
      <c r="D44" s="330">
        <v>0.50895797187955227</v>
      </c>
      <c r="E44" s="29">
        <v>0.80144268727704304</v>
      </c>
      <c r="F44" s="330">
        <v>0.51536449138903329</v>
      </c>
      <c r="G44" s="29">
        <v>0.79644349935836278</v>
      </c>
      <c r="J44" s="221">
        <v>39</v>
      </c>
      <c r="K44" s="222" t="s">
        <v>9</v>
      </c>
      <c r="L44" s="28">
        <v>0.52277662930197777</v>
      </c>
      <c r="M44" s="28">
        <v>0.79525532228001072</v>
      </c>
      <c r="N44" s="28">
        <v>0.52247761156816452</v>
      </c>
      <c r="O44" s="28">
        <v>0.79296528302790326</v>
      </c>
      <c r="Q44" s="91" t="str">
        <f t="shared" si="0"/>
        <v>堺市中区</v>
      </c>
      <c r="R44" s="206">
        <f t="shared" si="14"/>
        <v>0.46684899158390603</v>
      </c>
      <c r="S44" s="206">
        <f t="shared" si="1"/>
        <v>0.47982349091789767</v>
      </c>
      <c r="T44" s="298">
        <f t="shared" si="2"/>
        <v>-1.2999999999999956</v>
      </c>
      <c r="U44" s="91" t="str">
        <f t="shared" si="3"/>
        <v>西区</v>
      </c>
      <c r="V44" s="206">
        <f t="shared" si="15"/>
        <v>0.74958212004039504</v>
      </c>
      <c r="W44" s="206">
        <f t="shared" si="4"/>
        <v>0.74225226896054686</v>
      </c>
      <c r="X44" s="298">
        <f t="shared" si="5"/>
        <v>0.80000000000000071</v>
      </c>
      <c r="Z44" s="206">
        <f t="shared" si="6"/>
        <v>0.46885374272241548</v>
      </c>
      <c r="AA44" s="206">
        <f t="shared" si="7"/>
        <v>0.47238652532593811</v>
      </c>
      <c r="AB44" s="298">
        <f t="shared" si="8"/>
        <v>-0.30000000000000027</v>
      </c>
      <c r="AC44" s="206">
        <f t="shared" si="9"/>
        <v>0.74947720857446787</v>
      </c>
      <c r="AD44" s="206">
        <f t="shared" si="10"/>
        <v>0.74253108099876186</v>
      </c>
      <c r="AE44" s="298">
        <f t="shared" si="11"/>
        <v>0.60000000000000053</v>
      </c>
      <c r="AF44" s="224">
        <v>0</v>
      </c>
    </row>
    <row r="45" spans="2:32" s="105" customFormat="1" ht="13.5" customHeight="1">
      <c r="B45" s="221">
        <v>40</v>
      </c>
      <c r="C45" s="222" t="s">
        <v>47</v>
      </c>
      <c r="D45" s="331">
        <v>0.4164939871886385</v>
      </c>
      <c r="E45" s="332">
        <v>0.7310075891536032</v>
      </c>
      <c r="F45" s="331">
        <v>0.42669778514494716</v>
      </c>
      <c r="G45" s="332">
        <v>0.72896125721067606</v>
      </c>
      <c r="J45" s="221">
        <v>40</v>
      </c>
      <c r="K45" s="222" t="s">
        <v>47</v>
      </c>
      <c r="L45" s="28">
        <v>0.43724056119760368</v>
      </c>
      <c r="M45" s="28">
        <v>0.73005493793747711</v>
      </c>
      <c r="N45" s="28">
        <v>0.44024697079441422</v>
      </c>
      <c r="O45" s="28">
        <v>0.72497738853401006</v>
      </c>
      <c r="Q45" s="91" t="str">
        <f t="shared" si="0"/>
        <v>堺市北区</v>
      </c>
      <c r="R45" s="206">
        <f t="shared" si="14"/>
        <v>0.46672553323784022</v>
      </c>
      <c r="S45" s="206">
        <f t="shared" si="1"/>
        <v>0.47829291407943969</v>
      </c>
      <c r="T45" s="298">
        <f t="shared" si="2"/>
        <v>-1.0999999999999954</v>
      </c>
      <c r="U45" s="91" t="str">
        <f t="shared" si="3"/>
        <v>堺市中区</v>
      </c>
      <c r="V45" s="206">
        <f t="shared" si="15"/>
        <v>0.74729953082132694</v>
      </c>
      <c r="W45" s="206">
        <f t="shared" si="4"/>
        <v>0.74183441136413131</v>
      </c>
      <c r="X45" s="298">
        <f t="shared" si="5"/>
        <v>0.50000000000000044</v>
      </c>
      <c r="Z45" s="206">
        <f t="shared" si="6"/>
        <v>0.46885374272241548</v>
      </c>
      <c r="AA45" s="206">
        <f t="shared" si="7"/>
        <v>0.47238652532593811</v>
      </c>
      <c r="AB45" s="298">
        <f t="shared" si="8"/>
        <v>-0.30000000000000027</v>
      </c>
      <c r="AC45" s="206">
        <f t="shared" si="9"/>
        <v>0.74947720857446787</v>
      </c>
      <c r="AD45" s="206">
        <f t="shared" si="10"/>
        <v>0.74253108099876186</v>
      </c>
      <c r="AE45" s="298">
        <f t="shared" si="11"/>
        <v>0.60000000000000053</v>
      </c>
      <c r="AF45" s="224">
        <v>0</v>
      </c>
    </row>
    <row r="46" spans="2:32" s="105" customFormat="1" ht="13.5" customHeight="1">
      <c r="B46" s="221">
        <v>41</v>
      </c>
      <c r="C46" s="222" t="s">
        <v>14</v>
      </c>
      <c r="D46" s="329">
        <v>0.46542361843671853</v>
      </c>
      <c r="E46" s="27">
        <v>0.76237714377209964</v>
      </c>
      <c r="F46" s="329">
        <v>0.47508325844408605</v>
      </c>
      <c r="G46" s="27">
        <v>0.75727403249539904</v>
      </c>
      <c r="J46" s="221">
        <v>41</v>
      </c>
      <c r="K46" s="222" t="s">
        <v>14</v>
      </c>
      <c r="L46" s="28">
        <v>0.49474898015037166</v>
      </c>
      <c r="M46" s="28">
        <v>0.75567990935496854</v>
      </c>
      <c r="N46" s="28">
        <v>0.47879105996869764</v>
      </c>
      <c r="O46" s="28">
        <v>0.74654784383895045</v>
      </c>
      <c r="Q46" s="91" t="str">
        <f t="shared" si="0"/>
        <v>此花区</v>
      </c>
      <c r="R46" s="206">
        <f t="shared" si="14"/>
        <v>0.46561820531503978</v>
      </c>
      <c r="S46" s="206">
        <f t="shared" si="1"/>
        <v>0.45022681462555336</v>
      </c>
      <c r="T46" s="298">
        <f t="shared" si="2"/>
        <v>1.6000000000000014</v>
      </c>
      <c r="U46" s="91" t="str">
        <f t="shared" si="3"/>
        <v>大正区</v>
      </c>
      <c r="V46" s="206">
        <f t="shared" si="15"/>
        <v>0.74475007683855765</v>
      </c>
      <c r="W46" s="206">
        <f t="shared" si="4"/>
        <v>0.73938853470787946</v>
      </c>
      <c r="X46" s="298">
        <f t="shared" si="5"/>
        <v>0.60000000000000053</v>
      </c>
      <c r="Z46" s="206">
        <f t="shared" si="6"/>
        <v>0.46885374272241548</v>
      </c>
      <c r="AA46" s="206">
        <f t="shared" si="7"/>
        <v>0.47238652532593811</v>
      </c>
      <c r="AB46" s="298">
        <f t="shared" si="8"/>
        <v>-0.30000000000000027</v>
      </c>
      <c r="AC46" s="206">
        <f t="shared" si="9"/>
        <v>0.74947720857446787</v>
      </c>
      <c r="AD46" s="206">
        <f t="shared" si="10"/>
        <v>0.74253108099876186</v>
      </c>
      <c r="AE46" s="298">
        <f t="shared" si="11"/>
        <v>0.60000000000000053</v>
      </c>
      <c r="AF46" s="224">
        <v>0</v>
      </c>
    </row>
    <row r="47" spans="2:32" s="105" customFormat="1" ht="13.5" customHeight="1">
      <c r="B47" s="221">
        <v>42</v>
      </c>
      <c r="C47" s="222" t="s">
        <v>15</v>
      </c>
      <c r="D47" s="329">
        <v>0.48332233254674972</v>
      </c>
      <c r="E47" s="27">
        <v>0.78096490345514147</v>
      </c>
      <c r="F47" s="329">
        <v>0.48429880586313429</v>
      </c>
      <c r="G47" s="27">
        <v>0.77736798279566222</v>
      </c>
      <c r="J47" s="221">
        <v>42</v>
      </c>
      <c r="K47" s="222" t="s">
        <v>15</v>
      </c>
      <c r="L47" s="28">
        <v>0.49564053773199551</v>
      </c>
      <c r="M47" s="28">
        <v>0.77541079781541022</v>
      </c>
      <c r="N47" s="28">
        <v>0.48713958439883887</v>
      </c>
      <c r="O47" s="28">
        <v>0.77029268514706206</v>
      </c>
      <c r="Q47" s="91" t="str">
        <f t="shared" si="0"/>
        <v>交野市</v>
      </c>
      <c r="R47" s="206">
        <f t="shared" si="14"/>
        <v>0.46559431812652741</v>
      </c>
      <c r="S47" s="206">
        <f t="shared" si="1"/>
        <v>0.47482621076399556</v>
      </c>
      <c r="T47" s="298">
        <f t="shared" si="2"/>
        <v>-0.89999999999999525</v>
      </c>
      <c r="U47" s="91" t="str">
        <f t="shared" si="3"/>
        <v>泉大津市</v>
      </c>
      <c r="V47" s="206">
        <f t="shared" si="15"/>
        <v>0.74421051034926744</v>
      </c>
      <c r="W47" s="206">
        <f t="shared" si="4"/>
        <v>0.73727498570851835</v>
      </c>
      <c r="X47" s="298">
        <f t="shared" si="5"/>
        <v>0.70000000000000062</v>
      </c>
      <c r="Z47" s="206">
        <f t="shared" si="6"/>
        <v>0.46885374272241548</v>
      </c>
      <c r="AA47" s="206">
        <f t="shared" si="7"/>
        <v>0.47238652532593811</v>
      </c>
      <c r="AB47" s="298">
        <f t="shared" si="8"/>
        <v>-0.30000000000000027</v>
      </c>
      <c r="AC47" s="206">
        <f t="shared" si="9"/>
        <v>0.74947720857446787</v>
      </c>
      <c r="AD47" s="206">
        <f t="shared" si="10"/>
        <v>0.74253108099876186</v>
      </c>
      <c r="AE47" s="298">
        <f t="shared" si="11"/>
        <v>0.60000000000000053</v>
      </c>
      <c r="AF47" s="224">
        <v>0</v>
      </c>
    </row>
    <row r="48" spans="2:32" s="105" customFormat="1" ht="13.5" customHeight="1">
      <c r="B48" s="221">
        <v>43</v>
      </c>
      <c r="C48" s="222" t="s">
        <v>10</v>
      </c>
      <c r="D48" s="329">
        <v>0.49697291216855666</v>
      </c>
      <c r="E48" s="27">
        <v>0.77129792097851058</v>
      </c>
      <c r="F48" s="329">
        <v>0.49134034980876712</v>
      </c>
      <c r="G48" s="27">
        <v>0.76663728234433615</v>
      </c>
      <c r="J48" s="221">
        <v>43</v>
      </c>
      <c r="K48" s="222" t="s">
        <v>10</v>
      </c>
      <c r="L48" s="28">
        <v>0.48887631478452137</v>
      </c>
      <c r="M48" s="28">
        <v>0.76271117168939495</v>
      </c>
      <c r="N48" s="28">
        <v>0.48214984502061764</v>
      </c>
      <c r="O48" s="28">
        <v>0.75225943617502511</v>
      </c>
      <c r="Q48" s="91" t="str">
        <f t="shared" si="0"/>
        <v>柏原市</v>
      </c>
      <c r="R48" s="206">
        <f t="shared" si="14"/>
        <v>0.46430758591477261</v>
      </c>
      <c r="S48" s="206">
        <f t="shared" si="1"/>
        <v>0.47212358342198479</v>
      </c>
      <c r="T48" s="298">
        <f t="shared" si="2"/>
        <v>-0.79999999999999516</v>
      </c>
      <c r="U48" s="91" t="str">
        <f t="shared" si="3"/>
        <v>四條畷市</v>
      </c>
      <c r="V48" s="206">
        <f t="shared" si="15"/>
        <v>0.74285144586733187</v>
      </c>
      <c r="W48" s="206">
        <f t="shared" si="4"/>
        <v>0.73478567950775275</v>
      </c>
      <c r="X48" s="298">
        <f t="shared" si="5"/>
        <v>0.80000000000000071</v>
      </c>
      <c r="Z48" s="206">
        <f t="shared" si="6"/>
        <v>0.46885374272241548</v>
      </c>
      <c r="AA48" s="206">
        <f t="shared" si="7"/>
        <v>0.47238652532593811</v>
      </c>
      <c r="AB48" s="298">
        <f t="shared" si="8"/>
        <v>-0.30000000000000027</v>
      </c>
      <c r="AC48" s="206">
        <f t="shared" si="9"/>
        <v>0.74947720857446787</v>
      </c>
      <c r="AD48" s="206">
        <f t="shared" si="10"/>
        <v>0.74253108099876186</v>
      </c>
      <c r="AE48" s="298">
        <f t="shared" si="11"/>
        <v>0.60000000000000053</v>
      </c>
      <c r="AF48" s="224">
        <v>0</v>
      </c>
    </row>
    <row r="49" spans="2:32" s="105" customFormat="1" ht="13.5" customHeight="1">
      <c r="B49" s="221">
        <v>44</v>
      </c>
      <c r="C49" s="222" t="s">
        <v>22</v>
      </c>
      <c r="D49" s="329">
        <v>0.49668157118938561</v>
      </c>
      <c r="E49" s="27">
        <v>0.77274371764437055</v>
      </c>
      <c r="F49" s="329">
        <v>0.48933602351814603</v>
      </c>
      <c r="G49" s="27">
        <v>0.76421712557144184</v>
      </c>
      <c r="J49" s="221">
        <v>44</v>
      </c>
      <c r="K49" s="222" t="s">
        <v>22</v>
      </c>
      <c r="L49" s="28">
        <v>0.49846833264809065</v>
      </c>
      <c r="M49" s="28">
        <v>0.76493267998954229</v>
      </c>
      <c r="N49" s="28">
        <v>0.49049379122916642</v>
      </c>
      <c r="O49" s="28">
        <v>0.75643315837479863</v>
      </c>
      <c r="Q49" s="91" t="str">
        <f t="shared" si="0"/>
        <v>藤井寺市</v>
      </c>
      <c r="R49" s="206">
        <f t="shared" si="14"/>
        <v>0.46321053731935918</v>
      </c>
      <c r="S49" s="206">
        <f t="shared" si="1"/>
        <v>0.45839173500319796</v>
      </c>
      <c r="T49" s="298">
        <f t="shared" si="2"/>
        <v>0.50000000000000044</v>
      </c>
      <c r="U49" s="91" t="str">
        <f t="shared" si="3"/>
        <v>堺市北区</v>
      </c>
      <c r="V49" s="206">
        <f t="shared" si="15"/>
        <v>0.74066527932971038</v>
      </c>
      <c r="W49" s="206">
        <f t="shared" si="4"/>
        <v>0.73625671388105307</v>
      </c>
      <c r="X49" s="298">
        <f t="shared" si="5"/>
        <v>0.50000000000000044</v>
      </c>
      <c r="Z49" s="206">
        <f t="shared" si="6"/>
        <v>0.46885374272241548</v>
      </c>
      <c r="AA49" s="206">
        <f t="shared" si="7"/>
        <v>0.47238652532593811</v>
      </c>
      <c r="AB49" s="298">
        <f t="shared" si="8"/>
        <v>-0.30000000000000027</v>
      </c>
      <c r="AC49" s="206">
        <f t="shared" si="9"/>
        <v>0.74947720857446787</v>
      </c>
      <c r="AD49" s="206">
        <f t="shared" si="10"/>
        <v>0.74253108099876186</v>
      </c>
      <c r="AE49" s="298">
        <f t="shared" si="11"/>
        <v>0.60000000000000053</v>
      </c>
      <c r="AF49" s="224">
        <v>0</v>
      </c>
    </row>
    <row r="50" spans="2:32" s="105" customFormat="1" ht="13.5" customHeight="1">
      <c r="B50" s="221">
        <v>45</v>
      </c>
      <c r="C50" s="222" t="s">
        <v>48</v>
      </c>
      <c r="D50" s="329">
        <v>0.49680625508522053</v>
      </c>
      <c r="E50" s="27">
        <v>0.77611389465379554</v>
      </c>
      <c r="F50" s="329">
        <v>0.49927445562006662</v>
      </c>
      <c r="G50" s="27">
        <v>0.76856820039221929</v>
      </c>
      <c r="J50" s="221">
        <v>45</v>
      </c>
      <c r="K50" s="222" t="s">
        <v>48</v>
      </c>
      <c r="L50" s="28">
        <v>0.49460915518160403</v>
      </c>
      <c r="M50" s="28">
        <v>0.76574556083866818</v>
      </c>
      <c r="N50" s="28">
        <v>0.48965143174160869</v>
      </c>
      <c r="O50" s="28">
        <v>0.7543754849180192</v>
      </c>
      <c r="Q50" s="91" t="str">
        <f t="shared" si="0"/>
        <v>箕面市</v>
      </c>
      <c r="R50" s="206">
        <f t="shared" si="14"/>
        <v>0.46130682042809462</v>
      </c>
      <c r="S50" s="206">
        <f t="shared" si="1"/>
        <v>0.47046595843893085</v>
      </c>
      <c r="T50" s="298">
        <f t="shared" si="2"/>
        <v>-0.89999999999999525</v>
      </c>
      <c r="U50" s="91" t="str">
        <f t="shared" si="3"/>
        <v>東住吉区</v>
      </c>
      <c r="V50" s="206">
        <f t="shared" si="15"/>
        <v>0.73892990277141324</v>
      </c>
      <c r="W50" s="206">
        <f t="shared" si="4"/>
        <v>0.72602436433737705</v>
      </c>
      <c r="X50" s="298">
        <f t="shared" si="5"/>
        <v>1.3000000000000012</v>
      </c>
      <c r="Z50" s="206">
        <f t="shared" si="6"/>
        <v>0.46885374272241548</v>
      </c>
      <c r="AA50" s="206">
        <f t="shared" si="7"/>
        <v>0.47238652532593811</v>
      </c>
      <c r="AB50" s="298">
        <f t="shared" si="8"/>
        <v>-0.30000000000000027</v>
      </c>
      <c r="AC50" s="206">
        <f t="shared" si="9"/>
        <v>0.74947720857446787</v>
      </c>
      <c r="AD50" s="206">
        <f t="shared" si="10"/>
        <v>0.74253108099876186</v>
      </c>
      <c r="AE50" s="298">
        <f t="shared" si="11"/>
        <v>0.60000000000000053</v>
      </c>
      <c r="AF50" s="224">
        <v>0</v>
      </c>
    </row>
    <row r="51" spans="2:32" s="105" customFormat="1" ht="13.5" customHeight="1">
      <c r="B51" s="221">
        <v>46</v>
      </c>
      <c r="C51" s="222" t="s">
        <v>26</v>
      </c>
      <c r="D51" s="329">
        <v>0.46936985604834786</v>
      </c>
      <c r="E51" s="27">
        <v>0.7636178269622963</v>
      </c>
      <c r="F51" s="329">
        <v>0.47042732551300781</v>
      </c>
      <c r="G51" s="27">
        <v>0.7549831964728565</v>
      </c>
      <c r="J51" s="221">
        <v>46</v>
      </c>
      <c r="K51" s="222" t="s">
        <v>26</v>
      </c>
      <c r="L51" s="28">
        <v>0.48585718359880004</v>
      </c>
      <c r="M51" s="28">
        <v>0.75967940706110382</v>
      </c>
      <c r="N51" s="28">
        <v>0.45628316626846571</v>
      </c>
      <c r="O51" s="28">
        <v>0.73445459418029002</v>
      </c>
      <c r="Q51" s="91" t="str">
        <f t="shared" si="0"/>
        <v>吹田市</v>
      </c>
      <c r="R51" s="206">
        <f t="shared" si="14"/>
        <v>0.45992435161008555</v>
      </c>
      <c r="S51" s="206">
        <f t="shared" si="1"/>
        <v>0.46159269530286601</v>
      </c>
      <c r="T51" s="298">
        <f t="shared" si="2"/>
        <v>-0.20000000000000018</v>
      </c>
      <c r="U51" s="91" t="str">
        <f t="shared" si="3"/>
        <v>岸和田市</v>
      </c>
      <c r="V51" s="206">
        <f t="shared" si="15"/>
        <v>0.73759395335590305</v>
      </c>
      <c r="W51" s="206">
        <f t="shared" si="4"/>
        <v>0.72722227051318278</v>
      </c>
      <c r="X51" s="298">
        <f t="shared" si="5"/>
        <v>1.100000000000001</v>
      </c>
      <c r="Z51" s="206">
        <f t="shared" si="6"/>
        <v>0.46885374272241548</v>
      </c>
      <c r="AA51" s="206">
        <f t="shared" si="7"/>
        <v>0.47238652532593811</v>
      </c>
      <c r="AB51" s="298">
        <f t="shared" si="8"/>
        <v>-0.30000000000000027</v>
      </c>
      <c r="AC51" s="206">
        <f t="shared" si="9"/>
        <v>0.74947720857446787</v>
      </c>
      <c r="AD51" s="206">
        <f t="shared" si="10"/>
        <v>0.74253108099876186</v>
      </c>
      <c r="AE51" s="298">
        <f t="shared" si="11"/>
        <v>0.60000000000000053</v>
      </c>
      <c r="AF51" s="224">
        <v>0</v>
      </c>
    </row>
    <row r="52" spans="2:32" s="105" customFormat="1" ht="13.5" customHeight="1">
      <c r="B52" s="221">
        <v>47</v>
      </c>
      <c r="C52" s="222" t="s">
        <v>16</v>
      </c>
      <c r="D52" s="329">
        <v>0.5159328891286572</v>
      </c>
      <c r="E52" s="27">
        <v>0.7948202532411992</v>
      </c>
      <c r="F52" s="329">
        <v>0.51623614449949051</v>
      </c>
      <c r="G52" s="27">
        <v>0.78942757196160707</v>
      </c>
      <c r="J52" s="221">
        <v>47</v>
      </c>
      <c r="K52" s="222" t="s">
        <v>16</v>
      </c>
      <c r="L52" s="28">
        <v>0.52756075004539971</v>
      </c>
      <c r="M52" s="28">
        <v>0.78747998111663875</v>
      </c>
      <c r="N52" s="28">
        <v>0.51803697415421546</v>
      </c>
      <c r="O52" s="28">
        <v>0.78249920260055783</v>
      </c>
      <c r="Q52" s="91" t="str">
        <f t="shared" si="0"/>
        <v>泉南市</v>
      </c>
      <c r="R52" s="206">
        <f t="shared" si="14"/>
        <v>0.45864932493698468</v>
      </c>
      <c r="S52" s="206">
        <f t="shared" si="1"/>
        <v>0.46976681171827789</v>
      </c>
      <c r="T52" s="298">
        <f t="shared" si="2"/>
        <v>-1.0999999999999954</v>
      </c>
      <c r="U52" s="91" t="str">
        <f t="shared" si="3"/>
        <v>池田市</v>
      </c>
      <c r="V52" s="206">
        <f t="shared" si="15"/>
        <v>0.73717493812621604</v>
      </c>
      <c r="W52" s="206">
        <f t="shared" si="4"/>
        <v>0.72873101381867078</v>
      </c>
      <c r="X52" s="298">
        <f t="shared" si="5"/>
        <v>0.80000000000000071</v>
      </c>
      <c r="Z52" s="206">
        <f t="shared" si="6"/>
        <v>0.46885374272241548</v>
      </c>
      <c r="AA52" s="206">
        <f t="shared" si="7"/>
        <v>0.47238652532593811</v>
      </c>
      <c r="AB52" s="298">
        <f t="shared" si="8"/>
        <v>-0.30000000000000027</v>
      </c>
      <c r="AC52" s="206">
        <f t="shared" si="9"/>
        <v>0.74947720857446787</v>
      </c>
      <c r="AD52" s="206">
        <f t="shared" si="10"/>
        <v>0.74253108099876186</v>
      </c>
      <c r="AE52" s="298">
        <f t="shared" si="11"/>
        <v>0.60000000000000053</v>
      </c>
      <c r="AF52" s="224">
        <v>0</v>
      </c>
    </row>
    <row r="53" spans="2:32" s="105" customFormat="1" ht="13.5" customHeight="1">
      <c r="B53" s="221">
        <v>48</v>
      </c>
      <c r="C53" s="222" t="s">
        <v>27</v>
      </c>
      <c r="D53" s="329">
        <v>0.42659444332219865</v>
      </c>
      <c r="E53" s="27">
        <v>0.70921909495501145</v>
      </c>
      <c r="F53" s="329">
        <v>0.41905561583986295</v>
      </c>
      <c r="G53" s="27">
        <v>0.7089479605402188</v>
      </c>
      <c r="J53" s="221">
        <v>48</v>
      </c>
      <c r="K53" s="222" t="s">
        <v>27</v>
      </c>
      <c r="L53" s="28">
        <v>0.42912264077356393</v>
      </c>
      <c r="M53" s="28">
        <v>0.71483537418595544</v>
      </c>
      <c r="N53" s="28">
        <v>0.42688018943634615</v>
      </c>
      <c r="O53" s="28">
        <v>0.70723935587714792</v>
      </c>
      <c r="Q53" s="91" t="str">
        <f t="shared" si="0"/>
        <v>旭区</v>
      </c>
      <c r="R53" s="206">
        <f t="shared" si="14"/>
        <v>0.458506025128601</v>
      </c>
      <c r="S53" s="206">
        <f t="shared" si="1"/>
        <v>0.45331295993466231</v>
      </c>
      <c r="T53" s="298">
        <f t="shared" si="2"/>
        <v>0.60000000000000053</v>
      </c>
      <c r="U53" s="91" t="str">
        <f t="shared" si="3"/>
        <v>箕面市</v>
      </c>
      <c r="V53" s="206">
        <f t="shared" si="15"/>
        <v>0.73648887074973679</v>
      </c>
      <c r="W53" s="206">
        <f t="shared" si="4"/>
        <v>0.72689093720350151</v>
      </c>
      <c r="X53" s="298">
        <f t="shared" si="5"/>
        <v>0.9000000000000008</v>
      </c>
      <c r="Z53" s="206">
        <f t="shared" si="6"/>
        <v>0.46885374272241548</v>
      </c>
      <c r="AA53" s="206">
        <f t="shared" si="7"/>
        <v>0.47238652532593811</v>
      </c>
      <c r="AB53" s="298">
        <f t="shared" si="8"/>
        <v>-0.30000000000000027</v>
      </c>
      <c r="AC53" s="206">
        <f t="shared" si="9"/>
        <v>0.74947720857446787</v>
      </c>
      <c r="AD53" s="206">
        <f t="shared" si="10"/>
        <v>0.74253108099876186</v>
      </c>
      <c r="AE53" s="298">
        <f t="shared" si="11"/>
        <v>0.60000000000000053</v>
      </c>
      <c r="AF53" s="224">
        <v>0</v>
      </c>
    </row>
    <row r="54" spans="2:32" s="105" customFormat="1" ht="13.5" customHeight="1">
      <c r="B54" s="221">
        <v>49</v>
      </c>
      <c r="C54" s="222" t="s">
        <v>28</v>
      </c>
      <c r="D54" s="329">
        <v>0.47566539776057998</v>
      </c>
      <c r="E54" s="27">
        <v>0.76018762500344628</v>
      </c>
      <c r="F54" s="329">
        <v>0.47695452962120699</v>
      </c>
      <c r="G54" s="27">
        <v>0.75662580924904244</v>
      </c>
      <c r="J54" s="221">
        <v>49</v>
      </c>
      <c r="K54" s="222" t="s">
        <v>28</v>
      </c>
      <c r="L54" s="28">
        <v>0.49900245339585442</v>
      </c>
      <c r="M54" s="28">
        <v>0.75952681877305928</v>
      </c>
      <c r="N54" s="28">
        <v>0.48351375231767757</v>
      </c>
      <c r="O54" s="28">
        <v>0.75218081079471977</v>
      </c>
      <c r="Q54" s="91" t="str">
        <f t="shared" si="0"/>
        <v>泉大津市</v>
      </c>
      <c r="R54" s="206">
        <f t="shared" si="14"/>
        <v>0.45717974304481296</v>
      </c>
      <c r="S54" s="206">
        <f t="shared" si="1"/>
        <v>0.45551887817452591</v>
      </c>
      <c r="T54" s="298">
        <f t="shared" si="2"/>
        <v>0.10000000000000009</v>
      </c>
      <c r="U54" s="91" t="str">
        <f t="shared" si="3"/>
        <v>吹田市</v>
      </c>
      <c r="V54" s="206">
        <f t="shared" si="15"/>
        <v>0.73636609028078048</v>
      </c>
      <c r="W54" s="206">
        <f t="shared" si="4"/>
        <v>0.73007234267946775</v>
      </c>
      <c r="X54" s="298">
        <f t="shared" si="5"/>
        <v>0.60000000000000053</v>
      </c>
      <c r="Z54" s="206">
        <f t="shared" si="6"/>
        <v>0.46885374272241548</v>
      </c>
      <c r="AA54" s="206">
        <f t="shared" si="7"/>
        <v>0.47238652532593811</v>
      </c>
      <c r="AB54" s="298">
        <f t="shared" si="8"/>
        <v>-0.30000000000000027</v>
      </c>
      <c r="AC54" s="206">
        <f t="shared" si="9"/>
        <v>0.74947720857446787</v>
      </c>
      <c r="AD54" s="206">
        <f t="shared" si="10"/>
        <v>0.74253108099876186</v>
      </c>
      <c r="AE54" s="298">
        <f t="shared" si="11"/>
        <v>0.60000000000000053</v>
      </c>
      <c r="AF54" s="224">
        <v>0</v>
      </c>
    </row>
    <row r="55" spans="2:32" s="105" customFormat="1" ht="13.5" customHeight="1">
      <c r="B55" s="221">
        <v>50</v>
      </c>
      <c r="C55" s="222" t="s">
        <v>17</v>
      </c>
      <c r="D55" s="330">
        <v>0.39790549138343156</v>
      </c>
      <c r="E55" s="29">
        <v>0.6986203015935486</v>
      </c>
      <c r="F55" s="330">
        <v>0.3990315690271104</v>
      </c>
      <c r="G55" s="29">
        <v>0.69098670575251775</v>
      </c>
      <c r="J55" s="221">
        <v>50</v>
      </c>
      <c r="K55" s="222" t="s">
        <v>17</v>
      </c>
      <c r="L55" s="28">
        <v>0.38878879579934822</v>
      </c>
      <c r="M55" s="28">
        <v>0.67995772587605996</v>
      </c>
      <c r="N55" s="28">
        <v>0.39420099956811083</v>
      </c>
      <c r="O55" s="28">
        <v>0.68087145012192474</v>
      </c>
      <c r="Q55" s="91" t="str">
        <f t="shared" si="0"/>
        <v>四條畷市</v>
      </c>
      <c r="R55" s="206">
        <f t="shared" si="14"/>
        <v>0.45457315540715021</v>
      </c>
      <c r="S55" s="206">
        <f t="shared" si="1"/>
        <v>0.45483232303576304</v>
      </c>
      <c r="T55" s="298">
        <f t="shared" si="2"/>
        <v>0</v>
      </c>
      <c r="U55" s="91" t="str">
        <f t="shared" si="3"/>
        <v>河南町</v>
      </c>
      <c r="V55" s="206">
        <f t="shared" si="15"/>
        <v>0.73579561442069952</v>
      </c>
      <c r="W55" s="206">
        <f t="shared" si="4"/>
        <v>0.71114623288387036</v>
      </c>
      <c r="X55" s="298">
        <f t="shared" si="5"/>
        <v>2.5000000000000022</v>
      </c>
      <c r="Z55" s="206">
        <f t="shared" si="6"/>
        <v>0.46885374272241548</v>
      </c>
      <c r="AA55" s="206">
        <f t="shared" si="7"/>
        <v>0.47238652532593811</v>
      </c>
      <c r="AB55" s="298">
        <f t="shared" si="8"/>
        <v>-0.30000000000000027</v>
      </c>
      <c r="AC55" s="206">
        <f t="shared" si="9"/>
        <v>0.74947720857446787</v>
      </c>
      <c r="AD55" s="206">
        <f t="shared" si="10"/>
        <v>0.74253108099876186</v>
      </c>
      <c r="AE55" s="298">
        <f t="shared" si="11"/>
        <v>0.60000000000000053</v>
      </c>
      <c r="AF55" s="224">
        <v>0</v>
      </c>
    </row>
    <row r="56" spans="2:32" s="105" customFormat="1" ht="13.5" customHeight="1">
      <c r="B56" s="221">
        <v>51</v>
      </c>
      <c r="C56" s="222" t="s">
        <v>49</v>
      </c>
      <c r="D56" s="331">
        <v>0.42321314480512717</v>
      </c>
      <c r="E56" s="332">
        <v>0.7199056717532053</v>
      </c>
      <c r="F56" s="331">
        <v>0.42139793120005992</v>
      </c>
      <c r="G56" s="332">
        <v>0.71403569754886609</v>
      </c>
      <c r="J56" s="221">
        <v>51</v>
      </c>
      <c r="K56" s="222" t="s">
        <v>49</v>
      </c>
      <c r="L56" s="28">
        <v>0.4200261094244116</v>
      </c>
      <c r="M56" s="28">
        <v>0.70482418685509041</v>
      </c>
      <c r="N56" s="28">
        <v>0.42272330931241087</v>
      </c>
      <c r="O56" s="28">
        <v>0.69894273555465047</v>
      </c>
      <c r="Q56" s="91" t="str">
        <f t="shared" si="0"/>
        <v>高石市</v>
      </c>
      <c r="R56" s="206">
        <f t="shared" si="14"/>
        <v>0.45438503058212198</v>
      </c>
      <c r="S56" s="206">
        <f t="shared" si="1"/>
        <v>0.46926180040553406</v>
      </c>
      <c r="T56" s="298">
        <f t="shared" si="2"/>
        <v>-1.4999999999999958</v>
      </c>
      <c r="U56" s="91" t="str">
        <f t="shared" si="3"/>
        <v>中央区</v>
      </c>
      <c r="V56" s="206">
        <f t="shared" si="15"/>
        <v>0.73545549566481649</v>
      </c>
      <c r="W56" s="206">
        <f t="shared" si="4"/>
        <v>0.73170484144901293</v>
      </c>
      <c r="X56" s="298">
        <f t="shared" si="5"/>
        <v>0.30000000000000027</v>
      </c>
      <c r="Z56" s="206">
        <f t="shared" si="6"/>
        <v>0.46885374272241548</v>
      </c>
      <c r="AA56" s="206">
        <f t="shared" si="7"/>
        <v>0.47238652532593811</v>
      </c>
      <c r="AB56" s="298">
        <f t="shared" si="8"/>
        <v>-0.30000000000000027</v>
      </c>
      <c r="AC56" s="206">
        <f t="shared" si="9"/>
        <v>0.74947720857446787</v>
      </c>
      <c r="AD56" s="206">
        <f t="shared" si="10"/>
        <v>0.74253108099876186</v>
      </c>
      <c r="AE56" s="298">
        <f t="shared" si="11"/>
        <v>0.60000000000000053</v>
      </c>
      <c r="AF56" s="224">
        <v>0</v>
      </c>
    </row>
    <row r="57" spans="2:32" s="105" customFormat="1" ht="13.5" customHeight="1">
      <c r="B57" s="221">
        <v>52</v>
      </c>
      <c r="C57" s="222" t="s">
        <v>5</v>
      </c>
      <c r="D57" s="329">
        <v>0.46260222687199321</v>
      </c>
      <c r="E57" s="27">
        <v>0.74300124944508572</v>
      </c>
      <c r="F57" s="329">
        <v>0.46130682042809462</v>
      </c>
      <c r="G57" s="27">
        <v>0.73648887074973679</v>
      </c>
      <c r="J57" s="221">
        <v>52</v>
      </c>
      <c r="K57" s="222" t="s">
        <v>5</v>
      </c>
      <c r="L57" s="28">
        <v>0.4721515141603615</v>
      </c>
      <c r="M57" s="28">
        <v>0.73814303062323394</v>
      </c>
      <c r="N57" s="28">
        <v>0.47046595843893085</v>
      </c>
      <c r="O57" s="28">
        <v>0.72689093720350151</v>
      </c>
      <c r="Q57" s="91" t="str">
        <f t="shared" si="0"/>
        <v>大正区</v>
      </c>
      <c r="R57" s="206">
        <f t="shared" si="14"/>
        <v>0.45176156593519645</v>
      </c>
      <c r="S57" s="206">
        <f t="shared" si="1"/>
        <v>0.44367235610207356</v>
      </c>
      <c r="T57" s="298">
        <f t="shared" si="2"/>
        <v>0.80000000000000071</v>
      </c>
      <c r="U57" s="91" t="str">
        <f t="shared" si="3"/>
        <v>柏原市</v>
      </c>
      <c r="V57" s="206">
        <f t="shared" si="15"/>
        <v>0.7351214169678425</v>
      </c>
      <c r="W57" s="206">
        <f t="shared" si="4"/>
        <v>0.72777361170137911</v>
      </c>
      <c r="X57" s="298">
        <f t="shared" si="5"/>
        <v>0.70000000000000062</v>
      </c>
      <c r="Z57" s="206">
        <f t="shared" si="6"/>
        <v>0.46885374272241548</v>
      </c>
      <c r="AA57" s="206">
        <f t="shared" si="7"/>
        <v>0.47238652532593811</v>
      </c>
      <c r="AB57" s="298">
        <f t="shared" si="8"/>
        <v>-0.30000000000000027</v>
      </c>
      <c r="AC57" s="206">
        <f t="shared" si="9"/>
        <v>0.74947720857446787</v>
      </c>
      <c r="AD57" s="206">
        <f t="shared" si="10"/>
        <v>0.74253108099876186</v>
      </c>
      <c r="AE57" s="298">
        <f t="shared" si="11"/>
        <v>0.60000000000000053</v>
      </c>
      <c r="AF57" s="224">
        <v>0</v>
      </c>
    </row>
    <row r="58" spans="2:32" s="105" customFormat="1" ht="13.5" customHeight="1">
      <c r="B58" s="221">
        <v>53</v>
      </c>
      <c r="C58" s="222" t="s">
        <v>23</v>
      </c>
      <c r="D58" s="329">
        <v>0.46786273594829519</v>
      </c>
      <c r="E58" s="27">
        <v>0.74482842130641136</v>
      </c>
      <c r="F58" s="329">
        <v>0.46430758591477261</v>
      </c>
      <c r="G58" s="27">
        <v>0.7351214169678425</v>
      </c>
      <c r="J58" s="221">
        <v>53</v>
      </c>
      <c r="K58" s="222" t="s">
        <v>23</v>
      </c>
      <c r="L58" s="28">
        <v>0.46950501555319135</v>
      </c>
      <c r="M58" s="28">
        <v>0.73888014382010536</v>
      </c>
      <c r="N58" s="28">
        <v>0.47212358342198479</v>
      </c>
      <c r="O58" s="28">
        <v>0.72777361170137911</v>
      </c>
      <c r="Q58" s="91" t="str">
        <f t="shared" si="0"/>
        <v>豊中市</v>
      </c>
      <c r="R58" s="206">
        <f t="shared" si="14"/>
        <v>0.44814822877102789</v>
      </c>
      <c r="S58" s="206">
        <f t="shared" si="1"/>
        <v>0.46263078344895808</v>
      </c>
      <c r="T58" s="298">
        <f t="shared" si="2"/>
        <v>-1.5000000000000013</v>
      </c>
      <c r="U58" s="91" t="str">
        <f t="shared" si="3"/>
        <v>泉南市</v>
      </c>
      <c r="V58" s="206">
        <f t="shared" si="15"/>
        <v>0.73471912357906921</v>
      </c>
      <c r="W58" s="206">
        <f t="shared" si="4"/>
        <v>0.73849262426598883</v>
      </c>
      <c r="X58" s="298">
        <f t="shared" si="5"/>
        <v>-0.30000000000000027</v>
      </c>
      <c r="Z58" s="206">
        <f t="shared" si="6"/>
        <v>0.46885374272241548</v>
      </c>
      <c r="AA58" s="206">
        <f t="shared" si="7"/>
        <v>0.47238652532593811</v>
      </c>
      <c r="AB58" s="298">
        <f t="shared" si="8"/>
        <v>-0.30000000000000027</v>
      </c>
      <c r="AC58" s="206">
        <f t="shared" si="9"/>
        <v>0.74947720857446787</v>
      </c>
      <c r="AD58" s="206">
        <f t="shared" si="10"/>
        <v>0.74253108099876186</v>
      </c>
      <c r="AE58" s="298">
        <f t="shared" si="11"/>
        <v>0.60000000000000053</v>
      </c>
      <c r="AF58" s="224">
        <v>0</v>
      </c>
    </row>
    <row r="59" spans="2:32" s="105" customFormat="1" ht="13.5" customHeight="1">
      <c r="B59" s="221">
        <v>54</v>
      </c>
      <c r="C59" s="222" t="s">
        <v>29</v>
      </c>
      <c r="D59" s="330">
        <v>0.4883348443792393</v>
      </c>
      <c r="E59" s="29">
        <v>0.76281024449170098</v>
      </c>
      <c r="F59" s="330">
        <v>0.48245377547317503</v>
      </c>
      <c r="G59" s="29">
        <v>0.75513348637613831</v>
      </c>
      <c r="J59" s="221">
        <v>54</v>
      </c>
      <c r="K59" s="222" t="s">
        <v>29</v>
      </c>
      <c r="L59" s="28">
        <v>0.48579837138697013</v>
      </c>
      <c r="M59" s="28">
        <v>0.75654756804603018</v>
      </c>
      <c r="N59" s="28">
        <v>0.47195383213968078</v>
      </c>
      <c r="O59" s="28">
        <v>0.74059979430424483</v>
      </c>
      <c r="Q59" s="91" t="str">
        <f t="shared" si="0"/>
        <v>東住吉区</v>
      </c>
      <c r="R59" s="206">
        <f t="shared" si="14"/>
        <v>0.44751894856448732</v>
      </c>
      <c r="S59" s="206">
        <f t="shared" si="1"/>
        <v>0.45325612517897146</v>
      </c>
      <c r="T59" s="298">
        <f t="shared" si="2"/>
        <v>-0.50000000000000044</v>
      </c>
      <c r="U59" s="91" t="str">
        <f t="shared" si="3"/>
        <v>住吉区</v>
      </c>
      <c r="V59" s="206">
        <f t="shared" si="15"/>
        <v>0.73108081053369678</v>
      </c>
      <c r="W59" s="206">
        <f t="shared" si="4"/>
        <v>0.72104766171315204</v>
      </c>
      <c r="X59" s="298">
        <f t="shared" si="5"/>
        <v>1.0000000000000009</v>
      </c>
      <c r="Z59" s="206">
        <f t="shared" si="6"/>
        <v>0.46885374272241548</v>
      </c>
      <c r="AA59" s="206">
        <f t="shared" si="7"/>
        <v>0.47238652532593811</v>
      </c>
      <c r="AB59" s="298">
        <f t="shared" si="8"/>
        <v>-0.30000000000000027</v>
      </c>
      <c r="AC59" s="206">
        <f t="shared" si="9"/>
        <v>0.74947720857446787</v>
      </c>
      <c r="AD59" s="206">
        <f t="shared" si="10"/>
        <v>0.74253108099876186</v>
      </c>
      <c r="AE59" s="298">
        <f t="shared" si="11"/>
        <v>0.60000000000000053</v>
      </c>
      <c r="AF59" s="224">
        <v>0</v>
      </c>
    </row>
    <row r="60" spans="2:32" s="105" customFormat="1" ht="13.5" customHeight="1">
      <c r="B60" s="221">
        <v>55</v>
      </c>
      <c r="C60" s="222" t="s">
        <v>18</v>
      </c>
      <c r="D60" s="330">
        <v>0.50014776544998274</v>
      </c>
      <c r="E60" s="29">
        <v>0.77825495749643903</v>
      </c>
      <c r="F60" s="330">
        <v>0.50895043139459817</v>
      </c>
      <c r="G60" s="29">
        <v>0.7761728556695443</v>
      </c>
      <c r="J60" s="221">
        <v>55</v>
      </c>
      <c r="K60" s="222" t="s">
        <v>18</v>
      </c>
      <c r="L60" s="28">
        <v>0.52074580483130706</v>
      </c>
      <c r="M60" s="28">
        <v>0.77775421249369969</v>
      </c>
      <c r="N60" s="28">
        <v>0.5121096535901708</v>
      </c>
      <c r="O60" s="28">
        <v>0.76817835039350824</v>
      </c>
      <c r="Q60" s="91" t="str">
        <f t="shared" si="0"/>
        <v>岸和田市</v>
      </c>
      <c r="R60" s="206">
        <f t="shared" si="14"/>
        <v>0.4472510602114298</v>
      </c>
      <c r="S60" s="206">
        <f t="shared" si="1"/>
        <v>0.45591582361519895</v>
      </c>
      <c r="T60" s="298">
        <f t="shared" si="2"/>
        <v>-0.9000000000000008</v>
      </c>
      <c r="U60" s="91" t="str">
        <f t="shared" si="3"/>
        <v>旭区</v>
      </c>
      <c r="V60" s="206">
        <f t="shared" si="15"/>
        <v>0.72944180219736732</v>
      </c>
      <c r="W60" s="206">
        <f t="shared" si="4"/>
        <v>0.72232304186838425</v>
      </c>
      <c r="X60" s="298">
        <f t="shared" si="5"/>
        <v>0.70000000000000062</v>
      </c>
      <c r="Z60" s="206">
        <f t="shared" si="6"/>
        <v>0.46885374272241548</v>
      </c>
      <c r="AA60" s="206">
        <f t="shared" si="7"/>
        <v>0.47238652532593811</v>
      </c>
      <c r="AB60" s="298">
        <f t="shared" si="8"/>
        <v>-0.30000000000000027</v>
      </c>
      <c r="AC60" s="206">
        <f t="shared" si="9"/>
        <v>0.74947720857446787</v>
      </c>
      <c r="AD60" s="206">
        <f t="shared" si="10"/>
        <v>0.74253108099876186</v>
      </c>
      <c r="AE60" s="298">
        <f t="shared" si="11"/>
        <v>0.60000000000000053</v>
      </c>
      <c r="AF60" s="224">
        <v>0</v>
      </c>
    </row>
    <row r="61" spans="2:32" s="105" customFormat="1" ht="13.5" customHeight="1">
      <c r="B61" s="221">
        <v>56</v>
      </c>
      <c r="C61" s="222" t="s">
        <v>11</v>
      </c>
      <c r="D61" s="329">
        <v>0.52580427958195508</v>
      </c>
      <c r="E61" s="27">
        <v>0.80516887353783184</v>
      </c>
      <c r="F61" s="329">
        <v>0.54204755612290501</v>
      </c>
      <c r="G61" s="27">
        <v>0.80577935454243121</v>
      </c>
      <c r="J61" s="221">
        <v>56</v>
      </c>
      <c r="K61" s="222" t="s">
        <v>11</v>
      </c>
      <c r="L61" s="28">
        <v>0.55360218314713483</v>
      </c>
      <c r="M61" s="28">
        <v>0.80660329432375522</v>
      </c>
      <c r="N61" s="28">
        <v>0.54835800397291679</v>
      </c>
      <c r="O61" s="28">
        <v>0.79730189204774515</v>
      </c>
      <c r="Q61" s="91" t="str">
        <f t="shared" si="0"/>
        <v>東成区</v>
      </c>
      <c r="R61" s="206">
        <f t="shared" si="14"/>
        <v>0.44180979959809058</v>
      </c>
      <c r="S61" s="206">
        <f t="shared" si="1"/>
        <v>0.44170692645904647</v>
      </c>
      <c r="T61" s="298">
        <f t="shared" si="2"/>
        <v>0</v>
      </c>
      <c r="U61" s="91" t="str">
        <f t="shared" si="3"/>
        <v>貝塚市</v>
      </c>
      <c r="V61" s="206">
        <f t="shared" si="15"/>
        <v>0.72896125721067606</v>
      </c>
      <c r="W61" s="206">
        <f t="shared" si="4"/>
        <v>0.72497738853401006</v>
      </c>
      <c r="X61" s="298">
        <f t="shared" si="5"/>
        <v>0.40000000000000036</v>
      </c>
      <c r="Z61" s="206">
        <f t="shared" si="6"/>
        <v>0.46885374272241548</v>
      </c>
      <c r="AA61" s="206">
        <f t="shared" si="7"/>
        <v>0.47238652532593811</v>
      </c>
      <c r="AB61" s="298">
        <f t="shared" si="8"/>
        <v>-0.30000000000000027</v>
      </c>
      <c r="AC61" s="206">
        <f t="shared" si="9"/>
        <v>0.74947720857446787</v>
      </c>
      <c r="AD61" s="206">
        <f t="shared" si="10"/>
        <v>0.74253108099876186</v>
      </c>
      <c r="AE61" s="298">
        <f t="shared" si="11"/>
        <v>0.60000000000000053</v>
      </c>
      <c r="AF61" s="224">
        <v>0</v>
      </c>
    </row>
    <row r="62" spans="2:32" s="105" customFormat="1" ht="13.5" customHeight="1">
      <c r="B62" s="221">
        <v>57</v>
      </c>
      <c r="C62" s="222" t="s">
        <v>50</v>
      </c>
      <c r="D62" s="330">
        <v>0.44495911031347951</v>
      </c>
      <c r="E62" s="29">
        <v>0.73131387401408199</v>
      </c>
      <c r="F62" s="330">
        <v>0.45438503058212198</v>
      </c>
      <c r="G62" s="29">
        <v>0.72700425995437057</v>
      </c>
      <c r="J62" s="221">
        <v>57</v>
      </c>
      <c r="K62" s="222" t="s">
        <v>50</v>
      </c>
      <c r="L62" s="28">
        <v>0.46087137541932199</v>
      </c>
      <c r="M62" s="28">
        <v>0.72500253035784923</v>
      </c>
      <c r="N62" s="28">
        <v>0.46926180040553406</v>
      </c>
      <c r="O62" s="28">
        <v>0.72445639882945989</v>
      </c>
      <c r="Q62" s="91" t="str">
        <f t="shared" si="0"/>
        <v>河南町</v>
      </c>
      <c r="R62" s="206">
        <f t="shared" si="14"/>
        <v>0.44049526268683076</v>
      </c>
      <c r="S62" s="206">
        <f t="shared" si="1"/>
        <v>0.44161499510077168</v>
      </c>
      <c r="T62" s="298">
        <f t="shared" si="2"/>
        <v>-0.20000000000000018</v>
      </c>
      <c r="U62" s="91" t="str">
        <f t="shared" si="3"/>
        <v>高石市</v>
      </c>
      <c r="V62" s="206">
        <f t="shared" si="15"/>
        <v>0.72700425995437057</v>
      </c>
      <c r="W62" s="206">
        <f t="shared" si="4"/>
        <v>0.72445639882945989</v>
      </c>
      <c r="X62" s="298">
        <f t="shared" si="5"/>
        <v>0.30000000000000027</v>
      </c>
      <c r="Z62" s="206">
        <f t="shared" si="6"/>
        <v>0.46885374272241548</v>
      </c>
      <c r="AA62" s="206">
        <f t="shared" si="7"/>
        <v>0.47238652532593811</v>
      </c>
      <c r="AB62" s="298">
        <f t="shared" si="8"/>
        <v>-0.30000000000000027</v>
      </c>
      <c r="AC62" s="206">
        <f t="shared" si="9"/>
        <v>0.74947720857446787</v>
      </c>
      <c r="AD62" s="206">
        <f t="shared" si="10"/>
        <v>0.74253108099876186</v>
      </c>
      <c r="AE62" s="298">
        <f t="shared" si="11"/>
        <v>0.60000000000000053</v>
      </c>
      <c r="AF62" s="224">
        <v>0</v>
      </c>
    </row>
    <row r="63" spans="2:32" s="105" customFormat="1" ht="13.5" customHeight="1">
      <c r="B63" s="221">
        <v>58</v>
      </c>
      <c r="C63" s="222" t="s">
        <v>30</v>
      </c>
      <c r="D63" s="331">
        <v>0.45157366599069254</v>
      </c>
      <c r="E63" s="332">
        <v>0.73380111542599324</v>
      </c>
      <c r="F63" s="331">
        <v>0.46321053731935918</v>
      </c>
      <c r="G63" s="332">
        <v>0.7268467223249736</v>
      </c>
      <c r="J63" s="221">
        <v>58</v>
      </c>
      <c r="K63" s="222" t="s">
        <v>30</v>
      </c>
      <c r="L63" s="28">
        <v>0.46641257171695139</v>
      </c>
      <c r="M63" s="28">
        <v>0.72375485651907601</v>
      </c>
      <c r="N63" s="28">
        <v>0.45839173500319796</v>
      </c>
      <c r="O63" s="28">
        <v>0.71804017900506578</v>
      </c>
      <c r="Q63" s="91" t="str">
        <f t="shared" si="0"/>
        <v>中央区</v>
      </c>
      <c r="R63" s="206">
        <f t="shared" si="14"/>
        <v>0.43985090617527939</v>
      </c>
      <c r="S63" s="206">
        <f t="shared" si="1"/>
        <v>0.44669758759646244</v>
      </c>
      <c r="T63" s="298">
        <f t="shared" si="2"/>
        <v>-0.70000000000000062</v>
      </c>
      <c r="U63" s="91" t="str">
        <f t="shared" si="3"/>
        <v>藤井寺市</v>
      </c>
      <c r="V63" s="206">
        <f t="shared" si="15"/>
        <v>0.7268467223249736</v>
      </c>
      <c r="W63" s="206">
        <f t="shared" si="4"/>
        <v>0.71804017900506578</v>
      </c>
      <c r="X63" s="298">
        <f t="shared" si="5"/>
        <v>0.9000000000000008</v>
      </c>
      <c r="Z63" s="206">
        <f t="shared" si="6"/>
        <v>0.46885374272241548</v>
      </c>
      <c r="AA63" s="206">
        <f t="shared" si="7"/>
        <v>0.47238652532593811</v>
      </c>
      <c r="AB63" s="298">
        <f t="shared" si="8"/>
        <v>-0.30000000000000027</v>
      </c>
      <c r="AC63" s="206">
        <f t="shared" si="9"/>
        <v>0.74947720857446787</v>
      </c>
      <c r="AD63" s="206">
        <f t="shared" si="10"/>
        <v>0.74253108099876186</v>
      </c>
      <c r="AE63" s="298">
        <f t="shared" si="11"/>
        <v>0.60000000000000053</v>
      </c>
      <c r="AF63" s="224">
        <v>0</v>
      </c>
    </row>
    <row r="64" spans="2:32" s="105" customFormat="1" ht="13.5" customHeight="1">
      <c r="B64" s="221">
        <v>59</v>
      </c>
      <c r="C64" s="222" t="s">
        <v>24</v>
      </c>
      <c r="D64" s="329">
        <v>0.4296174357628022</v>
      </c>
      <c r="E64" s="27">
        <v>0.71534818965666791</v>
      </c>
      <c r="F64" s="329">
        <v>0.43024461239574113</v>
      </c>
      <c r="G64" s="27">
        <v>0.71431389415109459</v>
      </c>
      <c r="J64" s="221">
        <v>59</v>
      </c>
      <c r="K64" s="222" t="s">
        <v>24</v>
      </c>
      <c r="L64" s="28">
        <v>0.4398964580162209</v>
      </c>
      <c r="M64" s="28">
        <v>0.71433110517525733</v>
      </c>
      <c r="N64" s="28">
        <v>0.43228939601090288</v>
      </c>
      <c r="O64" s="28">
        <v>0.71155245719857307</v>
      </c>
      <c r="Q64" s="91" t="str">
        <f t="shared" si="0"/>
        <v>忠岡町</v>
      </c>
      <c r="R64" s="206">
        <f t="shared" si="14"/>
        <v>0.43925661708960329</v>
      </c>
      <c r="S64" s="206">
        <f t="shared" si="1"/>
        <v>0.46725621219219393</v>
      </c>
      <c r="T64" s="298">
        <f t="shared" si="2"/>
        <v>-2.8000000000000025</v>
      </c>
      <c r="U64" s="91" t="str">
        <f t="shared" si="3"/>
        <v>堺市南区</v>
      </c>
      <c r="V64" s="206">
        <f t="shared" si="15"/>
        <v>0.72443467185171695</v>
      </c>
      <c r="W64" s="206">
        <f t="shared" si="4"/>
        <v>0.72318757026530056</v>
      </c>
      <c r="X64" s="298">
        <f t="shared" si="5"/>
        <v>0.10000000000000009</v>
      </c>
      <c r="Z64" s="206">
        <f t="shared" si="6"/>
        <v>0.46885374272241548</v>
      </c>
      <c r="AA64" s="206">
        <f t="shared" si="7"/>
        <v>0.47238652532593811</v>
      </c>
      <c r="AB64" s="298">
        <f t="shared" si="8"/>
        <v>-0.30000000000000027</v>
      </c>
      <c r="AC64" s="206">
        <f t="shared" si="9"/>
        <v>0.74947720857446787</v>
      </c>
      <c r="AD64" s="206">
        <f t="shared" si="10"/>
        <v>0.74253108099876186</v>
      </c>
      <c r="AE64" s="298">
        <f t="shared" si="11"/>
        <v>0.60000000000000053</v>
      </c>
      <c r="AF64" s="224">
        <v>0</v>
      </c>
    </row>
    <row r="65" spans="2:32" s="105" customFormat="1" ht="13.5" customHeight="1">
      <c r="B65" s="221">
        <v>60</v>
      </c>
      <c r="C65" s="222" t="s">
        <v>51</v>
      </c>
      <c r="D65" s="329">
        <v>0.43848446131007884</v>
      </c>
      <c r="E65" s="27">
        <v>0.73317889695846872</v>
      </c>
      <c r="F65" s="329">
        <v>0.45864932493698468</v>
      </c>
      <c r="G65" s="27">
        <v>0.73471912357906921</v>
      </c>
      <c r="J65" s="221">
        <v>60</v>
      </c>
      <c r="K65" s="222" t="s">
        <v>51</v>
      </c>
      <c r="L65" s="28">
        <v>0.46316114466681452</v>
      </c>
      <c r="M65" s="28">
        <v>0.74181412664689106</v>
      </c>
      <c r="N65" s="28">
        <v>0.46976681171827789</v>
      </c>
      <c r="O65" s="28">
        <v>0.73849262426598883</v>
      </c>
      <c r="Q65" s="91" t="str">
        <f t="shared" si="0"/>
        <v>生野区</v>
      </c>
      <c r="R65" s="206">
        <f t="shared" si="14"/>
        <v>0.43793251109390724</v>
      </c>
      <c r="S65" s="206">
        <f t="shared" si="1"/>
        <v>0.43952434430508175</v>
      </c>
      <c r="T65" s="298">
        <f t="shared" si="2"/>
        <v>-0.20000000000000018</v>
      </c>
      <c r="U65" s="91" t="str">
        <f t="shared" si="3"/>
        <v>豊中市</v>
      </c>
      <c r="V65" s="206">
        <f t="shared" si="15"/>
        <v>0.72308831671853724</v>
      </c>
      <c r="W65" s="206">
        <f t="shared" si="4"/>
        <v>0.72351279050021544</v>
      </c>
      <c r="X65" s="298">
        <f t="shared" si="5"/>
        <v>-0.10000000000000009</v>
      </c>
      <c r="Z65" s="206">
        <f t="shared" si="6"/>
        <v>0.46885374272241548</v>
      </c>
      <c r="AA65" s="206">
        <f t="shared" si="7"/>
        <v>0.47238652532593811</v>
      </c>
      <c r="AB65" s="298">
        <f t="shared" si="8"/>
        <v>-0.30000000000000027</v>
      </c>
      <c r="AC65" s="206">
        <f t="shared" si="9"/>
        <v>0.74947720857446787</v>
      </c>
      <c r="AD65" s="206">
        <f t="shared" si="10"/>
        <v>0.74253108099876186</v>
      </c>
      <c r="AE65" s="298">
        <f t="shared" si="11"/>
        <v>0.60000000000000053</v>
      </c>
      <c r="AF65" s="224">
        <v>0</v>
      </c>
    </row>
    <row r="66" spans="2:32" s="105" customFormat="1" ht="13.5" customHeight="1">
      <c r="B66" s="221">
        <v>61</v>
      </c>
      <c r="C66" s="222" t="s">
        <v>19</v>
      </c>
      <c r="D66" s="330">
        <v>0.45213240751182887</v>
      </c>
      <c r="E66" s="29">
        <v>0.74101807555814447</v>
      </c>
      <c r="F66" s="330">
        <v>0.45457315540715021</v>
      </c>
      <c r="G66" s="29">
        <v>0.74285144586733187</v>
      </c>
      <c r="J66" s="221">
        <v>61</v>
      </c>
      <c r="K66" s="222" t="s">
        <v>19</v>
      </c>
      <c r="L66" s="28">
        <v>0.45735751666408014</v>
      </c>
      <c r="M66" s="28">
        <v>0.74039293490060254</v>
      </c>
      <c r="N66" s="28">
        <v>0.45483232303576304</v>
      </c>
      <c r="O66" s="28">
        <v>0.73478567950775275</v>
      </c>
      <c r="Q66" s="91" t="str">
        <f t="shared" si="0"/>
        <v>北区</v>
      </c>
      <c r="R66" s="206">
        <f t="shared" si="14"/>
        <v>0.43401134593589524</v>
      </c>
      <c r="S66" s="206">
        <f t="shared" si="1"/>
        <v>0.44647304252401199</v>
      </c>
      <c r="T66" s="298">
        <f t="shared" si="2"/>
        <v>-1.2000000000000011</v>
      </c>
      <c r="U66" s="91" t="str">
        <f t="shared" si="3"/>
        <v>福島区</v>
      </c>
      <c r="V66" s="206">
        <f t="shared" si="15"/>
        <v>0.72272569947411214</v>
      </c>
      <c r="W66" s="206">
        <f t="shared" si="4"/>
        <v>0.7185402892710353</v>
      </c>
      <c r="X66" s="298">
        <f t="shared" si="5"/>
        <v>0.40000000000000036</v>
      </c>
      <c r="Z66" s="206">
        <f t="shared" si="6"/>
        <v>0.46885374272241548</v>
      </c>
      <c r="AA66" s="206">
        <f t="shared" si="7"/>
        <v>0.47238652532593811</v>
      </c>
      <c r="AB66" s="298">
        <f t="shared" si="8"/>
        <v>-0.30000000000000027</v>
      </c>
      <c r="AC66" s="206">
        <f t="shared" si="9"/>
        <v>0.74947720857446787</v>
      </c>
      <c r="AD66" s="206">
        <f t="shared" si="10"/>
        <v>0.74253108099876186</v>
      </c>
      <c r="AE66" s="298">
        <f t="shared" si="11"/>
        <v>0.60000000000000053</v>
      </c>
      <c r="AF66" s="224">
        <v>0</v>
      </c>
    </row>
    <row r="67" spans="2:32" s="105" customFormat="1" ht="13.5" customHeight="1">
      <c r="B67" s="221">
        <v>62</v>
      </c>
      <c r="C67" s="222" t="s">
        <v>20</v>
      </c>
      <c r="D67" s="330">
        <v>0.47265879561682617</v>
      </c>
      <c r="E67" s="29">
        <v>0.7581161605845953</v>
      </c>
      <c r="F67" s="330">
        <v>0.46559431812652741</v>
      </c>
      <c r="G67" s="29">
        <v>0.75101678211753564</v>
      </c>
      <c r="J67" s="221">
        <v>62</v>
      </c>
      <c r="K67" s="222" t="s">
        <v>20</v>
      </c>
      <c r="L67" s="28">
        <v>0.46764745045840295</v>
      </c>
      <c r="M67" s="28">
        <v>0.75176031422228717</v>
      </c>
      <c r="N67" s="28">
        <v>0.47482621076399556</v>
      </c>
      <c r="O67" s="28">
        <v>0.7467560075382681</v>
      </c>
      <c r="Q67" s="91" t="str">
        <f t="shared" si="0"/>
        <v>東大阪市</v>
      </c>
      <c r="R67" s="206">
        <f t="shared" si="14"/>
        <v>0.43024461239574113</v>
      </c>
      <c r="S67" s="206">
        <f t="shared" si="1"/>
        <v>0.43228939601090288</v>
      </c>
      <c r="T67" s="298">
        <f t="shared" si="2"/>
        <v>-0.20000000000000018</v>
      </c>
      <c r="U67" s="91" t="str">
        <f t="shared" si="3"/>
        <v>生野区</v>
      </c>
      <c r="V67" s="206">
        <f t="shared" si="15"/>
        <v>0.72258264199902789</v>
      </c>
      <c r="W67" s="206">
        <f t="shared" si="4"/>
        <v>0.718720533475944</v>
      </c>
      <c r="X67" s="298">
        <f t="shared" si="5"/>
        <v>0.40000000000000036</v>
      </c>
      <c r="Z67" s="206">
        <f t="shared" si="6"/>
        <v>0.46885374272241548</v>
      </c>
      <c r="AA67" s="206">
        <f t="shared" si="7"/>
        <v>0.47238652532593811</v>
      </c>
      <c r="AB67" s="298">
        <f t="shared" si="8"/>
        <v>-0.30000000000000027</v>
      </c>
      <c r="AC67" s="206">
        <f t="shared" si="9"/>
        <v>0.74947720857446787</v>
      </c>
      <c r="AD67" s="206">
        <f t="shared" si="10"/>
        <v>0.74253108099876186</v>
      </c>
      <c r="AE67" s="298">
        <f t="shared" si="11"/>
        <v>0.60000000000000053</v>
      </c>
      <c r="AF67" s="224">
        <v>0</v>
      </c>
    </row>
    <row r="68" spans="2:32" s="105" customFormat="1" ht="13.5" customHeight="1">
      <c r="B68" s="221">
        <v>63</v>
      </c>
      <c r="C68" s="222" t="s">
        <v>31</v>
      </c>
      <c r="D68" s="329">
        <v>0.40019825548608445</v>
      </c>
      <c r="E68" s="27">
        <v>0.71460415673161848</v>
      </c>
      <c r="F68" s="329">
        <v>0.39780198041051212</v>
      </c>
      <c r="G68" s="27">
        <v>0.70767985715453796</v>
      </c>
      <c r="J68" s="221">
        <v>63</v>
      </c>
      <c r="K68" s="222" t="s">
        <v>31</v>
      </c>
      <c r="L68" s="28">
        <v>0.3713505232368382</v>
      </c>
      <c r="M68" s="28">
        <v>0.70088770096615027</v>
      </c>
      <c r="N68" s="28">
        <v>0.38599902249933954</v>
      </c>
      <c r="O68" s="28">
        <v>0.69869861295155278</v>
      </c>
      <c r="Q68" s="91" t="str">
        <f t="shared" si="0"/>
        <v>太子町</v>
      </c>
      <c r="R68" s="206">
        <f t="shared" si="14"/>
        <v>0.42914720059127004</v>
      </c>
      <c r="S68" s="206">
        <f t="shared" si="1"/>
        <v>0.42780484197585811</v>
      </c>
      <c r="T68" s="298">
        <f t="shared" si="2"/>
        <v>0.10000000000000009</v>
      </c>
      <c r="U68" s="91" t="str">
        <f t="shared" si="3"/>
        <v>東大阪市</v>
      </c>
      <c r="V68" s="206">
        <f t="shared" si="15"/>
        <v>0.71431389415109459</v>
      </c>
      <c r="W68" s="206">
        <f t="shared" si="4"/>
        <v>0.71155245719857307</v>
      </c>
      <c r="X68" s="298">
        <f t="shared" si="5"/>
        <v>0.20000000000000018</v>
      </c>
      <c r="Z68" s="206">
        <f t="shared" si="6"/>
        <v>0.46885374272241548</v>
      </c>
      <c r="AA68" s="206">
        <f t="shared" si="7"/>
        <v>0.47238652532593811</v>
      </c>
      <c r="AB68" s="298">
        <f t="shared" si="8"/>
        <v>-0.30000000000000027</v>
      </c>
      <c r="AC68" s="206">
        <f t="shared" si="9"/>
        <v>0.74947720857446787</v>
      </c>
      <c r="AD68" s="206">
        <f t="shared" si="10"/>
        <v>0.74253108099876186</v>
      </c>
      <c r="AE68" s="298">
        <f t="shared" si="11"/>
        <v>0.60000000000000053</v>
      </c>
      <c r="AF68" s="224">
        <v>0</v>
      </c>
    </row>
    <row r="69" spans="2:32" s="105" customFormat="1" ht="13.5" customHeight="1">
      <c r="B69" s="221">
        <v>64</v>
      </c>
      <c r="C69" s="222" t="s">
        <v>52</v>
      </c>
      <c r="D69" s="330">
        <v>0.41816232913514773</v>
      </c>
      <c r="E69" s="29">
        <v>0.71171846390405435</v>
      </c>
      <c r="F69" s="330">
        <v>0.4180355166867144</v>
      </c>
      <c r="G69" s="29">
        <v>0.70318630999696252</v>
      </c>
      <c r="J69" s="221">
        <v>64</v>
      </c>
      <c r="K69" s="222" t="s">
        <v>52</v>
      </c>
      <c r="L69" s="28">
        <v>0.42212702012329223</v>
      </c>
      <c r="M69" s="28">
        <v>0.70155272842166083</v>
      </c>
      <c r="N69" s="28">
        <v>0.4223752439475294</v>
      </c>
      <c r="O69" s="28">
        <v>0.6998867648541558</v>
      </c>
      <c r="Q69" s="91" t="str">
        <f t="shared" si="0"/>
        <v>福島区</v>
      </c>
      <c r="R69" s="206">
        <f t="shared" si="14"/>
        <v>0.42720795621893592</v>
      </c>
      <c r="S69" s="206">
        <f t="shared" si="1"/>
        <v>0.41975098863409721</v>
      </c>
      <c r="T69" s="298">
        <f t="shared" si="2"/>
        <v>0.70000000000000062</v>
      </c>
      <c r="U69" s="91" t="str">
        <f t="shared" si="3"/>
        <v>和泉市</v>
      </c>
      <c r="V69" s="206">
        <f t="shared" si="15"/>
        <v>0.71403569754886609</v>
      </c>
      <c r="W69" s="206">
        <f t="shared" si="4"/>
        <v>0.69894273555465047</v>
      </c>
      <c r="X69" s="298">
        <f t="shared" si="5"/>
        <v>1.5000000000000013</v>
      </c>
      <c r="Z69" s="206">
        <f t="shared" si="6"/>
        <v>0.46885374272241548</v>
      </c>
      <c r="AA69" s="206">
        <f t="shared" si="7"/>
        <v>0.47238652532593811</v>
      </c>
      <c r="AB69" s="298">
        <f t="shared" si="8"/>
        <v>-0.30000000000000027</v>
      </c>
      <c r="AC69" s="206">
        <f t="shared" si="9"/>
        <v>0.74947720857446787</v>
      </c>
      <c r="AD69" s="206">
        <f t="shared" si="10"/>
        <v>0.74253108099876186</v>
      </c>
      <c r="AE69" s="298">
        <f t="shared" si="11"/>
        <v>0.60000000000000053</v>
      </c>
      <c r="AF69" s="224">
        <v>0</v>
      </c>
    </row>
    <row r="70" spans="2:32" s="105" customFormat="1" ht="13.5" customHeight="1">
      <c r="B70" s="221">
        <v>65</v>
      </c>
      <c r="C70" s="222" t="s">
        <v>12</v>
      </c>
      <c r="D70" s="331">
        <v>0.46497093168023773</v>
      </c>
      <c r="E70" s="332">
        <v>0.75468887150007535</v>
      </c>
      <c r="F70" s="331">
        <v>0.47829065333356235</v>
      </c>
      <c r="G70" s="332">
        <v>0.75018012353095576</v>
      </c>
      <c r="J70" s="221">
        <v>65</v>
      </c>
      <c r="K70" s="222" t="s">
        <v>12</v>
      </c>
      <c r="L70" s="28">
        <v>0.50341371446610761</v>
      </c>
      <c r="M70" s="28">
        <v>0.76123006811756577</v>
      </c>
      <c r="N70" s="28">
        <v>0.49537786856052995</v>
      </c>
      <c r="O70" s="28">
        <v>0.74996531849815895</v>
      </c>
      <c r="Q70" s="91" t="str">
        <f t="shared" si="0"/>
        <v>貝塚市</v>
      </c>
      <c r="R70" s="206">
        <f t="shared" ref="R70:R79" si="16">LARGE(F$6:F$79,ROW(A65))</f>
        <v>0.42669778514494716</v>
      </c>
      <c r="S70" s="206">
        <f t="shared" si="1"/>
        <v>0.44024697079441422</v>
      </c>
      <c r="T70" s="298">
        <f t="shared" si="2"/>
        <v>-1.3000000000000012</v>
      </c>
      <c r="U70" s="91" t="str">
        <f t="shared" si="3"/>
        <v>東成区</v>
      </c>
      <c r="V70" s="206">
        <f t="shared" ref="V70" si="17">LARGE(G$6:G$79,ROW(A65))</f>
        <v>0.71395048174446774</v>
      </c>
      <c r="W70" s="206">
        <f t="shared" si="4"/>
        <v>0.7085389549345269</v>
      </c>
      <c r="X70" s="298">
        <f t="shared" si="5"/>
        <v>0.50000000000000044</v>
      </c>
      <c r="Z70" s="206">
        <f t="shared" si="6"/>
        <v>0.46885374272241548</v>
      </c>
      <c r="AA70" s="206">
        <f t="shared" si="7"/>
        <v>0.47238652532593811</v>
      </c>
      <c r="AB70" s="298">
        <f t="shared" si="8"/>
        <v>-0.30000000000000027</v>
      </c>
      <c r="AC70" s="206">
        <f t="shared" si="9"/>
        <v>0.74947720857446787</v>
      </c>
      <c r="AD70" s="206">
        <f t="shared" si="10"/>
        <v>0.74253108099876186</v>
      </c>
      <c r="AE70" s="298">
        <f t="shared" si="11"/>
        <v>0.60000000000000053</v>
      </c>
      <c r="AF70" s="224">
        <v>0</v>
      </c>
    </row>
    <row r="71" spans="2:32" s="105" customFormat="1" ht="13.5" customHeight="1">
      <c r="B71" s="221">
        <v>66</v>
      </c>
      <c r="C71" s="222" t="s">
        <v>6</v>
      </c>
      <c r="D71" s="329">
        <v>0.52152565911172599</v>
      </c>
      <c r="E71" s="27">
        <v>0.77243390035274317</v>
      </c>
      <c r="F71" s="329">
        <v>0.51073074495365822</v>
      </c>
      <c r="G71" s="27">
        <v>0.76586255180940277</v>
      </c>
      <c r="J71" s="221">
        <v>66</v>
      </c>
      <c r="K71" s="222" t="s">
        <v>6</v>
      </c>
      <c r="L71" s="28">
        <v>0.49963726715446455</v>
      </c>
      <c r="M71" s="28">
        <v>0.76810921690637557</v>
      </c>
      <c r="N71" s="28">
        <v>0.51271097443727132</v>
      </c>
      <c r="O71" s="28">
        <v>0.76132208397337364</v>
      </c>
      <c r="Q71" s="91" t="str">
        <f t="shared" ref="Q71:Q79" si="18">INDEX($C$6:$C$79,MATCH(R71,F$6:F$79,0))</f>
        <v>堺市南区</v>
      </c>
      <c r="R71" s="206">
        <f t="shared" si="16"/>
        <v>0.42320350938292028</v>
      </c>
      <c r="S71" s="206">
        <f t="shared" ref="S71:S79" si="19">VLOOKUP(Q71,$K$6:$O$79,4,FALSE)</f>
        <v>0.43797113361998075</v>
      </c>
      <c r="T71" s="298">
        <f t="shared" ref="T71:T79" si="20">(ROUND(R71,3)-ROUND(S71,3))*100</f>
        <v>-1.5000000000000013</v>
      </c>
      <c r="U71" s="91" t="str">
        <f t="shared" ref="U71:U79" si="21">INDEX($C$6:$C$79,MATCH(V71,G$6:G$79,0))</f>
        <v>河内長野市</v>
      </c>
      <c r="V71" s="206">
        <f t="shared" ref="V71:V79" si="22">LARGE(G$6:G$79,ROW(A66))</f>
        <v>0.7089479605402188</v>
      </c>
      <c r="W71" s="206">
        <f t="shared" ref="W71:W79" si="23">VLOOKUP(U71,$K$6:$O$79,5,FALSE)</f>
        <v>0.70723935587714792</v>
      </c>
      <c r="X71" s="298">
        <f t="shared" ref="X71:X79" si="24">(ROUND(V71,3)-ROUND(W71,3))*100</f>
        <v>0.20000000000000018</v>
      </c>
      <c r="Z71" s="206">
        <f t="shared" ref="Z71:Z79" si="25">$F$80</f>
        <v>0.46885374272241548</v>
      </c>
      <c r="AA71" s="206">
        <f t="shared" ref="AA71:AA79" si="26">$N$80</f>
        <v>0.47238652532593811</v>
      </c>
      <c r="AB71" s="298">
        <f t="shared" ref="AB71:AB79" si="27">(ROUND(Z71,3)-ROUND(AA71,3))*100</f>
        <v>-0.30000000000000027</v>
      </c>
      <c r="AC71" s="206">
        <f t="shared" ref="AC71:AC79" si="28">$G$80</f>
        <v>0.74947720857446787</v>
      </c>
      <c r="AD71" s="206">
        <f t="shared" ref="AD71:AD79" si="29">$O$80</f>
        <v>0.74253108099876186</v>
      </c>
      <c r="AE71" s="298">
        <f t="shared" ref="AE71:AE79" si="30">(ROUND(AC71,3)-ROUND(AD71,3))*100</f>
        <v>0.60000000000000053</v>
      </c>
      <c r="AF71" s="224">
        <v>0</v>
      </c>
    </row>
    <row r="72" spans="2:32" s="105" customFormat="1" ht="13.5" customHeight="1">
      <c r="B72" s="221">
        <v>67</v>
      </c>
      <c r="C72" s="222" t="s">
        <v>7</v>
      </c>
      <c r="D72" s="329">
        <v>0.5201830664724274</v>
      </c>
      <c r="E72" s="27">
        <v>0.81082509499398314</v>
      </c>
      <c r="F72" s="329">
        <v>0.50604127548957278</v>
      </c>
      <c r="G72" s="27">
        <v>0.80577998369713222</v>
      </c>
      <c r="J72" s="221">
        <v>67</v>
      </c>
      <c r="K72" s="222" t="s">
        <v>7</v>
      </c>
      <c r="L72" s="28">
        <v>0.55668238255766067</v>
      </c>
      <c r="M72" s="28">
        <v>0.81966655282598477</v>
      </c>
      <c r="N72" s="28">
        <v>0.56686497111690715</v>
      </c>
      <c r="O72" s="28">
        <v>0.8153288911741432</v>
      </c>
      <c r="Q72" s="91" t="str">
        <f t="shared" si="18"/>
        <v>和泉市</v>
      </c>
      <c r="R72" s="206">
        <f t="shared" si="16"/>
        <v>0.42139793120005992</v>
      </c>
      <c r="S72" s="206">
        <f t="shared" si="19"/>
        <v>0.42272330931241087</v>
      </c>
      <c r="T72" s="298">
        <f t="shared" si="20"/>
        <v>-0.20000000000000018</v>
      </c>
      <c r="U72" s="91" t="str">
        <f t="shared" si="21"/>
        <v>北区</v>
      </c>
      <c r="V72" s="206">
        <f t="shared" si="22"/>
        <v>0.70849738345377722</v>
      </c>
      <c r="W72" s="206">
        <f t="shared" si="23"/>
        <v>0.70597083602351696</v>
      </c>
      <c r="X72" s="298">
        <f t="shared" si="24"/>
        <v>0.20000000000000018</v>
      </c>
      <c r="Z72" s="206">
        <f t="shared" si="25"/>
        <v>0.46885374272241548</v>
      </c>
      <c r="AA72" s="206">
        <f t="shared" si="26"/>
        <v>0.47238652532593811</v>
      </c>
      <c r="AB72" s="298">
        <f t="shared" si="27"/>
        <v>-0.30000000000000027</v>
      </c>
      <c r="AC72" s="206">
        <f t="shared" si="28"/>
        <v>0.74947720857446787</v>
      </c>
      <c r="AD72" s="206">
        <f t="shared" si="29"/>
        <v>0.74253108099876186</v>
      </c>
      <c r="AE72" s="298">
        <f t="shared" si="30"/>
        <v>0.60000000000000053</v>
      </c>
      <c r="AF72" s="224">
        <v>0</v>
      </c>
    </row>
    <row r="73" spans="2:32" s="105" customFormat="1" ht="13.5" customHeight="1">
      <c r="B73" s="221">
        <v>68</v>
      </c>
      <c r="C73" s="222" t="s">
        <v>53</v>
      </c>
      <c r="D73" s="330">
        <v>0.44957053974178435</v>
      </c>
      <c r="E73" s="29">
        <v>0.76760268076213667</v>
      </c>
      <c r="F73" s="330">
        <v>0.43925661708960329</v>
      </c>
      <c r="G73" s="29">
        <v>0.75422783860967946</v>
      </c>
      <c r="J73" s="221">
        <v>68</v>
      </c>
      <c r="K73" s="222" t="s">
        <v>53</v>
      </c>
      <c r="L73" s="28">
        <v>0.47250784909485999</v>
      </c>
      <c r="M73" s="28">
        <v>0.75216200738183303</v>
      </c>
      <c r="N73" s="28">
        <v>0.46725621219219393</v>
      </c>
      <c r="O73" s="28">
        <v>0.7491513391373783</v>
      </c>
      <c r="Q73" s="91" t="str">
        <f t="shared" si="18"/>
        <v>河内長野市</v>
      </c>
      <c r="R73" s="206">
        <f t="shared" si="16"/>
        <v>0.41905561583986295</v>
      </c>
      <c r="S73" s="206">
        <f t="shared" si="19"/>
        <v>0.42688018943634615</v>
      </c>
      <c r="T73" s="298">
        <f t="shared" si="20"/>
        <v>-0.80000000000000071</v>
      </c>
      <c r="U73" s="91" t="str">
        <f t="shared" si="21"/>
        <v>大阪狭山市</v>
      </c>
      <c r="V73" s="206">
        <f t="shared" si="22"/>
        <v>0.70767985715453796</v>
      </c>
      <c r="W73" s="206">
        <f t="shared" si="23"/>
        <v>0.69869861295155278</v>
      </c>
      <c r="X73" s="298">
        <f t="shared" si="24"/>
        <v>0.9000000000000008</v>
      </c>
      <c r="Z73" s="206">
        <f t="shared" si="25"/>
        <v>0.46885374272241548</v>
      </c>
      <c r="AA73" s="206">
        <f t="shared" si="26"/>
        <v>0.47238652532593811</v>
      </c>
      <c r="AB73" s="298">
        <f t="shared" si="27"/>
        <v>-0.30000000000000027</v>
      </c>
      <c r="AC73" s="206">
        <f t="shared" si="28"/>
        <v>0.74947720857446787</v>
      </c>
      <c r="AD73" s="206">
        <f t="shared" si="29"/>
        <v>0.74253108099876186</v>
      </c>
      <c r="AE73" s="298">
        <f t="shared" si="30"/>
        <v>0.60000000000000053</v>
      </c>
      <c r="AF73" s="224">
        <v>0</v>
      </c>
    </row>
    <row r="74" spans="2:32" s="105" customFormat="1" ht="13.5" customHeight="1">
      <c r="B74" s="221">
        <v>69</v>
      </c>
      <c r="C74" s="222" t="s">
        <v>54</v>
      </c>
      <c r="D74" s="329">
        <v>0.46201363187280509</v>
      </c>
      <c r="E74" s="27">
        <v>0.80226647810873741</v>
      </c>
      <c r="F74" s="329">
        <v>0.48587882236965563</v>
      </c>
      <c r="G74" s="27">
        <v>0.79350569372294333</v>
      </c>
      <c r="J74" s="221">
        <v>69</v>
      </c>
      <c r="K74" s="222" t="s">
        <v>54</v>
      </c>
      <c r="L74" s="28">
        <v>0.50773773239497866</v>
      </c>
      <c r="M74" s="28">
        <v>0.7994193637139696</v>
      </c>
      <c r="N74" s="28">
        <v>0.51313488974440413</v>
      </c>
      <c r="O74" s="28">
        <v>0.78857746258463479</v>
      </c>
      <c r="Q74" s="91" t="str">
        <f t="shared" si="18"/>
        <v>阪南市</v>
      </c>
      <c r="R74" s="206">
        <f t="shared" si="16"/>
        <v>0.4180355166867144</v>
      </c>
      <c r="S74" s="206">
        <f t="shared" si="19"/>
        <v>0.4223752439475294</v>
      </c>
      <c r="T74" s="298">
        <f t="shared" si="20"/>
        <v>-0.40000000000000036</v>
      </c>
      <c r="U74" s="91" t="str">
        <f t="shared" si="21"/>
        <v>阪南市</v>
      </c>
      <c r="V74" s="206">
        <f t="shared" si="22"/>
        <v>0.70318630999696252</v>
      </c>
      <c r="W74" s="206">
        <f t="shared" si="23"/>
        <v>0.6998867648541558</v>
      </c>
      <c r="X74" s="298">
        <f t="shared" si="24"/>
        <v>0.30000000000000027</v>
      </c>
      <c r="Z74" s="206">
        <f t="shared" si="25"/>
        <v>0.46885374272241548</v>
      </c>
      <c r="AA74" s="206">
        <f t="shared" si="26"/>
        <v>0.47238652532593811</v>
      </c>
      <c r="AB74" s="298">
        <f t="shared" si="27"/>
        <v>-0.30000000000000027</v>
      </c>
      <c r="AC74" s="206">
        <f t="shared" si="28"/>
        <v>0.74947720857446787</v>
      </c>
      <c r="AD74" s="206">
        <f t="shared" si="29"/>
        <v>0.74253108099876186</v>
      </c>
      <c r="AE74" s="298">
        <f t="shared" si="30"/>
        <v>0.60000000000000053</v>
      </c>
      <c r="AF74" s="224">
        <v>0</v>
      </c>
    </row>
    <row r="75" spans="2:32" s="105" customFormat="1" ht="13.5" customHeight="1">
      <c r="B75" s="221">
        <v>70</v>
      </c>
      <c r="C75" s="222" t="s">
        <v>55</v>
      </c>
      <c r="D75" s="330">
        <v>0.55249213192361513</v>
      </c>
      <c r="E75" s="29">
        <v>0.7918882939851396</v>
      </c>
      <c r="F75" s="330">
        <v>0.52550564722258153</v>
      </c>
      <c r="G75" s="29">
        <v>0.79084521455109291</v>
      </c>
      <c r="J75" s="221">
        <v>70</v>
      </c>
      <c r="K75" s="222" t="s">
        <v>55</v>
      </c>
      <c r="L75" s="28">
        <v>0.51331711035682981</v>
      </c>
      <c r="M75" s="28">
        <v>0.78643854848828332</v>
      </c>
      <c r="N75" s="28">
        <v>0.51741057251910028</v>
      </c>
      <c r="O75" s="28">
        <v>0.77580225401378</v>
      </c>
      <c r="Q75" s="91" t="str">
        <f t="shared" si="18"/>
        <v>天王寺区</v>
      </c>
      <c r="R75" s="206">
        <f t="shared" si="16"/>
        <v>0.39979844342257659</v>
      </c>
      <c r="S75" s="206">
        <f t="shared" si="19"/>
        <v>0.39322177421917204</v>
      </c>
      <c r="T75" s="298">
        <f t="shared" si="20"/>
        <v>0.70000000000000062</v>
      </c>
      <c r="U75" s="91" t="str">
        <f t="shared" si="21"/>
        <v>太子町</v>
      </c>
      <c r="V75" s="206">
        <f t="shared" si="22"/>
        <v>0.69476239715892674</v>
      </c>
      <c r="W75" s="206">
        <f t="shared" si="23"/>
        <v>0.69231954240466742</v>
      </c>
      <c r="X75" s="298">
        <f t="shared" si="24"/>
        <v>0.30000000000000027</v>
      </c>
      <c r="Z75" s="206">
        <f t="shared" si="25"/>
        <v>0.46885374272241548</v>
      </c>
      <c r="AA75" s="206">
        <f t="shared" si="26"/>
        <v>0.47238652532593811</v>
      </c>
      <c r="AB75" s="298">
        <f t="shared" si="27"/>
        <v>-0.30000000000000027</v>
      </c>
      <c r="AC75" s="206">
        <f t="shared" si="28"/>
        <v>0.74947720857446787</v>
      </c>
      <c r="AD75" s="206">
        <f t="shared" si="29"/>
        <v>0.74253108099876186</v>
      </c>
      <c r="AE75" s="298">
        <f t="shared" si="30"/>
        <v>0.60000000000000053</v>
      </c>
      <c r="AF75" s="224">
        <v>0</v>
      </c>
    </row>
    <row r="76" spans="2:32" s="105" customFormat="1" ht="13.5" customHeight="1">
      <c r="B76" s="221">
        <v>71</v>
      </c>
      <c r="C76" s="222" t="s">
        <v>56</v>
      </c>
      <c r="D76" s="330">
        <v>0.53482297967440029</v>
      </c>
      <c r="E76" s="29">
        <v>0.7913097789621597</v>
      </c>
      <c r="F76" s="330">
        <v>0.53708726128214224</v>
      </c>
      <c r="G76" s="29">
        <v>0.78731547145612324</v>
      </c>
      <c r="J76" s="221">
        <v>71</v>
      </c>
      <c r="K76" s="222" t="s">
        <v>56</v>
      </c>
      <c r="L76" s="28">
        <v>0.57733616860212622</v>
      </c>
      <c r="M76" s="28">
        <v>0.79043583931957095</v>
      </c>
      <c r="N76" s="28">
        <v>0.54697115845269584</v>
      </c>
      <c r="O76" s="28">
        <v>0.77354630903268851</v>
      </c>
      <c r="Q76" s="91" t="str">
        <f t="shared" si="18"/>
        <v>大東市</v>
      </c>
      <c r="R76" s="206">
        <f t="shared" si="16"/>
        <v>0.3990315690271104</v>
      </c>
      <c r="S76" s="206">
        <f t="shared" si="19"/>
        <v>0.39420099956811083</v>
      </c>
      <c r="T76" s="298">
        <f t="shared" si="20"/>
        <v>0.50000000000000044</v>
      </c>
      <c r="U76" s="91" t="str">
        <f t="shared" si="21"/>
        <v>大東市</v>
      </c>
      <c r="V76" s="206">
        <f t="shared" si="22"/>
        <v>0.69098670575251775</v>
      </c>
      <c r="W76" s="206">
        <f t="shared" si="23"/>
        <v>0.68087145012192474</v>
      </c>
      <c r="X76" s="298">
        <f t="shared" si="24"/>
        <v>0.99999999999998979</v>
      </c>
      <c r="Z76" s="206">
        <f t="shared" si="25"/>
        <v>0.46885374272241548</v>
      </c>
      <c r="AA76" s="206">
        <f t="shared" si="26"/>
        <v>0.47238652532593811</v>
      </c>
      <c r="AB76" s="298">
        <f t="shared" si="27"/>
        <v>-0.30000000000000027</v>
      </c>
      <c r="AC76" s="206">
        <f t="shared" si="28"/>
        <v>0.74947720857446787</v>
      </c>
      <c r="AD76" s="206">
        <f t="shared" si="29"/>
        <v>0.74253108099876186</v>
      </c>
      <c r="AE76" s="298">
        <f t="shared" si="30"/>
        <v>0.60000000000000053</v>
      </c>
      <c r="AF76" s="224">
        <v>0</v>
      </c>
    </row>
    <row r="77" spans="2:32" s="105" customFormat="1" ht="13.5" customHeight="1">
      <c r="B77" s="221">
        <v>72</v>
      </c>
      <c r="C77" s="222" t="s">
        <v>32</v>
      </c>
      <c r="D77" s="329">
        <v>0.41446298874102333</v>
      </c>
      <c r="E77" s="27">
        <v>0.70343560925786819</v>
      </c>
      <c r="F77" s="329">
        <v>0.42914720059127004</v>
      </c>
      <c r="G77" s="27">
        <v>0.69476239715892674</v>
      </c>
      <c r="J77" s="221">
        <v>72</v>
      </c>
      <c r="K77" s="222" t="s">
        <v>32</v>
      </c>
      <c r="L77" s="28">
        <v>0.45725125777344977</v>
      </c>
      <c r="M77" s="28">
        <v>0.7103124493261872</v>
      </c>
      <c r="N77" s="28">
        <v>0.42780484197585811</v>
      </c>
      <c r="O77" s="28">
        <v>0.69231954240466742</v>
      </c>
      <c r="Q77" s="91" t="str">
        <f t="shared" si="18"/>
        <v>大阪狭山市</v>
      </c>
      <c r="R77" s="206">
        <f t="shared" si="16"/>
        <v>0.39780198041051212</v>
      </c>
      <c r="S77" s="206">
        <f t="shared" si="19"/>
        <v>0.38599902249933954</v>
      </c>
      <c r="T77" s="298">
        <f t="shared" si="20"/>
        <v>1.2000000000000011</v>
      </c>
      <c r="U77" s="91" t="str">
        <f t="shared" si="21"/>
        <v>天王寺区</v>
      </c>
      <c r="V77" s="206">
        <f t="shared" si="22"/>
        <v>0.6761990693565948</v>
      </c>
      <c r="W77" s="206">
        <f t="shared" si="23"/>
        <v>0.66034838829915887</v>
      </c>
      <c r="X77" s="298">
        <f t="shared" si="24"/>
        <v>1.6000000000000014</v>
      </c>
      <c r="Z77" s="206">
        <f t="shared" si="25"/>
        <v>0.46885374272241548</v>
      </c>
      <c r="AA77" s="206">
        <f t="shared" si="26"/>
        <v>0.47238652532593811</v>
      </c>
      <c r="AB77" s="298">
        <f t="shared" si="27"/>
        <v>-0.30000000000000027</v>
      </c>
      <c r="AC77" s="206">
        <f t="shared" si="28"/>
        <v>0.74947720857446787</v>
      </c>
      <c r="AD77" s="206">
        <f t="shared" si="29"/>
        <v>0.74253108099876186</v>
      </c>
      <c r="AE77" s="298">
        <f t="shared" si="30"/>
        <v>0.60000000000000053</v>
      </c>
      <c r="AF77" s="224">
        <v>0</v>
      </c>
    </row>
    <row r="78" spans="2:32" s="105" customFormat="1" ht="13.5" customHeight="1">
      <c r="B78" s="221">
        <v>73</v>
      </c>
      <c r="C78" s="222" t="s">
        <v>33</v>
      </c>
      <c r="D78" s="329">
        <v>0.39805841311850187</v>
      </c>
      <c r="E78" s="27">
        <v>0.74627447298405492</v>
      </c>
      <c r="F78" s="329">
        <v>0.44049526268683076</v>
      </c>
      <c r="G78" s="27">
        <v>0.73579561442069952</v>
      </c>
      <c r="J78" s="221">
        <v>73</v>
      </c>
      <c r="K78" s="222" t="s">
        <v>33</v>
      </c>
      <c r="L78" s="28">
        <v>0.47421079547561995</v>
      </c>
      <c r="M78" s="28">
        <v>0.7285584761227476</v>
      </c>
      <c r="N78" s="28">
        <v>0.44161499510077168</v>
      </c>
      <c r="O78" s="28">
        <v>0.71114623288387036</v>
      </c>
      <c r="Q78" s="91" t="str">
        <f t="shared" si="18"/>
        <v>阿倍野区</v>
      </c>
      <c r="R78" s="206">
        <f t="shared" si="16"/>
        <v>0.37426321477986391</v>
      </c>
      <c r="S78" s="206">
        <f t="shared" si="19"/>
        <v>0.38423988089746985</v>
      </c>
      <c r="T78" s="298">
        <f t="shared" si="20"/>
        <v>-1.0000000000000009</v>
      </c>
      <c r="U78" s="91" t="str">
        <f t="shared" si="21"/>
        <v>阿倍野区</v>
      </c>
      <c r="V78" s="206">
        <f t="shared" si="22"/>
        <v>0.65008134496316516</v>
      </c>
      <c r="W78" s="206">
        <f t="shared" si="23"/>
        <v>0.64529637893650893</v>
      </c>
      <c r="X78" s="298">
        <f t="shared" si="24"/>
        <v>0.50000000000000044</v>
      </c>
      <c r="Z78" s="206">
        <f t="shared" si="25"/>
        <v>0.46885374272241548</v>
      </c>
      <c r="AA78" s="206">
        <f t="shared" si="26"/>
        <v>0.47238652532593811</v>
      </c>
      <c r="AB78" s="298">
        <f t="shared" si="27"/>
        <v>-0.30000000000000027</v>
      </c>
      <c r="AC78" s="206">
        <f t="shared" si="28"/>
        <v>0.74947720857446787</v>
      </c>
      <c r="AD78" s="206">
        <f t="shared" si="29"/>
        <v>0.74253108099876186</v>
      </c>
      <c r="AE78" s="298">
        <f t="shared" si="30"/>
        <v>0.60000000000000053</v>
      </c>
      <c r="AF78" s="224">
        <v>0</v>
      </c>
    </row>
    <row r="79" spans="2:32" s="105" customFormat="1" ht="13.5" customHeight="1" thickBot="1">
      <c r="B79" s="221">
        <v>74</v>
      </c>
      <c r="C79" s="222" t="s">
        <v>34</v>
      </c>
      <c r="D79" s="329">
        <v>0.39370512300696919</v>
      </c>
      <c r="E79" s="27">
        <v>0.65309563085929534</v>
      </c>
      <c r="F79" s="329">
        <v>0.35765262877038784</v>
      </c>
      <c r="G79" s="27">
        <v>0.63567949892339037</v>
      </c>
      <c r="J79" s="221">
        <v>74</v>
      </c>
      <c r="K79" s="222" t="s">
        <v>34</v>
      </c>
      <c r="L79" s="28">
        <v>0.34282546137062325</v>
      </c>
      <c r="M79" s="28">
        <v>0.63016490669776515</v>
      </c>
      <c r="N79" s="28">
        <v>0.34785192817383093</v>
      </c>
      <c r="O79" s="28">
        <v>0.61908432081799347</v>
      </c>
      <c r="Q79" s="91" t="str">
        <f t="shared" si="18"/>
        <v>千早赤阪村</v>
      </c>
      <c r="R79" s="206">
        <f t="shared" si="16"/>
        <v>0.35765262877038784</v>
      </c>
      <c r="S79" s="206">
        <f t="shared" si="19"/>
        <v>0.34785192817383093</v>
      </c>
      <c r="T79" s="298">
        <f t="shared" si="20"/>
        <v>1.0000000000000009</v>
      </c>
      <c r="U79" s="91" t="str">
        <f t="shared" si="21"/>
        <v>千早赤阪村</v>
      </c>
      <c r="V79" s="206">
        <f t="shared" si="22"/>
        <v>0.63567949892339037</v>
      </c>
      <c r="W79" s="206">
        <f t="shared" si="23"/>
        <v>0.61908432081799347</v>
      </c>
      <c r="X79" s="298">
        <f t="shared" si="24"/>
        <v>1.7000000000000015</v>
      </c>
      <c r="Z79" s="206">
        <f t="shared" si="25"/>
        <v>0.46885374272241548</v>
      </c>
      <c r="AA79" s="206">
        <f t="shared" si="26"/>
        <v>0.47238652532593811</v>
      </c>
      <c r="AB79" s="298">
        <f t="shared" si="27"/>
        <v>-0.30000000000000027</v>
      </c>
      <c r="AC79" s="206">
        <f t="shared" si="28"/>
        <v>0.74947720857446787</v>
      </c>
      <c r="AD79" s="206">
        <f t="shared" si="29"/>
        <v>0.74253108099876186</v>
      </c>
      <c r="AE79" s="298">
        <f t="shared" si="30"/>
        <v>0.60000000000000053</v>
      </c>
      <c r="AF79" s="224">
        <v>9999</v>
      </c>
    </row>
    <row r="80" spans="2:32" s="105" customFormat="1" ht="13.5" customHeight="1" thickTop="1">
      <c r="B80" s="407" t="s">
        <v>0</v>
      </c>
      <c r="C80" s="408"/>
      <c r="D80" s="61">
        <f>地区別_普及率!D14</f>
        <v>0.46802957460090161</v>
      </c>
      <c r="E80" s="62">
        <f>地区別_普及率!E14</f>
        <v>0.75384841097525834</v>
      </c>
      <c r="F80" s="61">
        <f>'年齢階層別_普及率(金額)'!$N$14</f>
        <v>0.46885374272241548</v>
      </c>
      <c r="G80" s="62">
        <f>'年齢階層別_普及率(数量)'!N13</f>
        <v>0.74947720857446787</v>
      </c>
      <c r="J80" s="406" t="s">
        <v>0</v>
      </c>
      <c r="K80" s="406"/>
      <c r="L80" s="28">
        <v>0.47738709335671431</v>
      </c>
      <c r="M80" s="28">
        <v>0.74894546320304012</v>
      </c>
      <c r="N80" s="28">
        <v>0.47238652532593811</v>
      </c>
      <c r="O80" s="28">
        <v>0.74253108099876186</v>
      </c>
      <c r="Z80" s="228"/>
      <c r="AA80" s="228"/>
      <c r="AB80" s="228"/>
      <c r="AC80" s="228"/>
      <c r="AD80" s="228"/>
      <c r="AE80" s="228"/>
      <c r="AF80" s="229"/>
    </row>
  </sheetData>
  <mergeCells count="23">
    <mergeCell ref="AF4:AF5"/>
    <mergeCell ref="U4:X4"/>
    <mergeCell ref="Z4:AB4"/>
    <mergeCell ref="AC4:AE4"/>
    <mergeCell ref="M4:M5"/>
    <mergeCell ref="N4:N5"/>
    <mergeCell ref="O4:O5"/>
    <mergeCell ref="Q4:T4"/>
    <mergeCell ref="L3:M3"/>
    <mergeCell ref="N3:O3"/>
    <mergeCell ref="L4:L5"/>
    <mergeCell ref="J80:K80"/>
    <mergeCell ref="B80:C80"/>
    <mergeCell ref="D4:D5"/>
    <mergeCell ref="E4:E5"/>
    <mergeCell ref="F4:F5"/>
    <mergeCell ref="G4:G5"/>
    <mergeCell ref="B3:B5"/>
    <mergeCell ref="C3:C5"/>
    <mergeCell ref="D3:E3"/>
    <mergeCell ref="F3:G3"/>
    <mergeCell ref="J3:J5"/>
    <mergeCell ref="K3:K5"/>
  </mergeCells>
  <phoneticPr fontId="3"/>
  <pageMargins left="0.70866141732283472" right="0.70866141732283472" top="0.74803149606299213" bottom="0.74803149606299213" header="0.31496062992125984" footer="0.31496062992125984"/>
  <pageSetup paperSize="9" scale="73" fitToWidth="0" fitToHeight="0" orientation="portrait" r:id="rId1"/>
  <headerFooter>
    <oddHeader>&amp;R&amp;"ＭＳ 明朝,標準"&amp;12 2-14.①ジェネリック医薬品分析(医科･調剤)</oddHeader>
  </headerFooter>
  <ignoredErrors>
    <ignoredError sqref="R6:R79 V6:V79"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80"/>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19" t="s">
        <v>273</v>
      </c>
    </row>
    <row r="2" spans="2:2" ht="16.5" customHeight="1">
      <c r="B2" s="19" t="s">
        <v>274</v>
      </c>
    </row>
    <row r="79" spans="2:2" ht="16.5" customHeight="1">
      <c r="B79" s="19" t="s">
        <v>326</v>
      </c>
    </row>
    <row r="80" spans="2:2" ht="16.5" customHeight="1">
      <c r="B80" s="19" t="s">
        <v>310</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rowBreaks count="1" manualBreakCount="1">
    <brk id="78"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
  <dimension ref="A1:P84"/>
  <sheetViews>
    <sheetView showGridLines="0" zoomScaleNormal="100" zoomScaleSheetLayoutView="100" workbookViewId="0"/>
  </sheetViews>
  <sheetFormatPr defaultColWidth="9" defaultRowHeight="13.5"/>
  <cols>
    <col min="1" max="1" width="4.625" style="60" customWidth="1"/>
    <col min="2" max="2" width="2.125" style="60" customWidth="1"/>
    <col min="3" max="3" width="8.375" style="60" customWidth="1"/>
    <col min="4" max="4" width="11.625" style="60" customWidth="1"/>
    <col min="5" max="5" width="5.5" style="60" bestFit="1" customWidth="1"/>
    <col min="6" max="6" width="11.625" style="60" customWidth="1"/>
    <col min="7" max="7" width="5.5" style="60" customWidth="1"/>
    <col min="8" max="16" width="8.875" style="60" customWidth="1"/>
    <col min="17" max="16384" width="9" style="20"/>
  </cols>
  <sheetData>
    <row r="1" spans="2:15" ht="16.5" customHeight="1">
      <c r="B1" s="60" t="s">
        <v>267</v>
      </c>
    </row>
    <row r="2" spans="2:15" ht="16.5" customHeight="1">
      <c r="B2" s="60" t="s">
        <v>275</v>
      </c>
    </row>
    <row r="4" spans="2:15" ht="13.5" customHeight="1">
      <c r="B4" s="107"/>
      <c r="C4" s="108"/>
      <c r="D4" s="108"/>
      <c r="E4" s="108"/>
      <c r="F4" s="108"/>
      <c r="G4" s="109"/>
    </row>
    <row r="5" spans="2:15" ht="13.5" customHeight="1">
      <c r="B5" s="110"/>
      <c r="C5" s="111"/>
      <c r="D5" s="112">
        <v>0.50599999999999989</v>
      </c>
      <c r="E5" s="113" t="s">
        <v>177</v>
      </c>
      <c r="F5" s="114">
        <v>0.54200000000000004</v>
      </c>
      <c r="G5" s="115" t="s">
        <v>178</v>
      </c>
    </row>
    <row r="6" spans="2:15">
      <c r="B6" s="110"/>
      <c r="D6" s="112"/>
      <c r="E6" s="113"/>
      <c r="F6" s="114"/>
      <c r="G6" s="115"/>
    </row>
    <row r="7" spans="2:15">
      <c r="B7" s="110"/>
      <c r="C7" s="116"/>
      <c r="D7" s="112">
        <v>0.46899999999999992</v>
      </c>
      <c r="E7" s="113" t="s">
        <v>177</v>
      </c>
      <c r="F7" s="114">
        <v>0.50599999999999989</v>
      </c>
      <c r="G7" s="115" t="s">
        <v>179</v>
      </c>
    </row>
    <row r="8" spans="2:15">
      <c r="B8" s="110"/>
      <c r="D8" s="112"/>
      <c r="E8" s="113"/>
      <c r="F8" s="114"/>
      <c r="G8" s="115"/>
    </row>
    <row r="9" spans="2:15">
      <c r="B9" s="110"/>
      <c r="C9" s="117"/>
      <c r="D9" s="112">
        <v>0.43199999999999994</v>
      </c>
      <c r="E9" s="113" t="s">
        <v>177</v>
      </c>
      <c r="F9" s="114">
        <v>0.46899999999999992</v>
      </c>
      <c r="G9" s="115" t="s">
        <v>179</v>
      </c>
    </row>
    <row r="10" spans="2:15">
      <c r="B10" s="110"/>
      <c r="D10" s="112"/>
      <c r="E10" s="113"/>
      <c r="F10" s="114"/>
      <c r="G10" s="115"/>
    </row>
    <row r="11" spans="2:15">
      <c r="B11" s="110"/>
      <c r="C11" s="118"/>
      <c r="D11" s="112">
        <v>0.39499999999999996</v>
      </c>
      <c r="E11" s="113" t="s">
        <v>177</v>
      </c>
      <c r="F11" s="114">
        <v>0.43199999999999994</v>
      </c>
      <c r="G11" s="115" t="s">
        <v>179</v>
      </c>
    </row>
    <row r="12" spans="2:15">
      <c r="B12" s="110"/>
      <c r="D12" s="112"/>
      <c r="E12" s="113"/>
      <c r="F12" s="114"/>
      <c r="G12" s="115"/>
    </row>
    <row r="13" spans="2:15">
      <c r="B13" s="110"/>
      <c r="C13" s="119"/>
      <c r="D13" s="112">
        <v>0.35799999999999998</v>
      </c>
      <c r="E13" s="113" t="s">
        <v>177</v>
      </c>
      <c r="F13" s="114">
        <v>0.39499999999999996</v>
      </c>
      <c r="G13" s="115" t="s">
        <v>179</v>
      </c>
    </row>
    <row r="14" spans="2:15">
      <c r="B14" s="120"/>
      <c r="C14" s="121"/>
      <c r="D14" s="121"/>
      <c r="E14" s="121"/>
      <c r="F14" s="121"/>
      <c r="G14" s="122"/>
    </row>
    <row r="16" spans="2:15">
      <c r="B16" s="107"/>
      <c r="C16" s="108"/>
      <c r="D16" s="108"/>
      <c r="E16" s="108"/>
      <c r="F16" s="108"/>
      <c r="G16" s="108"/>
      <c r="H16" s="108"/>
      <c r="I16" s="108"/>
      <c r="J16" s="108"/>
      <c r="K16" s="108"/>
      <c r="L16" s="108"/>
      <c r="M16" s="108"/>
      <c r="N16" s="108"/>
      <c r="O16" s="109"/>
    </row>
    <row r="17" spans="2:15">
      <c r="B17" s="110"/>
      <c r="O17" s="123"/>
    </row>
    <row r="18" spans="2:15">
      <c r="B18" s="110"/>
      <c r="O18" s="123"/>
    </row>
    <row r="19" spans="2:15">
      <c r="B19" s="110"/>
      <c r="O19" s="123"/>
    </row>
    <row r="20" spans="2:15">
      <c r="B20" s="110"/>
      <c r="O20" s="123"/>
    </row>
    <row r="21" spans="2:15">
      <c r="B21" s="110"/>
      <c r="O21" s="123"/>
    </row>
    <row r="22" spans="2:15">
      <c r="B22" s="110"/>
      <c r="O22" s="123"/>
    </row>
    <row r="23" spans="2:15">
      <c r="B23" s="110"/>
      <c r="O23" s="123"/>
    </row>
    <row r="24" spans="2:15">
      <c r="B24" s="110"/>
      <c r="O24" s="123"/>
    </row>
    <row r="25" spans="2:15">
      <c r="B25" s="110"/>
      <c r="O25" s="123"/>
    </row>
    <row r="26" spans="2:15">
      <c r="B26" s="110"/>
      <c r="O26" s="123"/>
    </row>
    <row r="27" spans="2:15">
      <c r="B27" s="110"/>
      <c r="O27" s="123"/>
    </row>
    <row r="28" spans="2:15">
      <c r="B28" s="110"/>
      <c r="O28" s="123"/>
    </row>
    <row r="29" spans="2:15">
      <c r="B29" s="110"/>
      <c r="O29" s="123"/>
    </row>
    <row r="30" spans="2:15">
      <c r="B30" s="110"/>
      <c r="O30" s="123"/>
    </row>
    <row r="31" spans="2:15">
      <c r="B31" s="110"/>
      <c r="O31" s="123"/>
    </row>
    <row r="32" spans="2:15">
      <c r="B32" s="110"/>
      <c r="O32" s="123"/>
    </row>
    <row r="33" spans="2:15">
      <c r="B33" s="110"/>
      <c r="O33" s="123"/>
    </row>
    <row r="34" spans="2:15">
      <c r="B34" s="110"/>
      <c r="O34" s="123"/>
    </row>
    <row r="35" spans="2:15">
      <c r="B35" s="110"/>
      <c r="O35" s="123"/>
    </row>
    <row r="36" spans="2:15">
      <c r="B36" s="110"/>
      <c r="O36" s="123"/>
    </row>
    <row r="37" spans="2:15">
      <c r="B37" s="110"/>
      <c r="O37" s="123"/>
    </row>
    <row r="38" spans="2:15">
      <c r="B38" s="110"/>
      <c r="O38" s="123"/>
    </row>
    <row r="39" spans="2:15">
      <c r="B39" s="110"/>
      <c r="O39" s="123"/>
    </row>
    <row r="40" spans="2:15">
      <c r="B40" s="110"/>
      <c r="O40" s="123"/>
    </row>
    <row r="41" spans="2:15">
      <c r="B41" s="110"/>
      <c r="O41" s="123"/>
    </row>
    <row r="42" spans="2:15">
      <c r="B42" s="110"/>
      <c r="O42" s="123"/>
    </row>
    <row r="43" spans="2:15">
      <c r="B43" s="110"/>
      <c r="O43" s="123"/>
    </row>
    <row r="44" spans="2:15">
      <c r="B44" s="110"/>
      <c r="O44" s="123"/>
    </row>
    <row r="45" spans="2:15">
      <c r="B45" s="110"/>
      <c r="O45" s="123"/>
    </row>
    <row r="46" spans="2:15">
      <c r="B46" s="110"/>
      <c r="O46" s="123"/>
    </row>
    <row r="47" spans="2:15">
      <c r="B47" s="110"/>
      <c r="O47" s="123"/>
    </row>
    <row r="48" spans="2:15">
      <c r="B48" s="110"/>
      <c r="O48" s="123"/>
    </row>
    <row r="49" spans="2:15">
      <c r="B49" s="110"/>
      <c r="O49" s="123"/>
    </row>
    <row r="50" spans="2:15">
      <c r="B50" s="110"/>
      <c r="O50" s="123"/>
    </row>
    <row r="51" spans="2:15">
      <c r="B51" s="110"/>
      <c r="O51" s="123"/>
    </row>
    <row r="52" spans="2:15">
      <c r="B52" s="110"/>
      <c r="O52" s="123"/>
    </row>
    <row r="53" spans="2:15">
      <c r="B53" s="110"/>
      <c r="O53" s="123"/>
    </row>
    <row r="54" spans="2:15">
      <c r="B54" s="110"/>
      <c r="O54" s="123"/>
    </row>
    <row r="55" spans="2:15">
      <c r="B55" s="110"/>
      <c r="O55" s="123"/>
    </row>
    <row r="56" spans="2:15">
      <c r="B56" s="110"/>
      <c r="O56" s="123"/>
    </row>
    <row r="57" spans="2:15">
      <c r="B57" s="110"/>
      <c r="O57" s="123"/>
    </row>
    <row r="58" spans="2:15">
      <c r="B58" s="110"/>
      <c r="O58" s="123"/>
    </row>
    <row r="59" spans="2:15">
      <c r="B59" s="110"/>
      <c r="O59" s="123"/>
    </row>
    <row r="60" spans="2:15">
      <c r="B60" s="110"/>
      <c r="O60" s="123"/>
    </row>
    <row r="61" spans="2:15">
      <c r="B61" s="110"/>
      <c r="O61" s="123"/>
    </row>
    <row r="62" spans="2:15">
      <c r="B62" s="110"/>
      <c r="O62" s="123"/>
    </row>
    <row r="63" spans="2:15">
      <c r="B63" s="110"/>
      <c r="O63" s="123"/>
    </row>
    <row r="64" spans="2:15">
      <c r="B64" s="110"/>
      <c r="O64" s="123"/>
    </row>
    <row r="65" spans="2:15">
      <c r="B65" s="110"/>
      <c r="O65" s="123"/>
    </row>
    <row r="66" spans="2:15">
      <c r="B66" s="110"/>
      <c r="O66" s="123"/>
    </row>
    <row r="67" spans="2:15">
      <c r="B67" s="110"/>
      <c r="O67" s="123"/>
    </row>
    <row r="68" spans="2:15">
      <c r="B68" s="110"/>
      <c r="O68" s="123"/>
    </row>
    <row r="69" spans="2:15">
      <c r="B69" s="110"/>
      <c r="O69" s="123"/>
    </row>
    <row r="70" spans="2:15">
      <c r="B70" s="110"/>
      <c r="O70" s="123"/>
    </row>
    <row r="71" spans="2:15">
      <c r="B71" s="110"/>
      <c r="O71" s="123"/>
    </row>
    <row r="72" spans="2:15">
      <c r="B72" s="110"/>
      <c r="O72" s="123"/>
    </row>
    <row r="73" spans="2:15">
      <c r="B73" s="110"/>
      <c r="O73" s="123"/>
    </row>
    <row r="74" spans="2:15">
      <c r="B74" s="110"/>
      <c r="O74" s="123"/>
    </row>
    <row r="75" spans="2:15">
      <c r="B75" s="110"/>
      <c r="O75" s="123"/>
    </row>
    <row r="76" spans="2:15">
      <c r="B76" s="110"/>
      <c r="O76" s="123"/>
    </row>
    <row r="77" spans="2:15">
      <c r="B77" s="110"/>
      <c r="O77" s="123"/>
    </row>
    <row r="78" spans="2:15">
      <c r="B78" s="110"/>
      <c r="O78" s="123"/>
    </row>
    <row r="79" spans="2:15">
      <c r="B79" s="110"/>
      <c r="O79" s="123"/>
    </row>
    <row r="80" spans="2:15">
      <c r="B80" s="110"/>
      <c r="O80" s="123"/>
    </row>
    <row r="81" spans="2:15">
      <c r="B81" s="110"/>
      <c r="O81" s="123"/>
    </row>
    <row r="82" spans="2:15">
      <c r="B82" s="110"/>
      <c r="O82" s="123"/>
    </row>
    <row r="83" spans="2:15">
      <c r="B83" s="110"/>
      <c r="O83" s="123"/>
    </row>
    <row r="84" spans="2:15">
      <c r="B84" s="120"/>
      <c r="C84" s="121"/>
      <c r="D84" s="121"/>
      <c r="E84" s="121"/>
      <c r="F84" s="121"/>
      <c r="G84" s="121"/>
      <c r="H84" s="121"/>
      <c r="I84" s="121"/>
      <c r="J84" s="121"/>
      <c r="K84" s="121"/>
      <c r="L84" s="121"/>
      <c r="M84" s="121"/>
      <c r="N84" s="121"/>
      <c r="O84" s="124"/>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2-14.①ジェネリック医薬品分析(医科･調剤)</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80"/>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19" t="s">
        <v>276</v>
      </c>
    </row>
    <row r="2" spans="2:2" ht="16.5" customHeight="1">
      <c r="B2" s="19" t="s">
        <v>277</v>
      </c>
    </row>
    <row r="79" spans="2:2" ht="16.5" customHeight="1">
      <c r="B79" s="19" t="s">
        <v>327</v>
      </c>
    </row>
    <row r="80" spans="2:2" ht="16.5" customHeight="1">
      <c r="B80" s="19" t="s">
        <v>310</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rowBreaks count="1" manualBreakCount="1">
    <brk id="78"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3"/>
  <dimension ref="A1:P84"/>
  <sheetViews>
    <sheetView showGridLines="0" zoomScaleNormal="100" zoomScaleSheetLayoutView="100" workbookViewId="0"/>
  </sheetViews>
  <sheetFormatPr defaultColWidth="9" defaultRowHeight="13.5"/>
  <cols>
    <col min="1" max="1" width="4.625" style="60" customWidth="1"/>
    <col min="2" max="2" width="2.125" style="60" customWidth="1"/>
    <col min="3" max="3" width="8.375" style="60" customWidth="1"/>
    <col min="4" max="4" width="11.625" style="60" customWidth="1"/>
    <col min="5" max="5" width="5.5" style="60" bestFit="1" customWidth="1"/>
    <col min="6" max="6" width="11.625" style="60" customWidth="1"/>
    <col min="7" max="7" width="5.5" style="60" customWidth="1"/>
    <col min="8" max="16" width="8.875" style="60" customWidth="1"/>
    <col min="17" max="16384" width="9" style="20"/>
  </cols>
  <sheetData>
    <row r="1" spans="2:15" ht="16.5" customHeight="1">
      <c r="B1" s="60" t="s">
        <v>278</v>
      </c>
    </row>
    <row r="2" spans="2:15" ht="16.5" customHeight="1">
      <c r="B2" s="60" t="s">
        <v>275</v>
      </c>
    </row>
    <row r="4" spans="2:15" ht="13.5" customHeight="1">
      <c r="B4" s="107"/>
      <c r="C4" s="108"/>
      <c r="D4" s="108"/>
      <c r="E4" s="108"/>
      <c r="F4" s="108"/>
      <c r="G4" s="109"/>
    </row>
    <row r="5" spans="2:15" ht="13.5" customHeight="1">
      <c r="B5" s="110"/>
      <c r="C5" s="111"/>
      <c r="D5" s="112">
        <v>0.78400000000000014</v>
      </c>
      <c r="E5" s="113" t="s">
        <v>177</v>
      </c>
      <c r="F5" s="114">
        <v>0.81899999999999995</v>
      </c>
      <c r="G5" s="115" t="s">
        <v>178</v>
      </c>
    </row>
    <row r="6" spans="2:15">
      <c r="B6" s="110"/>
      <c r="D6" s="112"/>
      <c r="E6" s="113"/>
      <c r="F6" s="114"/>
      <c r="G6" s="115"/>
    </row>
    <row r="7" spans="2:15">
      <c r="B7" s="110"/>
      <c r="C7" s="116"/>
      <c r="D7" s="112">
        <v>0.74700000000000011</v>
      </c>
      <c r="E7" s="113" t="s">
        <v>177</v>
      </c>
      <c r="F7" s="114">
        <v>0.78400000000000014</v>
      </c>
      <c r="G7" s="115" t="s">
        <v>179</v>
      </c>
    </row>
    <row r="8" spans="2:15">
      <c r="B8" s="110"/>
      <c r="D8" s="112"/>
      <c r="E8" s="113"/>
      <c r="F8" s="114"/>
      <c r="G8" s="115"/>
    </row>
    <row r="9" spans="2:15">
      <c r="B9" s="110"/>
      <c r="C9" s="117"/>
      <c r="D9" s="112">
        <v>0.71000000000000008</v>
      </c>
      <c r="E9" s="113" t="s">
        <v>177</v>
      </c>
      <c r="F9" s="114">
        <v>0.74700000000000011</v>
      </c>
      <c r="G9" s="115" t="s">
        <v>179</v>
      </c>
    </row>
    <row r="10" spans="2:15">
      <c r="B10" s="110"/>
      <c r="D10" s="112"/>
      <c r="E10" s="113"/>
      <c r="F10" s="114"/>
      <c r="G10" s="115"/>
    </row>
    <row r="11" spans="2:15">
      <c r="B11" s="110"/>
      <c r="C11" s="118"/>
      <c r="D11" s="112">
        <v>0.67300000000000004</v>
      </c>
      <c r="E11" s="113" t="s">
        <v>177</v>
      </c>
      <c r="F11" s="114">
        <v>0.71000000000000008</v>
      </c>
      <c r="G11" s="115" t="s">
        <v>179</v>
      </c>
    </row>
    <row r="12" spans="2:15">
      <c r="B12" s="110"/>
      <c r="D12" s="112"/>
      <c r="E12" s="113"/>
      <c r="F12" s="114"/>
      <c r="G12" s="115"/>
    </row>
    <row r="13" spans="2:15">
      <c r="B13" s="110"/>
      <c r="C13" s="119"/>
      <c r="D13" s="112">
        <v>0.63600000000000001</v>
      </c>
      <c r="E13" s="113" t="s">
        <v>177</v>
      </c>
      <c r="F13" s="114">
        <v>0.67300000000000004</v>
      </c>
      <c r="G13" s="115" t="s">
        <v>179</v>
      </c>
    </row>
    <row r="14" spans="2:15">
      <c r="B14" s="120"/>
      <c r="C14" s="121"/>
      <c r="D14" s="121"/>
      <c r="E14" s="121"/>
      <c r="F14" s="121"/>
      <c r="G14" s="122"/>
    </row>
    <row r="16" spans="2:15">
      <c r="B16" s="107"/>
      <c r="C16" s="108"/>
      <c r="D16" s="108"/>
      <c r="E16" s="108"/>
      <c r="F16" s="108"/>
      <c r="G16" s="108"/>
      <c r="H16" s="108"/>
      <c r="I16" s="108"/>
      <c r="J16" s="108"/>
      <c r="K16" s="108"/>
      <c r="L16" s="108"/>
      <c r="M16" s="108"/>
      <c r="N16" s="108"/>
      <c r="O16" s="109"/>
    </row>
    <row r="17" spans="2:15">
      <c r="B17" s="110"/>
      <c r="O17" s="123"/>
    </row>
    <row r="18" spans="2:15">
      <c r="B18" s="110"/>
      <c r="O18" s="123"/>
    </row>
    <row r="19" spans="2:15">
      <c r="B19" s="110"/>
      <c r="O19" s="123"/>
    </row>
    <row r="20" spans="2:15">
      <c r="B20" s="110"/>
      <c r="O20" s="123"/>
    </row>
    <row r="21" spans="2:15">
      <c r="B21" s="110"/>
      <c r="O21" s="123"/>
    </row>
    <row r="22" spans="2:15">
      <c r="B22" s="110"/>
      <c r="O22" s="123"/>
    </row>
    <row r="23" spans="2:15">
      <c r="B23" s="110"/>
      <c r="O23" s="123"/>
    </row>
    <row r="24" spans="2:15">
      <c r="B24" s="110"/>
      <c r="O24" s="123"/>
    </row>
    <row r="25" spans="2:15">
      <c r="B25" s="110"/>
      <c r="O25" s="123"/>
    </row>
    <row r="26" spans="2:15">
      <c r="B26" s="110"/>
      <c r="O26" s="123"/>
    </row>
    <row r="27" spans="2:15">
      <c r="B27" s="110"/>
      <c r="O27" s="123"/>
    </row>
    <row r="28" spans="2:15">
      <c r="B28" s="110"/>
      <c r="O28" s="123"/>
    </row>
    <row r="29" spans="2:15">
      <c r="B29" s="110"/>
      <c r="O29" s="123"/>
    </row>
    <row r="30" spans="2:15">
      <c r="B30" s="110"/>
      <c r="O30" s="123"/>
    </row>
    <row r="31" spans="2:15">
      <c r="B31" s="110"/>
      <c r="O31" s="123"/>
    </row>
    <row r="32" spans="2:15">
      <c r="B32" s="110"/>
      <c r="O32" s="123"/>
    </row>
    <row r="33" spans="2:15">
      <c r="B33" s="110"/>
      <c r="O33" s="123"/>
    </row>
    <row r="34" spans="2:15">
      <c r="B34" s="110"/>
      <c r="O34" s="123"/>
    </row>
    <row r="35" spans="2:15">
      <c r="B35" s="110"/>
      <c r="O35" s="123"/>
    </row>
    <row r="36" spans="2:15">
      <c r="B36" s="110"/>
      <c r="O36" s="123"/>
    </row>
    <row r="37" spans="2:15">
      <c r="B37" s="110"/>
      <c r="O37" s="123"/>
    </row>
    <row r="38" spans="2:15">
      <c r="B38" s="110"/>
      <c r="O38" s="123"/>
    </row>
    <row r="39" spans="2:15">
      <c r="B39" s="110"/>
      <c r="O39" s="123"/>
    </row>
    <row r="40" spans="2:15">
      <c r="B40" s="110"/>
      <c r="O40" s="123"/>
    </row>
    <row r="41" spans="2:15">
      <c r="B41" s="110"/>
      <c r="O41" s="123"/>
    </row>
    <row r="42" spans="2:15">
      <c r="B42" s="110"/>
      <c r="O42" s="123"/>
    </row>
    <row r="43" spans="2:15">
      <c r="B43" s="110"/>
      <c r="O43" s="123"/>
    </row>
    <row r="44" spans="2:15">
      <c r="B44" s="110"/>
      <c r="O44" s="123"/>
    </row>
    <row r="45" spans="2:15">
      <c r="B45" s="110"/>
      <c r="O45" s="123"/>
    </row>
    <row r="46" spans="2:15">
      <c r="B46" s="110"/>
      <c r="O46" s="123"/>
    </row>
    <row r="47" spans="2:15">
      <c r="B47" s="110"/>
      <c r="O47" s="123"/>
    </row>
    <row r="48" spans="2:15">
      <c r="B48" s="110"/>
      <c r="O48" s="123"/>
    </row>
    <row r="49" spans="2:15">
      <c r="B49" s="110"/>
      <c r="O49" s="123"/>
    </row>
    <row r="50" spans="2:15">
      <c r="B50" s="110"/>
      <c r="O50" s="123"/>
    </row>
    <row r="51" spans="2:15">
      <c r="B51" s="110"/>
      <c r="O51" s="123"/>
    </row>
    <row r="52" spans="2:15">
      <c r="B52" s="110"/>
      <c r="O52" s="123"/>
    </row>
    <row r="53" spans="2:15">
      <c r="B53" s="110"/>
      <c r="O53" s="123"/>
    </row>
    <row r="54" spans="2:15">
      <c r="B54" s="110"/>
      <c r="O54" s="123"/>
    </row>
    <row r="55" spans="2:15">
      <c r="B55" s="110"/>
      <c r="O55" s="123"/>
    </row>
    <row r="56" spans="2:15">
      <c r="B56" s="110"/>
      <c r="O56" s="123"/>
    </row>
    <row r="57" spans="2:15">
      <c r="B57" s="110"/>
      <c r="O57" s="123"/>
    </row>
    <row r="58" spans="2:15">
      <c r="B58" s="110"/>
      <c r="O58" s="123"/>
    </row>
    <row r="59" spans="2:15">
      <c r="B59" s="110"/>
      <c r="O59" s="123"/>
    </row>
    <row r="60" spans="2:15">
      <c r="B60" s="110"/>
      <c r="O60" s="123"/>
    </row>
    <row r="61" spans="2:15">
      <c r="B61" s="110"/>
      <c r="O61" s="123"/>
    </row>
    <row r="62" spans="2:15">
      <c r="B62" s="110"/>
      <c r="O62" s="123"/>
    </row>
    <row r="63" spans="2:15">
      <c r="B63" s="110"/>
      <c r="O63" s="123"/>
    </row>
    <row r="64" spans="2:15">
      <c r="B64" s="110"/>
      <c r="O64" s="123"/>
    </row>
    <row r="65" spans="2:15">
      <c r="B65" s="110"/>
      <c r="O65" s="123"/>
    </row>
    <row r="66" spans="2:15">
      <c r="B66" s="110"/>
      <c r="O66" s="123"/>
    </row>
    <row r="67" spans="2:15">
      <c r="B67" s="110"/>
      <c r="O67" s="123"/>
    </row>
    <row r="68" spans="2:15">
      <c r="B68" s="110"/>
      <c r="O68" s="123"/>
    </row>
    <row r="69" spans="2:15">
      <c r="B69" s="110"/>
      <c r="O69" s="123"/>
    </row>
    <row r="70" spans="2:15">
      <c r="B70" s="110"/>
      <c r="O70" s="123"/>
    </row>
    <row r="71" spans="2:15">
      <c r="B71" s="110"/>
      <c r="O71" s="123"/>
    </row>
    <row r="72" spans="2:15">
      <c r="B72" s="110"/>
      <c r="O72" s="123"/>
    </row>
    <row r="73" spans="2:15">
      <c r="B73" s="110"/>
      <c r="O73" s="123"/>
    </row>
    <row r="74" spans="2:15">
      <c r="B74" s="110"/>
      <c r="O74" s="123"/>
    </row>
    <row r="75" spans="2:15">
      <c r="B75" s="110"/>
      <c r="O75" s="123"/>
    </row>
    <row r="76" spans="2:15">
      <c r="B76" s="110"/>
      <c r="O76" s="123"/>
    </row>
    <row r="77" spans="2:15">
      <c r="B77" s="110"/>
      <c r="O77" s="123"/>
    </row>
    <row r="78" spans="2:15">
      <c r="B78" s="110"/>
      <c r="O78" s="123"/>
    </row>
    <row r="79" spans="2:15">
      <c r="B79" s="110"/>
      <c r="O79" s="123"/>
    </row>
    <row r="80" spans="2:15">
      <c r="B80" s="110"/>
      <c r="O80" s="123"/>
    </row>
    <row r="81" spans="2:15">
      <c r="B81" s="110"/>
      <c r="O81" s="123"/>
    </row>
    <row r="82" spans="2:15">
      <c r="B82" s="110"/>
      <c r="O82" s="123"/>
    </row>
    <row r="83" spans="2:15">
      <c r="B83" s="110"/>
      <c r="O83" s="123"/>
    </row>
    <row r="84" spans="2:15">
      <c r="B84" s="120"/>
      <c r="C84" s="121"/>
      <c r="D84" s="121"/>
      <c r="E84" s="121"/>
      <c r="F84" s="121"/>
      <c r="G84" s="121"/>
      <c r="H84" s="121"/>
      <c r="I84" s="121"/>
      <c r="J84" s="121"/>
      <c r="K84" s="121"/>
      <c r="L84" s="121"/>
      <c r="M84" s="121"/>
      <c r="N84" s="121"/>
      <c r="O84" s="124"/>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2-14.①ジェネリック医薬品分析(医科･調剤)</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9B65E-7BA3-4E0C-A1D2-A6BBEDE35F8B}">
  <dimension ref="B1:O49"/>
  <sheetViews>
    <sheetView showGridLines="0" zoomScaleNormal="100" zoomScaleSheetLayoutView="100" workbookViewId="0"/>
  </sheetViews>
  <sheetFormatPr defaultColWidth="9" defaultRowHeight="13.5"/>
  <cols>
    <col min="1" max="1" width="4.625" style="230" customWidth="1"/>
    <col min="2" max="2" width="12.625" style="230" customWidth="1"/>
    <col min="3" max="10" width="12.125" style="230" customWidth="1"/>
    <col min="11" max="11" width="3.625" style="230" customWidth="1"/>
    <col min="12" max="13" width="9" style="230"/>
    <col min="14" max="14" width="14.75" style="230" customWidth="1"/>
    <col min="15" max="15" width="11.625" style="230" customWidth="1"/>
    <col min="16" max="16384" width="9" style="230"/>
  </cols>
  <sheetData>
    <row r="1" spans="2:15" ht="16.5" customHeight="1">
      <c r="B1" s="230" t="s">
        <v>279</v>
      </c>
    </row>
    <row r="2" spans="2:15" ht="16.5" customHeight="1">
      <c r="B2" s="230" t="s">
        <v>280</v>
      </c>
    </row>
    <row r="3" spans="2:15" ht="21.6" customHeight="1">
      <c r="B3" s="417" t="s">
        <v>180</v>
      </c>
      <c r="C3" s="418" t="s">
        <v>191</v>
      </c>
      <c r="D3" s="419"/>
      <c r="E3" s="420"/>
      <c r="F3" s="421"/>
      <c r="G3" s="422" t="s">
        <v>192</v>
      </c>
      <c r="H3" s="422"/>
      <c r="I3" s="422"/>
      <c r="J3" s="422"/>
      <c r="K3" s="292"/>
    </row>
    <row r="4" spans="2:15" ht="33" customHeight="1">
      <c r="B4" s="417"/>
      <c r="C4" s="277" t="s">
        <v>194</v>
      </c>
      <c r="D4" s="278" t="s">
        <v>195</v>
      </c>
      <c r="E4" s="279" t="s">
        <v>193</v>
      </c>
      <c r="F4" s="234" t="s">
        <v>183</v>
      </c>
      <c r="G4" s="277" t="s">
        <v>194</v>
      </c>
      <c r="H4" s="278" t="s">
        <v>195</v>
      </c>
      <c r="I4" s="279" t="s">
        <v>193</v>
      </c>
      <c r="J4" s="234" t="s">
        <v>183</v>
      </c>
      <c r="K4" s="292"/>
    </row>
    <row r="5" spans="2:15" ht="30" customHeight="1">
      <c r="B5" s="231" t="s">
        <v>121</v>
      </c>
      <c r="C5" s="329">
        <v>0.39138603174578701</v>
      </c>
      <c r="D5" s="333">
        <v>0.41508681725451702</v>
      </c>
      <c r="E5" s="334">
        <v>0.46795837079135899</v>
      </c>
      <c r="F5" s="326">
        <v>0.397134760537042</v>
      </c>
      <c r="G5" s="329">
        <v>0.73641980810477203</v>
      </c>
      <c r="H5" s="333">
        <v>0.72902289064088399</v>
      </c>
      <c r="I5" s="334">
        <v>0.71745934812301004</v>
      </c>
      <c r="J5" s="326">
        <v>0.73541021405329399</v>
      </c>
      <c r="K5" s="292"/>
    </row>
    <row r="6" spans="2:15" ht="30" customHeight="1">
      <c r="B6" s="231" t="s">
        <v>122</v>
      </c>
      <c r="C6" s="329">
        <v>0.38052488733300399</v>
      </c>
      <c r="D6" s="333">
        <v>0.474977373153119</v>
      </c>
      <c r="E6" s="334">
        <v>0.51483778991835705</v>
      </c>
      <c r="F6" s="326">
        <v>0.39234889581770499</v>
      </c>
      <c r="G6" s="329">
        <v>0.725368356007836</v>
      </c>
      <c r="H6" s="333">
        <v>0.71228560878228098</v>
      </c>
      <c r="I6" s="334">
        <v>0.78601661966574798</v>
      </c>
      <c r="J6" s="326">
        <v>0.72830131394892195</v>
      </c>
      <c r="K6" s="292"/>
    </row>
    <row r="7" spans="2:15" ht="30" customHeight="1">
      <c r="B7" s="231" t="s">
        <v>123</v>
      </c>
      <c r="C7" s="329">
        <v>0.45300889234820202</v>
      </c>
      <c r="D7" s="333">
        <v>0.41938172176775101</v>
      </c>
      <c r="E7" s="334">
        <v>0.50881528766422901</v>
      </c>
      <c r="F7" s="326">
        <v>0.45319656833150102</v>
      </c>
      <c r="G7" s="329">
        <v>0.74602162174278297</v>
      </c>
      <c r="H7" s="333">
        <v>0.70718067454637401</v>
      </c>
      <c r="I7" s="334">
        <v>0.80995194987083596</v>
      </c>
      <c r="J7" s="326">
        <v>0.74475685454018403</v>
      </c>
      <c r="K7" s="292"/>
      <c r="N7" s="8"/>
      <c r="O7" s="4"/>
    </row>
    <row r="8" spans="2:15" ht="30" customHeight="1">
      <c r="B8" s="231" t="s">
        <v>124</v>
      </c>
      <c r="C8" s="329">
        <v>0.45264744104205801</v>
      </c>
      <c r="D8" s="333">
        <v>0.42723852030860199</v>
      </c>
      <c r="E8" s="334">
        <v>0.53849883470719195</v>
      </c>
      <c r="F8" s="326">
        <v>0.45611184246717601</v>
      </c>
      <c r="G8" s="329">
        <v>0.73796581086717705</v>
      </c>
      <c r="H8" s="333">
        <v>0.71065405024686401</v>
      </c>
      <c r="I8" s="334">
        <v>0.80371470509478204</v>
      </c>
      <c r="J8" s="326">
        <v>0.73865443296611999</v>
      </c>
      <c r="K8" s="292"/>
      <c r="N8" s="8"/>
      <c r="O8" s="4"/>
    </row>
    <row r="9" spans="2:15" ht="30" customHeight="1">
      <c r="B9" s="231" t="s">
        <v>125</v>
      </c>
      <c r="C9" s="329">
        <v>0.47670397998671499</v>
      </c>
      <c r="D9" s="333">
        <v>0.446443782687518</v>
      </c>
      <c r="E9" s="334">
        <v>0.57265471121160805</v>
      </c>
      <c r="F9" s="326">
        <v>0.482721612853099</v>
      </c>
      <c r="G9" s="329">
        <v>0.74969367923793995</v>
      </c>
      <c r="H9" s="333">
        <v>0.72080355565381304</v>
      </c>
      <c r="I9" s="334">
        <v>0.81476890871102803</v>
      </c>
      <c r="J9" s="326">
        <v>0.75175400290390104</v>
      </c>
      <c r="K9" s="292"/>
      <c r="N9" s="8"/>
      <c r="O9" s="4"/>
    </row>
    <row r="10" spans="2:15" ht="30" customHeight="1">
      <c r="B10" s="231" t="s">
        <v>126</v>
      </c>
      <c r="C10" s="329">
        <v>0.50632371160131096</v>
      </c>
      <c r="D10" s="333">
        <v>0.49186759705911698</v>
      </c>
      <c r="E10" s="334">
        <v>0.61628912099551203</v>
      </c>
      <c r="F10" s="326">
        <v>0.51835408299220997</v>
      </c>
      <c r="G10" s="329">
        <v>0.77074163155834197</v>
      </c>
      <c r="H10" s="333">
        <v>0.74995519767653995</v>
      </c>
      <c r="I10" s="334">
        <v>0.83030258205080998</v>
      </c>
      <c r="J10" s="326">
        <v>0.77496347286794198</v>
      </c>
      <c r="K10" s="292"/>
      <c r="N10" s="10"/>
      <c r="O10" s="9"/>
    </row>
    <row r="11" spans="2:15" ht="30" customHeight="1" thickBot="1">
      <c r="B11" s="231" t="s">
        <v>127</v>
      </c>
      <c r="C11" s="330">
        <v>0.55621132754031899</v>
      </c>
      <c r="D11" s="333">
        <v>0.50110172913915896</v>
      </c>
      <c r="E11" s="334">
        <v>0.63754096643264802</v>
      </c>
      <c r="F11" s="326">
        <v>0.569608130725058</v>
      </c>
      <c r="G11" s="330">
        <v>0.80850871625916498</v>
      </c>
      <c r="H11" s="333">
        <v>0.76581136808205896</v>
      </c>
      <c r="I11" s="334">
        <v>0.84480663609341899</v>
      </c>
      <c r="J11" s="326">
        <v>0.81245096515729298</v>
      </c>
      <c r="K11" s="292"/>
    </row>
    <row r="12" spans="2:15" ht="30" customHeight="1" thickTop="1">
      <c r="B12" s="232" t="s">
        <v>219</v>
      </c>
      <c r="C12" s="335">
        <v>0.464158710456613</v>
      </c>
      <c r="D12" s="336">
        <v>0.43391040578323398</v>
      </c>
      <c r="E12" s="337">
        <v>0.55895084023819996</v>
      </c>
      <c r="F12" s="235">
        <f>'年齢階層別_普及率(金額)'!N14</f>
        <v>0.46885374272241548</v>
      </c>
      <c r="G12" s="335">
        <v>0.74820447558705205</v>
      </c>
      <c r="H12" s="336">
        <v>0.71600493804381904</v>
      </c>
      <c r="I12" s="337">
        <v>0.81701857352601803</v>
      </c>
      <c r="J12" s="235">
        <f>'年齢階層別_普及率(数量)'!N13</f>
        <v>0.74947720857446787</v>
      </c>
      <c r="K12" s="292"/>
      <c r="N12" s="249"/>
    </row>
    <row r="13" spans="2:15" s="4" customFormat="1" ht="13.5" customHeight="1">
      <c r="B13" s="59" t="s">
        <v>238</v>
      </c>
      <c r="C13" s="8"/>
      <c r="D13" s="8"/>
      <c r="E13" s="8"/>
      <c r="F13" s="8"/>
      <c r="G13" s="8"/>
      <c r="H13" s="8"/>
      <c r="I13" s="8"/>
      <c r="J13" s="8"/>
      <c r="K13" s="8"/>
      <c r="L13" s="8"/>
      <c r="M13" s="8"/>
      <c r="N13" s="249"/>
      <c r="O13" s="230"/>
    </row>
    <row r="14" spans="2:15" s="4" customFormat="1" ht="13.5" customHeight="1">
      <c r="B14" s="63" t="s">
        <v>119</v>
      </c>
      <c r="C14" s="8"/>
      <c r="D14" s="8"/>
      <c r="E14" s="8"/>
      <c r="F14" s="8"/>
      <c r="G14" s="8"/>
      <c r="H14" s="8"/>
      <c r="I14" s="8"/>
      <c r="J14" s="8"/>
      <c r="K14" s="8"/>
      <c r="L14" s="8"/>
      <c r="M14" s="8"/>
      <c r="N14" s="249"/>
      <c r="O14" s="230"/>
    </row>
    <row r="15" spans="2:15" s="4" customFormat="1" ht="13.5" customHeight="1">
      <c r="B15" s="63" t="s">
        <v>239</v>
      </c>
      <c r="C15" s="8"/>
      <c r="D15" s="8"/>
      <c r="E15" s="8"/>
      <c r="F15" s="8"/>
      <c r="G15" s="8"/>
      <c r="H15" s="8"/>
      <c r="I15" s="8"/>
      <c r="J15" s="8"/>
      <c r="K15" s="8"/>
      <c r="L15" s="8"/>
      <c r="M15" s="8"/>
      <c r="N15" s="249"/>
      <c r="O15" s="230"/>
    </row>
    <row r="16" spans="2:15" s="4" customFormat="1" ht="13.5" customHeight="1">
      <c r="B16" s="63"/>
      <c r="C16" s="8"/>
      <c r="D16" s="8"/>
      <c r="E16" s="8"/>
      <c r="F16" s="8"/>
      <c r="G16" s="8"/>
      <c r="H16" s="8"/>
      <c r="I16" s="8"/>
      <c r="J16" s="8"/>
      <c r="K16" s="8"/>
      <c r="L16" s="8"/>
      <c r="M16" s="8"/>
      <c r="N16" s="249"/>
      <c r="O16" s="230"/>
    </row>
    <row r="17" spans="2:15" s="9" customFormat="1" ht="13.5" customHeight="1">
      <c r="B17" s="66"/>
      <c r="C17" s="10"/>
      <c r="D17" s="10"/>
      <c r="E17" s="10"/>
      <c r="F17" s="10"/>
      <c r="G17" s="10"/>
      <c r="H17" s="10"/>
      <c r="I17" s="10"/>
      <c r="J17" s="10"/>
      <c r="K17" s="10"/>
      <c r="L17" s="10"/>
      <c r="M17" s="10"/>
      <c r="N17" s="230"/>
      <c r="O17" s="230"/>
    </row>
    <row r="18" spans="2:15" ht="16.5" customHeight="1">
      <c r="B18" s="230" t="s">
        <v>279</v>
      </c>
    </row>
    <row r="19" spans="2:15" ht="16.5" customHeight="1">
      <c r="B19" s="230" t="s">
        <v>210</v>
      </c>
    </row>
    <row r="20" spans="2:15">
      <c r="N20" s="249" t="s">
        <v>184</v>
      </c>
      <c r="O20" s="249" t="s">
        <v>205</v>
      </c>
    </row>
    <row r="21" spans="2:15">
      <c r="N21" s="249" t="s">
        <v>213</v>
      </c>
      <c r="O21" s="249" t="s">
        <v>181</v>
      </c>
    </row>
    <row r="22" spans="2:15">
      <c r="N22" s="249" t="s">
        <v>212</v>
      </c>
      <c r="O22" s="249" t="s">
        <v>182</v>
      </c>
    </row>
    <row r="42" spans="2:15">
      <c r="N42" s="8"/>
      <c r="O42" s="4"/>
    </row>
    <row r="43" spans="2:15">
      <c r="N43" s="8"/>
      <c r="O43" s="4"/>
    </row>
    <row r="44" spans="2:15">
      <c r="N44" s="8"/>
      <c r="O44" s="4"/>
    </row>
    <row r="48" spans="2:15" s="4" customFormat="1" ht="13.5" customHeight="1">
      <c r="B48" s="59" t="s">
        <v>238</v>
      </c>
      <c r="C48" s="8"/>
      <c r="D48" s="8"/>
      <c r="E48" s="8"/>
      <c r="F48" s="8"/>
      <c r="G48" s="8"/>
      <c r="H48" s="8"/>
      <c r="I48" s="8"/>
      <c r="J48" s="8"/>
      <c r="K48" s="8"/>
      <c r="L48" s="8"/>
      <c r="M48" s="8"/>
      <c r="N48" s="230"/>
      <c r="O48" s="230"/>
    </row>
    <row r="49" spans="2:15" s="4" customFormat="1" ht="13.5" customHeight="1">
      <c r="B49" s="63" t="s">
        <v>119</v>
      </c>
      <c r="C49" s="8"/>
      <c r="D49" s="8"/>
      <c r="E49" s="8"/>
      <c r="F49" s="8"/>
      <c r="G49" s="8"/>
      <c r="H49" s="8"/>
      <c r="I49" s="8"/>
      <c r="J49" s="8"/>
      <c r="K49" s="8"/>
      <c r="L49" s="8"/>
      <c r="M49" s="8"/>
      <c r="N49" s="230"/>
      <c r="O49" s="230"/>
    </row>
  </sheetData>
  <mergeCells count="3">
    <mergeCell ref="B3:B4"/>
    <mergeCell ref="C3:F3"/>
    <mergeCell ref="G3:J3"/>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6AEA-340E-48C4-AF96-9C9F98D5F330}">
  <dimension ref="B1:AD18"/>
  <sheetViews>
    <sheetView showGridLines="0" zoomScaleNormal="100" zoomScaleSheetLayoutView="100" workbookViewId="0"/>
  </sheetViews>
  <sheetFormatPr defaultColWidth="9" defaultRowHeight="13.5"/>
  <cols>
    <col min="1" max="1" width="4.625" style="20" customWidth="1"/>
    <col min="2" max="2" width="3.625" style="20" customWidth="1"/>
    <col min="3" max="3" width="13" style="20" customWidth="1"/>
    <col min="4" max="11" width="12.125" style="20" customWidth="1"/>
    <col min="12" max="12" width="9" style="20"/>
    <col min="13" max="30" width="15.625" style="20" customWidth="1"/>
    <col min="31" max="31" width="12.5" style="20" customWidth="1"/>
    <col min="32" max="16384" width="9" style="20"/>
  </cols>
  <sheetData>
    <row r="1" spans="2:30" ht="16.5" customHeight="1">
      <c r="B1" s="18" t="s">
        <v>281</v>
      </c>
    </row>
    <row r="2" spans="2:30" ht="16.5" customHeight="1">
      <c r="B2" s="18" t="s">
        <v>265</v>
      </c>
      <c r="M2" s="3" t="s">
        <v>184</v>
      </c>
      <c r="N2" s="3"/>
    </row>
    <row r="3" spans="2:30" ht="16.5" customHeight="1">
      <c r="B3" s="395"/>
      <c r="C3" s="396" t="s">
        <v>89</v>
      </c>
      <c r="D3" s="418" t="s">
        <v>191</v>
      </c>
      <c r="E3" s="419"/>
      <c r="F3" s="420"/>
      <c r="G3" s="421"/>
      <c r="H3" s="426" t="s">
        <v>192</v>
      </c>
      <c r="I3" s="427"/>
      <c r="J3" s="427"/>
      <c r="K3" s="428"/>
      <c r="M3" s="425" t="s">
        <v>282</v>
      </c>
      <c r="N3" s="425" t="s">
        <v>211</v>
      </c>
      <c r="O3" s="425"/>
      <c r="P3" s="425" t="s">
        <v>212</v>
      </c>
      <c r="Q3" s="425"/>
    </row>
    <row r="4" spans="2:30" ht="33" customHeight="1">
      <c r="B4" s="395"/>
      <c r="C4" s="396"/>
      <c r="D4" s="233" t="s">
        <v>194</v>
      </c>
      <c r="E4" s="236" t="s">
        <v>195</v>
      </c>
      <c r="F4" s="280" t="s">
        <v>193</v>
      </c>
      <c r="G4" s="237" t="s">
        <v>183</v>
      </c>
      <c r="H4" s="233" t="s">
        <v>194</v>
      </c>
      <c r="I4" s="236" t="s">
        <v>195</v>
      </c>
      <c r="J4" s="280" t="s">
        <v>193</v>
      </c>
      <c r="K4" s="237" t="s">
        <v>183</v>
      </c>
      <c r="M4" s="425"/>
      <c r="N4" s="242" t="s">
        <v>181</v>
      </c>
      <c r="O4" s="243" t="s">
        <v>182</v>
      </c>
      <c r="P4" s="242" t="s">
        <v>181</v>
      </c>
      <c r="Q4" s="243" t="s">
        <v>182</v>
      </c>
    </row>
    <row r="5" spans="2:30" ht="13.5" customHeight="1">
      <c r="B5" s="35">
        <v>1</v>
      </c>
      <c r="C5" s="102" t="s">
        <v>1</v>
      </c>
      <c r="D5" s="329">
        <v>0.453381444552378</v>
      </c>
      <c r="E5" s="271">
        <v>0.42835744420935801</v>
      </c>
      <c r="F5" s="271">
        <v>0.56133053530738097</v>
      </c>
      <c r="G5" s="271">
        <f>地区別_普及率!F6</f>
        <v>0.45823562267651657</v>
      </c>
      <c r="H5" s="329">
        <v>0.73220376861328296</v>
      </c>
      <c r="I5" s="271">
        <v>0.70102333337997103</v>
      </c>
      <c r="J5" s="338">
        <v>0.80918463687731401</v>
      </c>
      <c r="K5" s="274">
        <f>地区別_普及率!G6</f>
        <v>0.73309900672369899</v>
      </c>
      <c r="L5" s="105"/>
      <c r="M5" s="91" t="s">
        <v>1</v>
      </c>
      <c r="N5" s="240">
        <f>$D5</f>
        <v>0.453381444552378</v>
      </c>
      <c r="O5" s="241">
        <f t="shared" ref="O5:O13" si="0">$E5</f>
        <v>0.42835744420935801</v>
      </c>
      <c r="P5" s="245">
        <f>$H5</f>
        <v>0.73220376861328296</v>
      </c>
      <c r="Q5" s="241">
        <f>$I5</f>
        <v>0.70102333337997103</v>
      </c>
    </row>
    <row r="6" spans="2:30" ht="13.5" customHeight="1">
      <c r="B6" s="35">
        <v>2</v>
      </c>
      <c r="C6" s="102" t="s">
        <v>8</v>
      </c>
      <c r="D6" s="329">
        <v>0.50361960196248201</v>
      </c>
      <c r="E6" s="271">
        <v>0.47529670453384198</v>
      </c>
      <c r="F6" s="271">
        <v>0.60546820037161997</v>
      </c>
      <c r="G6" s="271">
        <f>地区別_普及率!F7</f>
        <v>0.50859673048649479</v>
      </c>
      <c r="H6" s="329">
        <v>0.78556403536306296</v>
      </c>
      <c r="I6" s="271">
        <v>0.74778389726470496</v>
      </c>
      <c r="J6" s="338">
        <v>0.85279874191007199</v>
      </c>
      <c r="K6" s="274">
        <f>地区別_普及率!G7</f>
        <v>0.78598617513871483</v>
      </c>
      <c r="L6" s="105"/>
      <c r="M6" s="91" t="s">
        <v>8</v>
      </c>
      <c r="N6" s="240">
        <f t="shared" ref="N6:N13" si="1">$D6</f>
        <v>0.50361960196248201</v>
      </c>
      <c r="O6" s="241">
        <f t="shared" si="0"/>
        <v>0.47529670453384198</v>
      </c>
      <c r="P6" s="245">
        <f>$H6</f>
        <v>0.78556403536306296</v>
      </c>
      <c r="Q6" s="241">
        <f>$I6</f>
        <v>0.74778389726470496</v>
      </c>
    </row>
    <row r="7" spans="2:30" ht="13.5" customHeight="1">
      <c r="B7" s="35">
        <v>3</v>
      </c>
      <c r="C7" s="103" t="s">
        <v>13</v>
      </c>
      <c r="D7" s="329">
        <v>0.47594156069459298</v>
      </c>
      <c r="E7" s="271">
        <v>0.44659293287740098</v>
      </c>
      <c r="F7" s="271">
        <v>0.56410698524400704</v>
      </c>
      <c r="G7" s="271">
        <f>地区別_普及率!F8</f>
        <v>0.48054246530380851</v>
      </c>
      <c r="H7" s="329">
        <v>0.76343776841942101</v>
      </c>
      <c r="I7" s="271">
        <v>0.73849249411460605</v>
      </c>
      <c r="J7" s="338">
        <v>0.82730419241714004</v>
      </c>
      <c r="K7" s="274">
        <f>地区別_普及率!G8</f>
        <v>0.76493517029829383</v>
      </c>
      <c r="L7" s="105"/>
      <c r="M7" s="91" t="s">
        <v>13</v>
      </c>
      <c r="N7" s="240">
        <f t="shared" si="1"/>
        <v>0.47594156069459298</v>
      </c>
      <c r="O7" s="241">
        <f t="shared" si="0"/>
        <v>0.44659293287740098</v>
      </c>
      <c r="P7" s="245">
        <f>$H7</f>
        <v>0.76343776841942101</v>
      </c>
      <c r="Q7" s="241">
        <f>$I7</f>
        <v>0.73849249411460605</v>
      </c>
    </row>
    <row r="8" spans="2:30" ht="13.5" customHeight="1">
      <c r="B8" s="35">
        <v>4</v>
      </c>
      <c r="C8" s="103" t="s">
        <v>21</v>
      </c>
      <c r="D8" s="329">
        <v>0.44826765427725201</v>
      </c>
      <c r="E8" s="271">
        <v>0.41283490686262903</v>
      </c>
      <c r="F8" s="271">
        <v>0.52265205542915305</v>
      </c>
      <c r="G8" s="271">
        <f>地区別_普及率!F9</f>
        <v>0.4516710840982332</v>
      </c>
      <c r="H8" s="329">
        <v>0.730784816698966</v>
      </c>
      <c r="I8" s="271">
        <v>0.69214492658003901</v>
      </c>
      <c r="J8" s="338">
        <v>0.80736783840985304</v>
      </c>
      <c r="K8" s="274">
        <f>地区別_普及率!G9</f>
        <v>0.73226036025556374</v>
      </c>
      <c r="L8" s="105"/>
      <c r="M8" s="91" t="s">
        <v>21</v>
      </c>
      <c r="N8" s="240">
        <f t="shared" si="1"/>
        <v>0.44826765427725201</v>
      </c>
      <c r="O8" s="241">
        <f t="shared" si="0"/>
        <v>0.41283490686262903</v>
      </c>
      <c r="P8" s="245">
        <f>$H8</f>
        <v>0.730784816698966</v>
      </c>
      <c r="Q8" s="241">
        <f>$I8</f>
        <v>0.69214492658003901</v>
      </c>
    </row>
    <row r="9" spans="2:30" ht="13.5" customHeight="1">
      <c r="B9" s="35">
        <v>5</v>
      </c>
      <c r="C9" s="103" t="s">
        <v>25</v>
      </c>
      <c r="D9" s="329">
        <v>0.44841142557509001</v>
      </c>
      <c r="E9" s="271">
        <v>0.43369494486219901</v>
      </c>
      <c r="F9" s="271">
        <v>0.53381370673992701</v>
      </c>
      <c r="G9" s="271">
        <f>地区別_普及率!F10</f>
        <v>0.45330177816878892</v>
      </c>
      <c r="H9" s="329">
        <v>0.73498599377142804</v>
      </c>
      <c r="I9" s="271">
        <v>0.71013615161454002</v>
      </c>
      <c r="J9" s="338">
        <v>0.80556774580544199</v>
      </c>
      <c r="K9" s="274">
        <f>地区別_普及率!G10</f>
        <v>0.73654615083391994</v>
      </c>
      <c r="L9" s="105"/>
      <c r="M9" s="91" t="s">
        <v>25</v>
      </c>
      <c r="N9" s="240">
        <f t="shared" si="1"/>
        <v>0.44841142557509001</v>
      </c>
      <c r="O9" s="241">
        <f t="shared" si="0"/>
        <v>0.43369494486219901</v>
      </c>
      <c r="P9" s="245">
        <f>$H9</f>
        <v>0.73498599377142804</v>
      </c>
      <c r="Q9" s="241">
        <f>$I9</f>
        <v>0.71013615161454002</v>
      </c>
    </row>
    <row r="10" spans="2:30" ht="13.5" customHeight="1">
      <c r="B10" s="35">
        <v>6</v>
      </c>
      <c r="C10" s="103" t="s">
        <v>35</v>
      </c>
      <c r="D10" s="329">
        <v>0.46597812824482898</v>
      </c>
      <c r="E10" s="271">
        <v>0.431427197252854</v>
      </c>
      <c r="F10" s="271">
        <v>0.55178110309883899</v>
      </c>
      <c r="G10" s="271">
        <f>地区別_普及率!F11</f>
        <v>0.46954657241094788</v>
      </c>
      <c r="H10" s="329">
        <v>0.75005917889712803</v>
      </c>
      <c r="I10" s="271">
        <v>0.71907478828258098</v>
      </c>
      <c r="J10" s="338">
        <v>0.81842775912316701</v>
      </c>
      <c r="K10" s="274">
        <f>地区別_普及率!G11</f>
        <v>0.75133896836331138</v>
      </c>
      <c r="L10" s="105"/>
      <c r="M10" s="91" t="s">
        <v>35</v>
      </c>
      <c r="N10" s="240">
        <f t="shared" si="1"/>
        <v>0.46597812824482898</v>
      </c>
      <c r="O10" s="241">
        <f t="shared" si="0"/>
        <v>0.431427197252854</v>
      </c>
      <c r="P10" s="245">
        <f t="shared" ref="P10:P13" si="2">$H10</f>
        <v>0.75005917889712803</v>
      </c>
      <c r="Q10" s="241">
        <f t="shared" ref="Q10:Q13" si="3">$I10</f>
        <v>0.71907478828258098</v>
      </c>
    </row>
    <row r="11" spans="2:30" ht="13.5" customHeight="1">
      <c r="B11" s="35">
        <v>7</v>
      </c>
      <c r="C11" s="103" t="s">
        <v>44</v>
      </c>
      <c r="D11" s="330">
        <v>0.44630450944901801</v>
      </c>
      <c r="E11" s="272">
        <v>0.42866675930264397</v>
      </c>
      <c r="F11" s="272">
        <v>0.53116929953488101</v>
      </c>
      <c r="G11" s="272">
        <f>地区別_普及率!F12</f>
        <v>0.45099078837964973</v>
      </c>
      <c r="H11" s="330">
        <v>0.73663312736695297</v>
      </c>
      <c r="I11" s="272">
        <v>0.72106822889567501</v>
      </c>
      <c r="J11" s="339">
        <v>0.79976669363521202</v>
      </c>
      <c r="K11" s="275">
        <f>地区別_普及率!G12</f>
        <v>0.73856994919903829</v>
      </c>
      <c r="L11" s="105"/>
      <c r="M11" s="91" t="s">
        <v>44</v>
      </c>
      <c r="N11" s="240">
        <f t="shared" si="1"/>
        <v>0.44630450944901801</v>
      </c>
      <c r="O11" s="241">
        <f t="shared" si="0"/>
        <v>0.42866675930264397</v>
      </c>
      <c r="P11" s="245">
        <f t="shared" si="2"/>
        <v>0.73663312736695297</v>
      </c>
      <c r="Q11" s="241">
        <f t="shared" si="3"/>
        <v>0.72106822889567501</v>
      </c>
    </row>
    <row r="12" spans="2:30" ht="13.5" customHeight="1" thickBot="1">
      <c r="B12" s="35">
        <v>8</v>
      </c>
      <c r="C12" s="103" t="s">
        <v>57</v>
      </c>
      <c r="D12" s="331">
        <v>0.467028666919172</v>
      </c>
      <c r="E12" s="273">
        <v>0.42550870903883498</v>
      </c>
      <c r="F12" s="273">
        <v>0.57367578784942097</v>
      </c>
      <c r="G12" s="273">
        <f>地区別_普及率!F13</f>
        <v>0.47223683984612536</v>
      </c>
      <c r="H12" s="331">
        <v>0.74965958520960596</v>
      </c>
      <c r="I12" s="273">
        <v>0.70906679612846302</v>
      </c>
      <c r="J12" s="340">
        <v>0.81662105395677598</v>
      </c>
      <c r="K12" s="276">
        <f>地区別_普及率!G13</f>
        <v>0.7507610400097422</v>
      </c>
      <c r="L12" s="105"/>
      <c r="M12" s="91" t="s">
        <v>57</v>
      </c>
      <c r="N12" s="240">
        <f t="shared" si="1"/>
        <v>0.467028666919172</v>
      </c>
      <c r="O12" s="241">
        <f t="shared" si="0"/>
        <v>0.42550870903883498</v>
      </c>
      <c r="P12" s="245">
        <f t="shared" si="2"/>
        <v>0.74965958520960596</v>
      </c>
      <c r="Q12" s="241">
        <f t="shared" si="3"/>
        <v>0.70906679612846302</v>
      </c>
    </row>
    <row r="13" spans="2:30" ht="13.5" customHeight="1" thickTop="1">
      <c r="B13" s="397" t="s">
        <v>0</v>
      </c>
      <c r="C13" s="398"/>
      <c r="D13" s="61">
        <f>年齢階層別_自己負担割合別普及率!C12</f>
        <v>0.464158710456613</v>
      </c>
      <c r="E13" s="238">
        <f>年齢階層別_自己負担割合別普及率!D12</f>
        <v>0.43391040578323398</v>
      </c>
      <c r="F13" s="238">
        <f>年齢階層別_自己負担割合別普及率!E12</f>
        <v>0.55895084023819996</v>
      </c>
      <c r="G13" s="238">
        <f>'年齢階層別_普及率(金額)'!N14</f>
        <v>0.46885374272241548</v>
      </c>
      <c r="H13" s="61">
        <f>年齢階層別_自己負担割合別普及率!G12</f>
        <v>0.74820447558705205</v>
      </c>
      <c r="I13" s="238">
        <f>年齢階層別_自己負担割合別普及率!H12</f>
        <v>0.71600493804381904</v>
      </c>
      <c r="J13" s="281">
        <f>年齢階層別_自己負担割合別普及率!I12</f>
        <v>0.81701857352601803</v>
      </c>
      <c r="K13" s="239">
        <f>'年齢階層別_普及率(数量)'!N13</f>
        <v>0.74947720857446787</v>
      </c>
      <c r="L13" s="105"/>
      <c r="M13" s="91" t="s">
        <v>210</v>
      </c>
      <c r="N13" s="240">
        <f t="shared" si="1"/>
        <v>0.464158710456613</v>
      </c>
      <c r="O13" s="241">
        <f t="shared" si="0"/>
        <v>0.43391040578323398</v>
      </c>
      <c r="P13" s="240">
        <f t="shared" si="2"/>
        <v>0.74820447558705205</v>
      </c>
      <c r="Q13" s="241">
        <f t="shared" si="3"/>
        <v>0.71600493804381904</v>
      </c>
      <c r="R13" s="26"/>
    </row>
    <row r="14" spans="2:30">
      <c r="D14" s="105"/>
      <c r="E14" s="105"/>
      <c r="F14" s="105"/>
      <c r="G14" s="105"/>
      <c r="H14" s="105"/>
      <c r="I14" s="105"/>
      <c r="J14" s="105"/>
      <c r="K14" s="105"/>
      <c r="L14" s="105"/>
      <c r="M14" s="105"/>
    </row>
    <row r="15" spans="2:30">
      <c r="D15" s="105"/>
      <c r="E15" s="105"/>
      <c r="F15" s="105"/>
      <c r="G15" s="105"/>
      <c r="H15" s="105"/>
      <c r="I15" s="105"/>
      <c r="J15" s="105"/>
      <c r="K15" s="105"/>
      <c r="L15" s="105"/>
      <c r="M15" s="3" t="s">
        <v>187</v>
      </c>
    </row>
    <row r="16" spans="2:30">
      <c r="D16" s="105"/>
      <c r="E16" s="105"/>
      <c r="F16" s="105"/>
      <c r="G16" s="105"/>
      <c r="H16" s="105"/>
      <c r="I16" s="105"/>
      <c r="J16" s="105"/>
      <c r="K16" s="105"/>
      <c r="L16" s="105"/>
      <c r="M16" s="423" t="s">
        <v>1</v>
      </c>
      <c r="N16" s="424"/>
      <c r="O16" s="423" t="s">
        <v>8</v>
      </c>
      <c r="P16" s="424"/>
      <c r="Q16" s="423" t="s">
        <v>13</v>
      </c>
      <c r="R16" s="424"/>
      <c r="S16" s="423" t="s">
        <v>21</v>
      </c>
      <c r="T16" s="424"/>
      <c r="U16" s="423" t="s">
        <v>25</v>
      </c>
      <c r="V16" s="424"/>
      <c r="W16" s="423" t="s">
        <v>35</v>
      </c>
      <c r="X16" s="424"/>
      <c r="Y16" s="423" t="s">
        <v>44</v>
      </c>
      <c r="Z16" s="424"/>
      <c r="AA16" s="423" t="s">
        <v>57</v>
      </c>
      <c r="AB16" s="424"/>
      <c r="AC16" s="423" t="s">
        <v>190</v>
      </c>
      <c r="AD16" s="424"/>
    </row>
    <row r="17" spans="4:30">
      <c r="D17" s="105"/>
      <c r="E17" s="105"/>
      <c r="F17" s="105"/>
      <c r="G17" s="105"/>
      <c r="H17" s="105"/>
      <c r="I17" s="105"/>
      <c r="J17" s="105"/>
      <c r="K17" s="105"/>
      <c r="L17" s="105"/>
      <c r="M17" s="244" t="s">
        <v>188</v>
      </c>
      <c r="N17" s="244" t="s">
        <v>182</v>
      </c>
      <c r="O17" s="244" t="s">
        <v>188</v>
      </c>
      <c r="P17" s="244" t="s">
        <v>182</v>
      </c>
      <c r="Q17" s="244" t="s">
        <v>188</v>
      </c>
      <c r="R17" s="244" t="s">
        <v>182</v>
      </c>
      <c r="S17" s="244" t="s">
        <v>188</v>
      </c>
      <c r="T17" s="244" t="s">
        <v>182</v>
      </c>
      <c r="U17" s="244" t="s">
        <v>188</v>
      </c>
      <c r="V17" s="244" t="s">
        <v>182</v>
      </c>
      <c r="W17" s="244" t="s">
        <v>188</v>
      </c>
      <c r="X17" s="244" t="s">
        <v>182</v>
      </c>
      <c r="Y17" s="244" t="s">
        <v>188</v>
      </c>
      <c r="Z17" s="244" t="s">
        <v>182</v>
      </c>
      <c r="AA17" s="244" t="s">
        <v>188</v>
      </c>
      <c r="AB17" s="244" t="s">
        <v>182</v>
      </c>
      <c r="AC17" s="244" t="s">
        <v>188</v>
      </c>
      <c r="AD17" s="244" t="s">
        <v>182</v>
      </c>
    </row>
    <row r="18" spans="4:30">
      <c r="D18" s="105"/>
      <c r="E18" s="105"/>
      <c r="F18" s="105"/>
      <c r="G18" s="105"/>
      <c r="H18" s="105"/>
      <c r="I18" s="105"/>
      <c r="J18" s="105"/>
      <c r="K18" s="105"/>
      <c r="L18" s="105"/>
      <c r="M18" s="105"/>
    </row>
  </sheetData>
  <mergeCells count="17">
    <mergeCell ref="B13:C13"/>
    <mergeCell ref="B3:B4"/>
    <mergeCell ref="C3:C4"/>
    <mergeCell ref="D3:G3"/>
    <mergeCell ref="H3:K3"/>
    <mergeCell ref="Q16:R16"/>
    <mergeCell ref="O16:P16"/>
    <mergeCell ref="M16:N16"/>
    <mergeCell ref="AC16:AD16"/>
    <mergeCell ref="M3:M4"/>
    <mergeCell ref="AA16:AB16"/>
    <mergeCell ref="Y16:Z16"/>
    <mergeCell ref="W16:X16"/>
    <mergeCell ref="U16:V16"/>
    <mergeCell ref="S16:T16"/>
    <mergeCell ref="N3:O3"/>
    <mergeCell ref="P3:Q3"/>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ignoredErrors>
    <ignoredError sqref="G5:G12 K5:K12 N5:Q12 D13:F13 H13:J13"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AD4-D866-4949-9C1F-D3B214177EF3}">
  <dimension ref="B1:B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19" t="s">
        <v>283</v>
      </c>
    </row>
    <row r="2" spans="2:2" ht="16.5" customHeight="1">
      <c r="B2" s="19" t="s">
        <v>265</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2B4F3-BBE8-4C8C-B03D-48C02BAB9040}">
  <dimension ref="B1:B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19" t="s">
        <v>284</v>
      </c>
    </row>
    <row r="2" spans="2:2" ht="16.5" customHeight="1">
      <c r="B2" s="19" t="s">
        <v>265</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1D443-D1EC-4DB9-90B3-26A34B93D844}">
  <dimension ref="B1:AX84"/>
  <sheetViews>
    <sheetView showGridLines="0" zoomScaleNormal="100" zoomScaleSheetLayoutView="100" workbookViewId="0"/>
  </sheetViews>
  <sheetFormatPr defaultColWidth="9" defaultRowHeight="13.5"/>
  <cols>
    <col min="1" max="1" width="4.625" style="20" customWidth="1"/>
    <col min="2" max="2" width="3.625" style="20" customWidth="1"/>
    <col min="3" max="3" width="13" style="20" customWidth="1"/>
    <col min="4" max="12" width="12.125" style="20" customWidth="1"/>
    <col min="13" max="13" width="3.625" style="20" customWidth="1"/>
    <col min="14" max="14" width="13" style="20" customWidth="1"/>
    <col min="15" max="22" width="12.125" style="20" customWidth="1"/>
    <col min="23" max="23" width="9" style="20"/>
    <col min="24" max="36" width="15.625" style="20" customWidth="1"/>
    <col min="37" max="37" width="8.625" style="20" customWidth="1"/>
    <col min="38" max="49" width="15.625" style="20" customWidth="1"/>
    <col min="50" max="16384" width="9" style="20"/>
  </cols>
  <sheetData>
    <row r="1" spans="2:50" ht="16.5" customHeight="1">
      <c r="B1" s="18" t="s">
        <v>281</v>
      </c>
      <c r="X1" s="3" t="s">
        <v>184</v>
      </c>
    </row>
    <row r="2" spans="2:50" ht="16.5" customHeight="1">
      <c r="B2" s="18" t="s">
        <v>285</v>
      </c>
      <c r="M2" s="3" t="s">
        <v>220</v>
      </c>
      <c r="X2" s="432" t="s">
        <v>272</v>
      </c>
      <c r="Y2" s="425" t="s">
        <v>213</v>
      </c>
      <c r="Z2" s="425"/>
      <c r="AA2" s="425"/>
      <c r="AB2" s="425"/>
      <c r="AC2" s="425"/>
      <c r="AD2" s="425"/>
      <c r="AE2" s="425" t="s">
        <v>212</v>
      </c>
      <c r="AF2" s="425"/>
      <c r="AG2" s="425"/>
      <c r="AH2" s="425"/>
      <c r="AI2" s="425"/>
      <c r="AJ2" s="425"/>
      <c r="AK2" s="247"/>
      <c r="AL2" s="425" t="s">
        <v>236</v>
      </c>
      <c r="AM2" s="425"/>
      <c r="AN2" s="425"/>
      <c r="AO2" s="425"/>
      <c r="AP2" s="425"/>
      <c r="AQ2" s="425"/>
      <c r="AR2" s="425" t="s">
        <v>237</v>
      </c>
      <c r="AS2" s="425"/>
      <c r="AT2" s="425"/>
      <c r="AU2" s="425"/>
      <c r="AV2" s="425"/>
      <c r="AW2" s="425"/>
      <c r="AX2" s="411"/>
    </row>
    <row r="3" spans="2:50" ht="16.5" customHeight="1">
      <c r="B3" s="395"/>
      <c r="C3" s="396" t="s">
        <v>206</v>
      </c>
      <c r="D3" s="418" t="s">
        <v>191</v>
      </c>
      <c r="E3" s="419"/>
      <c r="F3" s="420"/>
      <c r="G3" s="421"/>
      <c r="H3" s="426" t="s">
        <v>192</v>
      </c>
      <c r="I3" s="427"/>
      <c r="J3" s="427"/>
      <c r="K3" s="428"/>
      <c r="L3" s="300"/>
      <c r="M3" s="409"/>
      <c r="N3" s="410" t="s">
        <v>206</v>
      </c>
      <c r="O3" s="431" t="s">
        <v>191</v>
      </c>
      <c r="P3" s="431"/>
      <c r="Q3" s="431"/>
      <c r="R3" s="431"/>
      <c r="S3" s="431" t="s">
        <v>192</v>
      </c>
      <c r="T3" s="431"/>
      <c r="U3" s="431"/>
      <c r="V3" s="431"/>
      <c r="X3" s="433"/>
      <c r="Y3" s="430" t="s">
        <v>181</v>
      </c>
      <c r="Z3" s="430"/>
      <c r="AA3" s="430"/>
      <c r="AB3" s="430" t="s">
        <v>182</v>
      </c>
      <c r="AC3" s="430"/>
      <c r="AD3" s="430"/>
      <c r="AE3" s="430" t="s">
        <v>181</v>
      </c>
      <c r="AF3" s="430"/>
      <c r="AG3" s="430"/>
      <c r="AH3" s="430" t="s">
        <v>182</v>
      </c>
      <c r="AI3" s="430"/>
      <c r="AJ3" s="430"/>
      <c r="AK3" s="246"/>
      <c r="AL3" s="436" t="s">
        <v>181</v>
      </c>
      <c r="AM3" s="437"/>
      <c r="AN3" s="438"/>
      <c r="AO3" s="436" t="s">
        <v>182</v>
      </c>
      <c r="AP3" s="437"/>
      <c r="AQ3" s="438"/>
      <c r="AR3" s="436" t="s">
        <v>181</v>
      </c>
      <c r="AS3" s="437"/>
      <c r="AT3" s="438"/>
      <c r="AU3" s="436" t="s">
        <v>182</v>
      </c>
      <c r="AV3" s="437"/>
      <c r="AW3" s="438"/>
      <c r="AX3" s="435"/>
    </row>
    <row r="4" spans="2:50" ht="33" customHeight="1">
      <c r="B4" s="395"/>
      <c r="C4" s="396"/>
      <c r="D4" s="233" t="s">
        <v>194</v>
      </c>
      <c r="E4" s="236" t="s">
        <v>195</v>
      </c>
      <c r="F4" s="280" t="s">
        <v>193</v>
      </c>
      <c r="G4" s="237" t="s">
        <v>183</v>
      </c>
      <c r="H4" s="277" t="s">
        <v>194</v>
      </c>
      <c r="I4" s="278" t="s">
        <v>195</v>
      </c>
      <c r="J4" s="280" t="s">
        <v>193</v>
      </c>
      <c r="K4" s="237" t="s">
        <v>183</v>
      </c>
      <c r="L4" s="300"/>
      <c r="M4" s="409"/>
      <c r="N4" s="410"/>
      <c r="O4" s="301" t="s">
        <v>194</v>
      </c>
      <c r="P4" s="301" t="s">
        <v>195</v>
      </c>
      <c r="Q4" s="301" t="s">
        <v>193</v>
      </c>
      <c r="R4" s="301" t="s">
        <v>183</v>
      </c>
      <c r="S4" s="301" t="s">
        <v>194</v>
      </c>
      <c r="T4" s="301" t="s">
        <v>195</v>
      </c>
      <c r="U4" s="301" t="s">
        <v>193</v>
      </c>
      <c r="V4" s="301" t="s">
        <v>183</v>
      </c>
      <c r="X4" s="434"/>
      <c r="Y4" s="302" t="s">
        <v>221</v>
      </c>
      <c r="Z4" s="302" t="s">
        <v>222</v>
      </c>
      <c r="AA4" s="302" t="s">
        <v>224</v>
      </c>
      <c r="AB4" s="302" t="s">
        <v>221</v>
      </c>
      <c r="AC4" s="302" t="s">
        <v>222</v>
      </c>
      <c r="AD4" s="302" t="s">
        <v>225</v>
      </c>
      <c r="AE4" s="302" t="s">
        <v>221</v>
      </c>
      <c r="AF4" s="302" t="s">
        <v>222</v>
      </c>
      <c r="AG4" s="302" t="s">
        <v>224</v>
      </c>
      <c r="AH4" s="302" t="s">
        <v>221</v>
      </c>
      <c r="AI4" s="302" t="s">
        <v>222</v>
      </c>
      <c r="AJ4" s="302" t="s">
        <v>225</v>
      </c>
      <c r="AK4" s="246"/>
      <c r="AL4" s="302" t="s">
        <v>221</v>
      </c>
      <c r="AM4" s="302" t="s">
        <v>222</v>
      </c>
      <c r="AN4" s="302" t="s">
        <v>223</v>
      </c>
      <c r="AO4" s="302" t="s">
        <v>221</v>
      </c>
      <c r="AP4" s="302" t="s">
        <v>222</v>
      </c>
      <c r="AQ4" s="302" t="s">
        <v>223</v>
      </c>
      <c r="AR4" s="302" t="s">
        <v>221</v>
      </c>
      <c r="AS4" s="302" t="s">
        <v>222</v>
      </c>
      <c r="AT4" s="302" t="s">
        <v>223</v>
      </c>
      <c r="AU4" s="302" t="s">
        <v>221</v>
      </c>
      <c r="AV4" s="302" t="s">
        <v>222</v>
      </c>
      <c r="AW4" s="302" t="s">
        <v>223</v>
      </c>
      <c r="AX4" s="412"/>
    </row>
    <row r="5" spans="2:50" ht="13.5" customHeight="1">
      <c r="B5" s="35">
        <v>1</v>
      </c>
      <c r="C5" s="102" t="s">
        <v>58</v>
      </c>
      <c r="D5" s="329">
        <v>0.467028666919172</v>
      </c>
      <c r="E5" s="271">
        <v>0.42550870903883498</v>
      </c>
      <c r="F5" s="271">
        <v>0.57367578784942097</v>
      </c>
      <c r="G5" s="271">
        <f>市区町村別_普及率!F6</f>
        <v>0.47223683984612536</v>
      </c>
      <c r="H5" s="329">
        <v>0.74965958520960596</v>
      </c>
      <c r="I5" s="271">
        <v>0.70906679612846302</v>
      </c>
      <c r="J5" s="338">
        <v>0.81662105395677598</v>
      </c>
      <c r="K5" s="274">
        <f>市区町村別_普及率!G6</f>
        <v>0.75076104000974231</v>
      </c>
      <c r="L5" s="299"/>
      <c r="M5" s="35">
        <v>1</v>
      </c>
      <c r="N5" s="102" t="s">
        <v>58</v>
      </c>
      <c r="O5" s="28">
        <v>0.47135100128440899</v>
      </c>
      <c r="P5" s="28">
        <v>0.43370205666200301</v>
      </c>
      <c r="Q5" s="28">
        <v>0.56824389888856397</v>
      </c>
      <c r="R5" s="28">
        <v>0.47406400810728244</v>
      </c>
      <c r="S5" s="28">
        <v>0.74312251744402003</v>
      </c>
      <c r="T5" s="28">
        <v>0.70475301574559801</v>
      </c>
      <c r="U5" s="28">
        <v>0.80954814897901395</v>
      </c>
      <c r="V5" s="28">
        <v>0.74308835706255072</v>
      </c>
      <c r="W5" s="105"/>
      <c r="X5" s="91" t="s">
        <v>58</v>
      </c>
      <c r="Y5" s="206">
        <f>$D5</f>
        <v>0.467028666919172</v>
      </c>
      <c r="Z5" s="206">
        <f>$O5</f>
        <v>0.47135100128440899</v>
      </c>
      <c r="AA5" s="298">
        <f>(ROUND(Y5,3)-ROUND(Z5,3))*100</f>
        <v>-0.3999999999999948</v>
      </c>
      <c r="AB5" s="206">
        <f>$E5</f>
        <v>0.42550870903883498</v>
      </c>
      <c r="AC5" s="206">
        <f>$P5</f>
        <v>0.43370205666200301</v>
      </c>
      <c r="AD5" s="298">
        <f>(ROUND(AB5,3)-ROUND(AC5,3))*100</f>
        <v>-0.80000000000000071</v>
      </c>
      <c r="AE5" s="206">
        <f>$H5</f>
        <v>0.74965958520960596</v>
      </c>
      <c r="AF5" s="206">
        <f>$S5</f>
        <v>0.74312251744402003</v>
      </c>
      <c r="AG5" s="298">
        <f>(ROUND(AE5,3)-ROUND(AF5,3))*100</f>
        <v>0.70000000000000062</v>
      </c>
      <c r="AH5" s="206">
        <f>$I5</f>
        <v>0.70906679612846302</v>
      </c>
      <c r="AI5" s="206">
        <f>$T5</f>
        <v>0.70475301574559801</v>
      </c>
      <c r="AJ5" s="298">
        <f>(ROUND(AH5,3)-ROUND(AI5,3))*100</f>
        <v>0.40000000000000036</v>
      </c>
      <c r="AK5" s="248"/>
      <c r="AL5" s="204">
        <f>$D$79</f>
        <v>0.464158710456613</v>
      </c>
      <c r="AM5" s="204">
        <f>$O$79</f>
        <v>0.469786631736202</v>
      </c>
      <c r="AN5" s="298">
        <f>(ROUND(AL5,3)-ROUND(AM5,3))*100</f>
        <v>-0.59999999999999498</v>
      </c>
      <c r="AO5" s="204">
        <f>$E$79</f>
        <v>0.43391040578323398</v>
      </c>
      <c r="AP5" s="204">
        <f>$P$79</f>
        <v>0.44399544325222401</v>
      </c>
      <c r="AQ5" s="298">
        <f>(ROUND(AO5,3)-ROUND(AP5,3))*100</f>
        <v>-1.0000000000000009</v>
      </c>
      <c r="AR5" s="204">
        <f>$H$79</f>
        <v>0.74820447558705205</v>
      </c>
      <c r="AS5" s="204">
        <f>$S$79</f>
        <v>0.74230690168883096</v>
      </c>
      <c r="AT5" s="298">
        <f>(ROUND(AR5,3)-ROUND(AS5,3))*100</f>
        <v>0.60000000000000053</v>
      </c>
      <c r="AU5" s="204">
        <f>$I$79</f>
        <v>0.71600493804381904</v>
      </c>
      <c r="AV5" s="204">
        <f>$T$79</f>
        <v>0.71292194516945995</v>
      </c>
      <c r="AW5" s="298">
        <f>(ROUND(AU5,3)-ROUND(AV5,3))*100</f>
        <v>0.30000000000000027</v>
      </c>
      <c r="AX5" s="205">
        <v>0</v>
      </c>
    </row>
    <row r="6" spans="2:50" ht="13.5" customHeight="1">
      <c r="B6" s="35">
        <v>2</v>
      </c>
      <c r="C6" s="102" t="s">
        <v>99</v>
      </c>
      <c r="D6" s="329">
        <v>0.49268806402066501</v>
      </c>
      <c r="E6" s="271">
        <v>0.44890458097658498</v>
      </c>
      <c r="F6" s="271">
        <v>0.60214902751565202</v>
      </c>
      <c r="G6" s="271">
        <f>市区町村別_普及率!F7</f>
        <v>0.49793138467816994</v>
      </c>
      <c r="H6" s="329">
        <v>0.75910729926301901</v>
      </c>
      <c r="I6" s="271">
        <v>0.71407117492415095</v>
      </c>
      <c r="J6" s="338">
        <v>0.82312680175456598</v>
      </c>
      <c r="K6" s="274">
        <f>市区町村別_普及率!G7</f>
        <v>0.75957410354537103</v>
      </c>
      <c r="L6" s="299"/>
      <c r="M6" s="35">
        <v>2</v>
      </c>
      <c r="N6" s="102" t="s">
        <v>99</v>
      </c>
      <c r="O6" s="28">
        <v>0.49427932610623798</v>
      </c>
      <c r="P6" s="28">
        <v>0.46187811570968901</v>
      </c>
      <c r="Q6" s="28">
        <v>0.63418611543610504</v>
      </c>
      <c r="R6" s="28">
        <v>0.49903876057920421</v>
      </c>
      <c r="S6" s="28">
        <v>0.74782456865078795</v>
      </c>
      <c r="T6" s="28">
        <v>0.70008097775501998</v>
      </c>
      <c r="U6" s="28">
        <v>0.83444942138120604</v>
      </c>
      <c r="V6" s="28">
        <v>0.74779628415706023</v>
      </c>
      <c r="W6" s="105"/>
      <c r="X6" s="91" t="s">
        <v>99</v>
      </c>
      <c r="Y6" s="206">
        <f>$D6</f>
        <v>0.49268806402066501</v>
      </c>
      <c r="Z6" s="206">
        <f t="shared" ref="Z6:Z69" si="0">$O6</f>
        <v>0.49427932610623798</v>
      </c>
      <c r="AA6" s="298">
        <f t="shared" ref="AA6:AA69" si="1">(ROUND(Y6,3)-ROUND(Z6,3))*100</f>
        <v>-0.10000000000000009</v>
      </c>
      <c r="AB6" s="206">
        <f t="shared" ref="AB6:AB69" si="2">$E6</f>
        <v>0.44890458097658498</v>
      </c>
      <c r="AC6" s="206">
        <f t="shared" ref="AC6:AC69" si="3">$P6</f>
        <v>0.46187811570968901</v>
      </c>
      <c r="AD6" s="298">
        <f t="shared" ref="AD6:AD69" si="4">(ROUND(AB6,3)-ROUND(AC6,3))*100</f>
        <v>-1.3000000000000012</v>
      </c>
      <c r="AE6" s="206">
        <f t="shared" ref="AE6:AE69" si="5">$H6</f>
        <v>0.75910729926301901</v>
      </c>
      <c r="AF6" s="206">
        <f t="shared" ref="AF6:AF69" si="6">$S6</f>
        <v>0.74782456865078795</v>
      </c>
      <c r="AG6" s="298">
        <f t="shared" ref="AG6:AG69" si="7">(ROUND(AE6,3)-ROUND(AF6,3))*100</f>
        <v>1.100000000000001</v>
      </c>
      <c r="AH6" s="206">
        <f t="shared" ref="AH6:AH69" si="8">$I6</f>
        <v>0.71407117492415095</v>
      </c>
      <c r="AI6" s="206">
        <f t="shared" ref="AI6:AI69" si="9">$T6</f>
        <v>0.70008097775501998</v>
      </c>
      <c r="AJ6" s="298">
        <f t="shared" ref="AJ6:AJ69" si="10">(ROUND(AH6,3)-ROUND(AI6,3))*100</f>
        <v>1.4000000000000012</v>
      </c>
      <c r="AK6" s="248"/>
      <c r="AL6" s="204">
        <f t="shared" ref="AL6:AL26" si="11">$D$79</f>
        <v>0.464158710456613</v>
      </c>
      <c r="AM6" s="204">
        <f t="shared" ref="AM6:AM69" si="12">$O$79</f>
        <v>0.469786631736202</v>
      </c>
      <c r="AN6" s="298">
        <f t="shared" ref="AN6:AN69" si="13">(ROUND(AL6,3)-ROUND(AM6,3))*100</f>
        <v>-0.59999999999999498</v>
      </c>
      <c r="AO6" s="204">
        <f t="shared" ref="AO6:AO26" si="14">$E$79</f>
        <v>0.43391040578323398</v>
      </c>
      <c r="AP6" s="204">
        <f t="shared" ref="AP6:AP69" si="15">$P$79</f>
        <v>0.44399544325222401</v>
      </c>
      <c r="AQ6" s="298">
        <f t="shared" ref="AQ6:AQ69" si="16">(ROUND(AO6,3)-ROUND(AP6,3))*100</f>
        <v>-1.0000000000000009</v>
      </c>
      <c r="AR6" s="204">
        <f t="shared" ref="AR6:AR69" si="17">$H$79</f>
        <v>0.74820447558705205</v>
      </c>
      <c r="AS6" s="204">
        <f t="shared" ref="AS6:AS69" si="18">$S$79</f>
        <v>0.74230690168883096</v>
      </c>
      <c r="AT6" s="298">
        <f t="shared" ref="AT6:AT69" si="19">(ROUND(AR6,3)-ROUND(AS6,3))*100</f>
        <v>0.60000000000000053</v>
      </c>
      <c r="AU6" s="204">
        <f t="shared" ref="AU6:AU69" si="20">$I$79</f>
        <v>0.71600493804381904</v>
      </c>
      <c r="AV6" s="204">
        <f t="shared" ref="AV6:AV69" si="21">$T$79</f>
        <v>0.71292194516945995</v>
      </c>
      <c r="AW6" s="298">
        <f t="shared" ref="AW6:AW69" si="22">(ROUND(AU6,3)-ROUND(AV6,3))*100</f>
        <v>0.30000000000000027</v>
      </c>
      <c r="AX6" s="205">
        <v>0</v>
      </c>
    </row>
    <row r="7" spans="2:50" ht="13.5" customHeight="1">
      <c r="B7" s="35">
        <v>3</v>
      </c>
      <c r="C7" s="102" t="s">
        <v>100</v>
      </c>
      <c r="D7" s="329">
        <v>0.42537730117005701</v>
      </c>
      <c r="E7" s="271">
        <v>0.36476257112209498</v>
      </c>
      <c r="F7" s="271">
        <v>0.53231121022181904</v>
      </c>
      <c r="G7" s="271">
        <f>市区町村別_普及率!F8</f>
        <v>0.42720795621893592</v>
      </c>
      <c r="H7" s="329">
        <v>0.71986474292325897</v>
      </c>
      <c r="I7" s="271">
        <v>0.69678733633428602</v>
      </c>
      <c r="J7" s="338">
        <v>0.81485446475221301</v>
      </c>
      <c r="K7" s="274">
        <f>市区町村別_普及率!G8</f>
        <v>0.72272569947411214</v>
      </c>
      <c r="L7" s="299"/>
      <c r="M7" s="35">
        <v>3</v>
      </c>
      <c r="N7" s="102" t="s">
        <v>100</v>
      </c>
      <c r="O7" s="28">
        <v>0.41892510014282802</v>
      </c>
      <c r="P7" s="28">
        <v>0.42805328654195302</v>
      </c>
      <c r="Q7" s="28">
        <v>0.42195568913586101</v>
      </c>
      <c r="R7" s="28">
        <v>0.41975098863409721</v>
      </c>
      <c r="S7" s="28">
        <v>0.71760165534571996</v>
      </c>
      <c r="T7" s="28">
        <v>0.71484762820168002</v>
      </c>
      <c r="U7" s="28">
        <v>0.75803691375840099</v>
      </c>
      <c r="V7" s="28">
        <v>0.7185402892710353</v>
      </c>
      <c r="W7" s="105"/>
      <c r="X7" s="91" t="s">
        <v>100</v>
      </c>
      <c r="Y7" s="206">
        <f t="shared" ref="Y7:Y69" si="23">$D7</f>
        <v>0.42537730117005701</v>
      </c>
      <c r="Z7" s="206">
        <f t="shared" si="0"/>
        <v>0.41892510014282802</v>
      </c>
      <c r="AA7" s="298">
        <f t="shared" si="1"/>
        <v>0.60000000000000053</v>
      </c>
      <c r="AB7" s="206">
        <f t="shared" si="2"/>
        <v>0.36476257112209498</v>
      </c>
      <c r="AC7" s="206">
        <f t="shared" si="3"/>
        <v>0.42805328654195302</v>
      </c>
      <c r="AD7" s="298">
        <f t="shared" si="4"/>
        <v>-6.3</v>
      </c>
      <c r="AE7" s="206">
        <f t="shared" si="5"/>
        <v>0.71986474292325897</v>
      </c>
      <c r="AF7" s="206">
        <f t="shared" si="6"/>
        <v>0.71760165534571996</v>
      </c>
      <c r="AG7" s="298">
        <f t="shared" si="7"/>
        <v>0.20000000000000018</v>
      </c>
      <c r="AH7" s="206">
        <f t="shared" si="8"/>
        <v>0.69678733633428602</v>
      </c>
      <c r="AI7" s="206">
        <f t="shared" si="9"/>
        <v>0.71484762820168002</v>
      </c>
      <c r="AJ7" s="298">
        <f t="shared" si="10"/>
        <v>-1.8000000000000016</v>
      </c>
      <c r="AK7" s="248"/>
      <c r="AL7" s="204">
        <f t="shared" si="11"/>
        <v>0.464158710456613</v>
      </c>
      <c r="AM7" s="204">
        <f t="shared" si="12"/>
        <v>0.469786631736202</v>
      </c>
      <c r="AN7" s="298">
        <f t="shared" si="13"/>
        <v>-0.59999999999999498</v>
      </c>
      <c r="AO7" s="204">
        <f t="shared" si="14"/>
        <v>0.43391040578323398</v>
      </c>
      <c r="AP7" s="204">
        <f t="shared" si="15"/>
        <v>0.44399544325222401</v>
      </c>
      <c r="AQ7" s="298">
        <f t="shared" si="16"/>
        <v>-1.0000000000000009</v>
      </c>
      <c r="AR7" s="204">
        <f t="shared" si="17"/>
        <v>0.74820447558705205</v>
      </c>
      <c r="AS7" s="204">
        <f t="shared" si="18"/>
        <v>0.74230690168883096</v>
      </c>
      <c r="AT7" s="298">
        <f t="shared" si="19"/>
        <v>0.60000000000000053</v>
      </c>
      <c r="AU7" s="204">
        <f t="shared" si="20"/>
        <v>0.71600493804381904</v>
      </c>
      <c r="AV7" s="204">
        <f t="shared" si="21"/>
        <v>0.71292194516945995</v>
      </c>
      <c r="AW7" s="298">
        <f t="shared" si="22"/>
        <v>0.30000000000000027</v>
      </c>
      <c r="AX7" s="205">
        <v>0</v>
      </c>
    </row>
    <row r="8" spans="2:50" ht="13.5" customHeight="1">
      <c r="B8" s="35">
        <v>4</v>
      </c>
      <c r="C8" s="102" t="s">
        <v>101</v>
      </c>
      <c r="D8" s="329">
        <v>0.46388092494153899</v>
      </c>
      <c r="E8" s="271">
        <v>0.43406357880691898</v>
      </c>
      <c r="F8" s="271">
        <v>0.501700252394368</v>
      </c>
      <c r="G8" s="271">
        <f>市区町村別_普及率!F9</f>
        <v>0.46561820531503978</v>
      </c>
      <c r="H8" s="329">
        <v>0.764809405445115</v>
      </c>
      <c r="I8" s="271">
        <v>0.72525739862134697</v>
      </c>
      <c r="J8" s="338">
        <v>0.80682910720100598</v>
      </c>
      <c r="K8" s="274">
        <f>市区町村別_普及率!G9</f>
        <v>0.76557672413203337</v>
      </c>
      <c r="L8" s="299"/>
      <c r="M8" s="35">
        <v>4</v>
      </c>
      <c r="N8" s="102" t="s">
        <v>101</v>
      </c>
      <c r="O8" s="28">
        <v>0.45071354652677798</v>
      </c>
      <c r="P8" s="28">
        <v>0.39224208801986998</v>
      </c>
      <c r="Q8" s="28">
        <v>0.47385708956503603</v>
      </c>
      <c r="R8" s="28">
        <v>0.45022681462555336</v>
      </c>
      <c r="S8" s="28">
        <v>0.75790516252512596</v>
      </c>
      <c r="T8" s="28">
        <v>0.69360015228250405</v>
      </c>
      <c r="U8" s="28">
        <v>0.81427720402232995</v>
      </c>
      <c r="V8" s="28">
        <v>0.75762276911122806</v>
      </c>
      <c r="W8" s="105"/>
      <c r="X8" s="91" t="s">
        <v>101</v>
      </c>
      <c r="Y8" s="206">
        <f t="shared" si="23"/>
        <v>0.46388092494153899</v>
      </c>
      <c r="Z8" s="206">
        <f t="shared" si="0"/>
        <v>0.45071354652677798</v>
      </c>
      <c r="AA8" s="298">
        <f t="shared" si="1"/>
        <v>1.3000000000000012</v>
      </c>
      <c r="AB8" s="206">
        <f t="shared" si="2"/>
        <v>0.43406357880691898</v>
      </c>
      <c r="AC8" s="206">
        <f t="shared" si="3"/>
        <v>0.39224208801986998</v>
      </c>
      <c r="AD8" s="298">
        <f t="shared" si="4"/>
        <v>4.1999999999999984</v>
      </c>
      <c r="AE8" s="206">
        <f t="shared" si="5"/>
        <v>0.764809405445115</v>
      </c>
      <c r="AF8" s="206">
        <f t="shared" si="6"/>
        <v>0.75790516252512596</v>
      </c>
      <c r="AG8" s="298">
        <f t="shared" si="7"/>
        <v>0.70000000000000062</v>
      </c>
      <c r="AH8" s="206">
        <f t="shared" si="8"/>
        <v>0.72525739862134697</v>
      </c>
      <c r="AI8" s="206">
        <f t="shared" si="9"/>
        <v>0.69360015228250405</v>
      </c>
      <c r="AJ8" s="298">
        <f t="shared" si="10"/>
        <v>3.1000000000000028</v>
      </c>
      <c r="AK8" s="248"/>
      <c r="AL8" s="204">
        <f t="shared" si="11"/>
        <v>0.464158710456613</v>
      </c>
      <c r="AM8" s="204">
        <f t="shared" si="12"/>
        <v>0.469786631736202</v>
      </c>
      <c r="AN8" s="298">
        <f t="shared" si="13"/>
        <v>-0.59999999999999498</v>
      </c>
      <c r="AO8" s="204">
        <f t="shared" si="14"/>
        <v>0.43391040578323398</v>
      </c>
      <c r="AP8" s="204">
        <f t="shared" si="15"/>
        <v>0.44399544325222401</v>
      </c>
      <c r="AQ8" s="298">
        <f t="shared" si="16"/>
        <v>-1.0000000000000009</v>
      </c>
      <c r="AR8" s="204">
        <f t="shared" si="17"/>
        <v>0.74820447558705205</v>
      </c>
      <c r="AS8" s="204">
        <f t="shared" si="18"/>
        <v>0.74230690168883096</v>
      </c>
      <c r="AT8" s="298">
        <f t="shared" si="19"/>
        <v>0.60000000000000053</v>
      </c>
      <c r="AU8" s="204">
        <f t="shared" si="20"/>
        <v>0.71600493804381904</v>
      </c>
      <c r="AV8" s="204">
        <f t="shared" si="21"/>
        <v>0.71292194516945995</v>
      </c>
      <c r="AW8" s="298">
        <f t="shared" si="22"/>
        <v>0.30000000000000027</v>
      </c>
      <c r="AX8" s="205">
        <v>0</v>
      </c>
    </row>
    <row r="9" spans="2:50" ht="13.5" customHeight="1">
      <c r="B9" s="35">
        <v>5</v>
      </c>
      <c r="C9" s="102" t="s">
        <v>102</v>
      </c>
      <c r="D9" s="329">
        <v>0.46393890998968701</v>
      </c>
      <c r="E9" s="271">
        <v>0.45744138737692602</v>
      </c>
      <c r="F9" s="271">
        <v>0.58975325254063504</v>
      </c>
      <c r="G9" s="271">
        <f>市区町村別_普及率!F10</f>
        <v>0.47136446521632264</v>
      </c>
      <c r="H9" s="329">
        <v>0.74933646607078397</v>
      </c>
      <c r="I9" s="271">
        <v>0.71426697267594097</v>
      </c>
      <c r="J9" s="338">
        <v>0.82968397603146504</v>
      </c>
      <c r="K9" s="274">
        <f>市区町村別_普及率!G10</f>
        <v>0.74958212004039504</v>
      </c>
      <c r="L9" s="299"/>
      <c r="M9" s="35">
        <v>5</v>
      </c>
      <c r="N9" s="102" t="s">
        <v>102</v>
      </c>
      <c r="O9" s="28">
        <v>0.46899677390496602</v>
      </c>
      <c r="P9" s="28">
        <v>0.45672226028830398</v>
      </c>
      <c r="Q9" s="28">
        <v>0.64413013625043203</v>
      </c>
      <c r="R9" s="28">
        <v>0.47407023768671658</v>
      </c>
      <c r="S9" s="28">
        <v>0.74294664413545897</v>
      </c>
      <c r="T9" s="28">
        <v>0.714984661182542</v>
      </c>
      <c r="U9" s="28">
        <v>0.82951696607535597</v>
      </c>
      <c r="V9" s="28">
        <v>0.74225226896054686</v>
      </c>
      <c r="W9" s="105"/>
      <c r="X9" s="91" t="s">
        <v>102</v>
      </c>
      <c r="Y9" s="206">
        <f t="shared" si="23"/>
        <v>0.46393890998968701</v>
      </c>
      <c r="Z9" s="206">
        <f t="shared" si="0"/>
        <v>0.46899677390496602</v>
      </c>
      <c r="AA9" s="298">
        <f t="shared" si="1"/>
        <v>-0.49999999999999489</v>
      </c>
      <c r="AB9" s="206">
        <f t="shared" si="2"/>
        <v>0.45744138737692602</v>
      </c>
      <c r="AC9" s="206">
        <f t="shared" si="3"/>
        <v>0.45672226028830398</v>
      </c>
      <c r="AD9" s="298">
        <f t="shared" si="4"/>
        <v>0</v>
      </c>
      <c r="AE9" s="206">
        <f t="shared" si="5"/>
        <v>0.74933646607078397</v>
      </c>
      <c r="AF9" s="206">
        <f t="shared" si="6"/>
        <v>0.74294664413545897</v>
      </c>
      <c r="AG9" s="298">
        <f t="shared" si="7"/>
        <v>0.60000000000000053</v>
      </c>
      <c r="AH9" s="206">
        <f t="shared" si="8"/>
        <v>0.71426697267594097</v>
      </c>
      <c r="AI9" s="206">
        <f t="shared" si="9"/>
        <v>0.714984661182542</v>
      </c>
      <c r="AJ9" s="298">
        <f t="shared" si="10"/>
        <v>-0.10000000000000009</v>
      </c>
      <c r="AK9" s="248"/>
      <c r="AL9" s="204">
        <f t="shared" si="11"/>
        <v>0.464158710456613</v>
      </c>
      <c r="AM9" s="204">
        <f t="shared" si="12"/>
        <v>0.469786631736202</v>
      </c>
      <c r="AN9" s="298">
        <f t="shared" si="13"/>
        <v>-0.59999999999999498</v>
      </c>
      <c r="AO9" s="204">
        <f t="shared" si="14"/>
        <v>0.43391040578323398</v>
      </c>
      <c r="AP9" s="204">
        <f t="shared" si="15"/>
        <v>0.44399544325222401</v>
      </c>
      <c r="AQ9" s="298">
        <f t="shared" si="16"/>
        <v>-1.0000000000000009</v>
      </c>
      <c r="AR9" s="204">
        <f t="shared" si="17"/>
        <v>0.74820447558705205</v>
      </c>
      <c r="AS9" s="204">
        <f t="shared" si="18"/>
        <v>0.74230690168883096</v>
      </c>
      <c r="AT9" s="298">
        <f t="shared" si="19"/>
        <v>0.60000000000000053</v>
      </c>
      <c r="AU9" s="204">
        <f t="shared" si="20"/>
        <v>0.71600493804381904</v>
      </c>
      <c r="AV9" s="204">
        <f t="shared" si="21"/>
        <v>0.71292194516945995</v>
      </c>
      <c r="AW9" s="298">
        <f t="shared" si="22"/>
        <v>0.30000000000000027</v>
      </c>
      <c r="AX9" s="205">
        <v>0</v>
      </c>
    </row>
    <row r="10" spans="2:50" ht="13.5" customHeight="1">
      <c r="B10" s="35">
        <v>6</v>
      </c>
      <c r="C10" s="102" t="s">
        <v>103</v>
      </c>
      <c r="D10" s="329">
        <v>0.52403185540168595</v>
      </c>
      <c r="E10" s="271">
        <v>0.51460468995228104</v>
      </c>
      <c r="F10" s="271">
        <v>0.63763321389296101</v>
      </c>
      <c r="G10" s="271">
        <f>市区町村別_普及率!F11</f>
        <v>0.53220966095377353</v>
      </c>
      <c r="H10" s="329">
        <v>0.79888786583553095</v>
      </c>
      <c r="I10" s="271">
        <v>0.74414453759019705</v>
      </c>
      <c r="J10" s="338">
        <v>0.87151376669288205</v>
      </c>
      <c r="K10" s="274">
        <f>市区町村別_普及率!G11</f>
        <v>0.79999485035505269</v>
      </c>
      <c r="L10" s="299"/>
      <c r="M10" s="35">
        <v>6</v>
      </c>
      <c r="N10" s="102" t="s">
        <v>103</v>
      </c>
      <c r="O10" s="28">
        <v>0.51863645773391198</v>
      </c>
      <c r="P10" s="28">
        <v>0.543339191514571</v>
      </c>
      <c r="Q10" s="28">
        <v>0.67959986558901797</v>
      </c>
      <c r="R10" s="28">
        <v>0.52755332646782926</v>
      </c>
      <c r="S10" s="28">
        <v>0.78391882884825603</v>
      </c>
      <c r="T10" s="28">
        <v>0.75871300703686495</v>
      </c>
      <c r="U10" s="28">
        <v>0.86332376333822203</v>
      </c>
      <c r="V10" s="28">
        <v>0.78516607578088604</v>
      </c>
      <c r="W10" s="105"/>
      <c r="X10" s="91" t="s">
        <v>103</v>
      </c>
      <c r="Y10" s="206">
        <f t="shared" si="23"/>
        <v>0.52403185540168595</v>
      </c>
      <c r="Z10" s="206">
        <f t="shared" si="0"/>
        <v>0.51863645773391198</v>
      </c>
      <c r="AA10" s="298">
        <f t="shared" si="1"/>
        <v>0.50000000000000044</v>
      </c>
      <c r="AB10" s="206">
        <f t="shared" si="2"/>
        <v>0.51460468995228104</v>
      </c>
      <c r="AC10" s="206">
        <f t="shared" si="3"/>
        <v>0.543339191514571</v>
      </c>
      <c r="AD10" s="298">
        <f t="shared" si="4"/>
        <v>-2.8000000000000025</v>
      </c>
      <c r="AE10" s="206">
        <f t="shared" si="5"/>
        <v>0.79888786583553095</v>
      </c>
      <c r="AF10" s="206">
        <f t="shared" si="6"/>
        <v>0.78391882884825603</v>
      </c>
      <c r="AG10" s="298">
        <f t="shared" si="7"/>
        <v>1.5000000000000013</v>
      </c>
      <c r="AH10" s="206">
        <f t="shared" si="8"/>
        <v>0.74414453759019705</v>
      </c>
      <c r="AI10" s="206">
        <f t="shared" si="9"/>
        <v>0.75871300703686495</v>
      </c>
      <c r="AJ10" s="298">
        <f t="shared" si="10"/>
        <v>-1.5000000000000013</v>
      </c>
      <c r="AK10" s="248"/>
      <c r="AL10" s="204">
        <f t="shared" si="11"/>
        <v>0.464158710456613</v>
      </c>
      <c r="AM10" s="204">
        <f t="shared" si="12"/>
        <v>0.469786631736202</v>
      </c>
      <c r="AN10" s="298">
        <f t="shared" si="13"/>
        <v>-0.59999999999999498</v>
      </c>
      <c r="AO10" s="204">
        <f t="shared" si="14"/>
        <v>0.43391040578323398</v>
      </c>
      <c r="AP10" s="204">
        <f t="shared" si="15"/>
        <v>0.44399544325222401</v>
      </c>
      <c r="AQ10" s="298">
        <f t="shared" si="16"/>
        <v>-1.0000000000000009</v>
      </c>
      <c r="AR10" s="204">
        <f t="shared" si="17"/>
        <v>0.74820447558705205</v>
      </c>
      <c r="AS10" s="204">
        <f t="shared" si="18"/>
        <v>0.74230690168883096</v>
      </c>
      <c r="AT10" s="298">
        <f t="shared" si="19"/>
        <v>0.60000000000000053</v>
      </c>
      <c r="AU10" s="204">
        <f t="shared" si="20"/>
        <v>0.71600493804381904</v>
      </c>
      <c r="AV10" s="204">
        <f t="shared" si="21"/>
        <v>0.71292194516945995</v>
      </c>
      <c r="AW10" s="298">
        <f t="shared" si="22"/>
        <v>0.30000000000000027</v>
      </c>
      <c r="AX10" s="205">
        <v>0</v>
      </c>
    </row>
    <row r="11" spans="2:50" ht="13.5" customHeight="1">
      <c r="B11" s="35">
        <v>7</v>
      </c>
      <c r="C11" s="102" t="s">
        <v>104</v>
      </c>
      <c r="D11" s="330">
        <v>0.44498299454728901</v>
      </c>
      <c r="E11" s="272">
        <v>0.42614877817978097</v>
      </c>
      <c r="F11" s="272">
        <v>0.54377548755167704</v>
      </c>
      <c r="G11" s="272">
        <f>市区町村別_普及率!F12</f>
        <v>0.45176156593519645</v>
      </c>
      <c r="H11" s="330">
        <v>0.742971731525506</v>
      </c>
      <c r="I11" s="272">
        <v>0.73846040844690497</v>
      </c>
      <c r="J11" s="339">
        <v>0.78245711315784505</v>
      </c>
      <c r="K11" s="275">
        <f>市区町村別_普及率!G12</f>
        <v>0.74475007683855765</v>
      </c>
      <c r="L11" s="299"/>
      <c r="M11" s="35">
        <v>7</v>
      </c>
      <c r="N11" s="102" t="s">
        <v>104</v>
      </c>
      <c r="O11" s="28">
        <v>0.439218934830792</v>
      </c>
      <c r="P11" s="28">
        <v>0.45051576426755502</v>
      </c>
      <c r="Q11" s="28">
        <v>0.51968211279443299</v>
      </c>
      <c r="R11" s="28">
        <v>0.44367235610207356</v>
      </c>
      <c r="S11" s="28">
        <v>0.73706141798782898</v>
      </c>
      <c r="T11" s="28">
        <v>0.73320451321299596</v>
      </c>
      <c r="U11" s="28">
        <v>0.81655142497132505</v>
      </c>
      <c r="V11" s="28">
        <v>0.73938853470787946</v>
      </c>
      <c r="W11" s="105"/>
      <c r="X11" s="91" t="s">
        <v>104</v>
      </c>
      <c r="Y11" s="206">
        <f t="shared" si="23"/>
        <v>0.44498299454728901</v>
      </c>
      <c r="Z11" s="206">
        <f t="shared" si="0"/>
        <v>0.439218934830792</v>
      </c>
      <c r="AA11" s="298">
        <f t="shared" si="1"/>
        <v>0.60000000000000053</v>
      </c>
      <c r="AB11" s="206">
        <f t="shared" si="2"/>
        <v>0.42614877817978097</v>
      </c>
      <c r="AC11" s="206">
        <f t="shared" si="3"/>
        <v>0.45051576426755502</v>
      </c>
      <c r="AD11" s="298">
        <f t="shared" si="4"/>
        <v>-2.5000000000000022</v>
      </c>
      <c r="AE11" s="206">
        <f t="shared" si="5"/>
        <v>0.742971731525506</v>
      </c>
      <c r="AF11" s="206">
        <f t="shared" si="6"/>
        <v>0.73706141798782898</v>
      </c>
      <c r="AG11" s="298">
        <f t="shared" si="7"/>
        <v>0.60000000000000053</v>
      </c>
      <c r="AH11" s="206">
        <f t="shared" si="8"/>
        <v>0.73846040844690497</v>
      </c>
      <c r="AI11" s="206">
        <f t="shared" si="9"/>
        <v>0.73320451321299596</v>
      </c>
      <c r="AJ11" s="298">
        <f t="shared" si="10"/>
        <v>0.50000000000000044</v>
      </c>
      <c r="AK11" s="248"/>
      <c r="AL11" s="204">
        <f t="shared" si="11"/>
        <v>0.464158710456613</v>
      </c>
      <c r="AM11" s="204">
        <f t="shared" si="12"/>
        <v>0.469786631736202</v>
      </c>
      <c r="AN11" s="298">
        <f t="shared" si="13"/>
        <v>-0.59999999999999498</v>
      </c>
      <c r="AO11" s="204">
        <f t="shared" si="14"/>
        <v>0.43391040578323398</v>
      </c>
      <c r="AP11" s="204">
        <f t="shared" si="15"/>
        <v>0.44399544325222401</v>
      </c>
      <c r="AQ11" s="298">
        <f t="shared" si="16"/>
        <v>-1.0000000000000009</v>
      </c>
      <c r="AR11" s="204">
        <f t="shared" si="17"/>
        <v>0.74820447558705205</v>
      </c>
      <c r="AS11" s="204">
        <f t="shared" si="18"/>
        <v>0.74230690168883096</v>
      </c>
      <c r="AT11" s="298">
        <f t="shared" si="19"/>
        <v>0.60000000000000053</v>
      </c>
      <c r="AU11" s="204">
        <f t="shared" si="20"/>
        <v>0.71600493804381904</v>
      </c>
      <c r="AV11" s="204">
        <f t="shared" si="21"/>
        <v>0.71292194516945995</v>
      </c>
      <c r="AW11" s="298">
        <f t="shared" si="22"/>
        <v>0.30000000000000027</v>
      </c>
      <c r="AX11" s="205">
        <v>0</v>
      </c>
    </row>
    <row r="12" spans="2:50" ht="13.5" customHeight="1">
      <c r="B12" s="35">
        <v>8</v>
      </c>
      <c r="C12" s="102" t="s">
        <v>59</v>
      </c>
      <c r="D12" s="329">
        <v>0.39299680916676499</v>
      </c>
      <c r="E12" s="271">
        <v>0.36687720689273401</v>
      </c>
      <c r="F12" s="271">
        <v>0.53368346984536796</v>
      </c>
      <c r="G12" s="271">
        <f>市区町村別_普及率!F13</f>
        <v>0.39979844342257659</v>
      </c>
      <c r="H12" s="329">
        <v>0.67491828464654402</v>
      </c>
      <c r="I12" s="271">
        <v>0.64826132007332904</v>
      </c>
      <c r="J12" s="338">
        <v>0.76419557099461799</v>
      </c>
      <c r="K12" s="274">
        <f>市区町村別_普及率!G13</f>
        <v>0.6761990693565948</v>
      </c>
      <c r="L12" s="299"/>
      <c r="M12" s="35">
        <v>8</v>
      </c>
      <c r="N12" s="102" t="s">
        <v>59</v>
      </c>
      <c r="O12" s="28">
        <v>0.39620534655942302</v>
      </c>
      <c r="P12" s="28">
        <v>0.33174083512423003</v>
      </c>
      <c r="Q12" s="28">
        <v>0.49898291416099599</v>
      </c>
      <c r="R12" s="28">
        <v>0.39322177421917204</v>
      </c>
      <c r="S12" s="28">
        <v>0.66382742325161703</v>
      </c>
      <c r="T12" s="28">
        <v>0.61847514480640697</v>
      </c>
      <c r="U12" s="28">
        <v>0.72138842050396701</v>
      </c>
      <c r="V12" s="28">
        <v>0.66034838829915887</v>
      </c>
      <c r="W12" s="105"/>
      <c r="X12" s="91" t="s">
        <v>59</v>
      </c>
      <c r="Y12" s="206">
        <f t="shared" si="23"/>
        <v>0.39299680916676499</v>
      </c>
      <c r="Z12" s="206">
        <f t="shared" si="0"/>
        <v>0.39620534655942302</v>
      </c>
      <c r="AA12" s="298">
        <f t="shared" si="1"/>
        <v>-0.30000000000000027</v>
      </c>
      <c r="AB12" s="206">
        <f t="shared" si="2"/>
        <v>0.36687720689273401</v>
      </c>
      <c r="AC12" s="206">
        <f t="shared" si="3"/>
        <v>0.33174083512423003</v>
      </c>
      <c r="AD12" s="298">
        <f t="shared" si="4"/>
        <v>3.4999999999999973</v>
      </c>
      <c r="AE12" s="206">
        <f t="shared" si="5"/>
        <v>0.67491828464654402</v>
      </c>
      <c r="AF12" s="206">
        <f t="shared" si="6"/>
        <v>0.66382742325161703</v>
      </c>
      <c r="AG12" s="298">
        <f t="shared" si="7"/>
        <v>1.100000000000001</v>
      </c>
      <c r="AH12" s="206">
        <f t="shared" si="8"/>
        <v>0.64826132007332904</v>
      </c>
      <c r="AI12" s="206">
        <f t="shared" si="9"/>
        <v>0.61847514480640697</v>
      </c>
      <c r="AJ12" s="298">
        <f t="shared" si="10"/>
        <v>3.0000000000000027</v>
      </c>
      <c r="AK12" s="248"/>
      <c r="AL12" s="204">
        <f t="shared" si="11"/>
        <v>0.464158710456613</v>
      </c>
      <c r="AM12" s="204">
        <f t="shared" si="12"/>
        <v>0.469786631736202</v>
      </c>
      <c r="AN12" s="298">
        <f t="shared" si="13"/>
        <v>-0.59999999999999498</v>
      </c>
      <c r="AO12" s="204">
        <f t="shared" si="14"/>
        <v>0.43391040578323398</v>
      </c>
      <c r="AP12" s="204">
        <f t="shared" si="15"/>
        <v>0.44399544325222401</v>
      </c>
      <c r="AQ12" s="298">
        <f t="shared" si="16"/>
        <v>-1.0000000000000009</v>
      </c>
      <c r="AR12" s="204">
        <f t="shared" si="17"/>
        <v>0.74820447558705205</v>
      </c>
      <c r="AS12" s="204">
        <f t="shared" si="18"/>
        <v>0.74230690168883096</v>
      </c>
      <c r="AT12" s="298">
        <f t="shared" si="19"/>
        <v>0.60000000000000053</v>
      </c>
      <c r="AU12" s="204">
        <f t="shared" si="20"/>
        <v>0.71600493804381904</v>
      </c>
      <c r="AV12" s="204">
        <f t="shared" si="21"/>
        <v>0.71292194516945995</v>
      </c>
      <c r="AW12" s="298">
        <f t="shared" si="22"/>
        <v>0.30000000000000027</v>
      </c>
      <c r="AX12" s="205">
        <v>0</v>
      </c>
    </row>
    <row r="13" spans="2:50" ht="13.5" customHeight="1">
      <c r="B13" s="35">
        <v>9</v>
      </c>
      <c r="C13" s="102" t="s">
        <v>105</v>
      </c>
      <c r="D13" s="329">
        <v>0.46925968181607802</v>
      </c>
      <c r="E13" s="271">
        <v>0.441650926285442</v>
      </c>
      <c r="F13" s="271">
        <v>0.60982734178976195</v>
      </c>
      <c r="G13" s="271">
        <f>市区町村別_普及率!F14</f>
        <v>0.47611013229896182</v>
      </c>
      <c r="H13" s="329">
        <v>0.76063232267414804</v>
      </c>
      <c r="I13" s="271">
        <v>0.69800071060481095</v>
      </c>
      <c r="J13" s="338">
        <v>0.83467180505316496</v>
      </c>
      <c r="K13" s="274">
        <f>市区町村別_普及率!G14</f>
        <v>0.75935264032448246</v>
      </c>
      <c r="L13" s="299"/>
      <c r="M13" s="35">
        <v>9</v>
      </c>
      <c r="N13" s="102" t="s">
        <v>105</v>
      </c>
      <c r="O13" s="28">
        <v>0.484988668241709</v>
      </c>
      <c r="P13" s="28">
        <v>0.38740652502497702</v>
      </c>
      <c r="Q13" s="28">
        <v>0.59413918112369801</v>
      </c>
      <c r="R13" s="28">
        <v>0.48218260258624662</v>
      </c>
      <c r="S13" s="28">
        <v>0.75132970652907105</v>
      </c>
      <c r="T13" s="28">
        <v>0.69416280690524601</v>
      </c>
      <c r="U13" s="28">
        <v>0.82888377049673001</v>
      </c>
      <c r="V13" s="28">
        <v>0.74893819662294048</v>
      </c>
      <c r="W13" s="105"/>
      <c r="X13" s="91" t="s">
        <v>105</v>
      </c>
      <c r="Y13" s="206">
        <f t="shared" si="23"/>
        <v>0.46925968181607802</v>
      </c>
      <c r="Z13" s="206">
        <f t="shared" si="0"/>
        <v>0.484988668241709</v>
      </c>
      <c r="AA13" s="298">
        <f t="shared" si="1"/>
        <v>-1.6000000000000014</v>
      </c>
      <c r="AB13" s="206">
        <f t="shared" si="2"/>
        <v>0.441650926285442</v>
      </c>
      <c r="AC13" s="206">
        <f t="shared" si="3"/>
        <v>0.38740652502497702</v>
      </c>
      <c r="AD13" s="298">
        <f t="shared" si="4"/>
        <v>5.4999999999999991</v>
      </c>
      <c r="AE13" s="206">
        <f t="shared" si="5"/>
        <v>0.76063232267414804</v>
      </c>
      <c r="AF13" s="206">
        <f t="shared" si="6"/>
        <v>0.75132970652907105</v>
      </c>
      <c r="AG13" s="298">
        <f t="shared" si="7"/>
        <v>1.0000000000000009</v>
      </c>
      <c r="AH13" s="206">
        <f t="shared" si="8"/>
        <v>0.69800071060481095</v>
      </c>
      <c r="AI13" s="206">
        <f t="shared" si="9"/>
        <v>0.69416280690524601</v>
      </c>
      <c r="AJ13" s="298">
        <f t="shared" si="10"/>
        <v>0.40000000000000036</v>
      </c>
      <c r="AK13" s="248"/>
      <c r="AL13" s="204">
        <f t="shared" si="11"/>
        <v>0.464158710456613</v>
      </c>
      <c r="AM13" s="204">
        <f t="shared" si="12"/>
        <v>0.469786631736202</v>
      </c>
      <c r="AN13" s="298">
        <f t="shared" si="13"/>
        <v>-0.59999999999999498</v>
      </c>
      <c r="AO13" s="204">
        <f t="shared" si="14"/>
        <v>0.43391040578323398</v>
      </c>
      <c r="AP13" s="204">
        <f t="shared" si="15"/>
        <v>0.44399544325222401</v>
      </c>
      <c r="AQ13" s="298">
        <f t="shared" si="16"/>
        <v>-1.0000000000000009</v>
      </c>
      <c r="AR13" s="204">
        <f t="shared" si="17"/>
        <v>0.74820447558705205</v>
      </c>
      <c r="AS13" s="204">
        <f t="shared" si="18"/>
        <v>0.74230690168883096</v>
      </c>
      <c r="AT13" s="298">
        <f t="shared" si="19"/>
        <v>0.60000000000000053</v>
      </c>
      <c r="AU13" s="204">
        <f t="shared" si="20"/>
        <v>0.71600493804381904</v>
      </c>
      <c r="AV13" s="204">
        <f t="shared" si="21"/>
        <v>0.71292194516945995</v>
      </c>
      <c r="AW13" s="298">
        <f t="shared" si="22"/>
        <v>0.30000000000000027</v>
      </c>
      <c r="AX13" s="205">
        <v>0</v>
      </c>
    </row>
    <row r="14" spans="2:50" ht="13.5" customHeight="1">
      <c r="B14" s="35">
        <v>10</v>
      </c>
      <c r="C14" s="102" t="s">
        <v>60</v>
      </c>
      <c r="D14" s="329">
        <v>0.53309834553937496</v>
      </c>
      <c r="E14" s="271">
        <v>0.54951069240543104</v>
      </c>
      <c r="F14" s="271">
        <v>0.56006947112385097</v>
      </c>
      <c r="G14" s="271">
        <f>市区町村別_普及率!F15</f>
        <v>0.53567200084475042</v>
      </c>
      <c r="H14" s="329">
        <v>0.81662251074494197</v>
      </c>
      <c r="I14" s="271">
        <v>0.812299590537643</v>
      </c>
      <c r="J14" s="338">
        <v>0.87300263963632496</v>
      </c>
      <c r="K14" s="274">
        <f>市区町村別_普及率!G15</f>
        <v>0.81921814440521068</v>
      </c>
      <c r="L14" s="299"/>
      <c r="M14" s="35">
        <v>10</v>
      </c>
      <c r="N14" s="102" t="s">
        <v>60</v>
      </c>
      <c r="O14" s="28">
        <v>0.54626274777295403</v>
      </c>
      <c r="P14" s="28">
        <v>0.55911142177089301</v>
      </c>
      <c r="Q14" s="28">
        <v>0.60758537107708799</v>
      </c>
      <c r="R14" s="28">
        <v>0.54997096664537126</v>
      </c>
      <c r="S14" s="28">
        <v>0.81886938395390696</v>
      </c>
      <c r="T14" s="28">
        <v>0.82428488766903196</v>
      </c>
      <c r="U14" s="28">
        <v>0.87388277479679299</v>
      </c>
      <c r="V14" s="28">
        <v>0.82057427890623202</v>
      </c>
      <c r="W14" s="105"/>
      <c r="X14" s="91" t="s">
        <v>60</v>
      </c>
      <c r="Y14" s="206">
        <f t="shared" si="23"/>
        <v>0.53309834553937496</v>
      </c>
      <c r="Z14" s="206">
        <f t="shared" si="0"/>
        <v>0.54626274777295403</v>
      </c>
      <c r="AA14" s="298">
        <f t="shared" si="1"/>
        <v>-1.3000000000000012</v>
      </c>
      <c r="AB14" s="206">
        <f t="shared" si="2"/>
        <v>0.54951069240543104</v>
      </c>
      <c r="AC14" s="206">
        <f t="shared" si="3"/>
        <v>0.55911142177089301</v>
      </c>
      <c r="AD14" s="298">
        <f t="shared" si="4"/>
        <v>-0.9000000000000008</v>
      </c>
      <c r="AE14" s="206">
        <f t="shared" si="5"/>
        <v>0.81662251074494197</v>
      </c>
      <c r="AF14" s="206">
        <f t="shared" si="6"/>
        <v>0.81886938395390696</v>
      </c>
      <c r="AG14" s="298">
        <f t="shared" si="7"/>
        <v>-0.20000000000000018</v>
      </c>
      <c r="AH14" s="206">
        <f t="shared" si="8"/>
        <v>0.812299590537643</v>
      </c>
      <c r="AI14" s="206">
        <f t="shared" si="9"/>
        <v>0.82428488766903196</v>
      </c>
      <c r="AJ14" s="298">
        <f t="shared" si="10"/>
        <v>-1.19999999999999</v>
      </c>
      <c r="AK14" s="248"/>
      <c r="AL14" s="204">
        <f t="shared" si="11"/>
        <v>0.464158710456613</v>
      </c>
      <c r="AM14" s="204">
        <f t="shared" si="12"/>
        <v>0.469786631736202</v>
      </c>
      <c r="AN14" s="298">
        <f t="shared" si="13"/>
        <v>-0.59999999999999498</v>
      </c>
      <c r="AO14" s="204">
        <f t="shared" si="14"/>
        <v>0.43391040578323398</v>
      </c>
      <c r="AP14" s="204">
        <f t="shared" si="15"/>
        <v>0.44399544325222401</v>
      </c>
      <c r="AQ14" s="298">
        <f t="shared" si="16"/>
        <v>-1.0000000000000009</v>
      </c>
      <c r="AR14" s="204">
        <f t="shared" si="17"/>
        <v>0.74820447558705205</v>
      </c>
      <c r="AS14" s="204">
        <f t="shared" si="18"/>
        <v>0.74230690168883096</v>
      </c>
      <c r="AT14" s="298">
        <f t="shared" si="19"/>
        <v>0.60000000000000053</v>
      </c>
      <c r="AU14" s="204">
        <f t="shared" si="20"/>
        <v>0.71600493804381904</v>
      </c>
      <c r="AV14" s="204">
        <f t="shared" si="21"/>
        <v>0.71292194516945995</v>
      </c>
      <c r="AW14" s="298">
        <f t="shared" si="22"/>
        <v>0.30000000000000027</v>
      </c>
      <c r="AX14" s="205">
        <v>0</v>
      </c>
    </row>
    <row r="15" spans="2:50" ht="13.5" customHeight="1">
      <c r="B15" s="35">
        <v>11</v>
      </c>
      <c r="C15" s="102" t="s">
        <v>61</v>
      </c>
      <c r="D15" s="329">
        <v>0.52503348422791296</v>
      </c>
      <c r="E15" s="271">
        <v>0.48912488118588798</v>
      </c>
      <c r="F15" s="271">
        <v>0.64980206467635504</v>
      </c>
      <c r="G15" s="271">
        <f>市区町村別_普及率!F16</f>
        <v>0.53249486092559617</v>
      </c>
      <c r="H15" s="329">
        <v>0.78339261388175097</v>
      </c>
      <c r="I15" s="271">
        <v>0.73640314157454001</v>
      </c>
      <c r="J15" s="338">
        <v>0.84617610855988401</v>
      </c>
      <c r="K15" s="274">
        <f>市区町村別_普及率!G16</f>
        <v>0.7844482275421093</v>
      </c>
      <c r="L15" s="299"/>
      <c r="M15" s="35">
        <v>11</v>
      </c>
      <c r="N15" s="102" t="s">
        <v>61</v>
      </c>
      <c r="O15" s="28">
        <v>0.53068239102762105</v>
      </c>
      <c r="P15" s="28">
        <v>0.48369007298528499</v>
      </c>
      <c r="Q15" s="28">
        <v>0.62913274499244098</v>
      </c>
      <c r="R15" s="28">
        <v>0.53340959724045078</v>
      </c>
      <c r="S15" s="28">
        <v>0.77578389502201694</v>
      </c>
      <c r="T15" s="28">
        <v>0.73487275807594599</v>
      </c>
      <c r="U15" s="28">
        <v>0.84677043777073502</v>
      </c>
      <c r="V15" s="28">
        <v>0.77630759026216667</v>
      </c>
      <c r="W15" s="105"/>
      <c r="X15" s="91" t="s">
        <v>61</v>
      </c>
      <c r="Y15" s="206">
        <f t="shared" si="23"/>
        <v>0.52503348422791296</v>
      </c>
      <c r="Z15" s="206">
        <f t="shared" si="0"/>
        <v>0.53068239102762105</v>
      </c>
      <c r="AA15" s="298">
        <f t="shared" si="1"/>
        <v>-0.60000000000000053</v>
      </c>
      <c r="AB15" s="206">
        <f t="shared" si="2"/>
        <v>0.48912488118588798</v>
      </c>
      <c r="AC15" s="206">
        <f t="shared" si="3"/>
        <v>0.48369007298528499</v>
      </c>
      <c r="AD15" s="298">
        <f t="shared" si="4"/>
        <v>0.50000000000000044</v>
      </c>
      <c r="AE15" s="206">
        <f t="shared" si="5"/>
        <v>0.78339261388175097</v>
      </c>
      <c r="AF15" s="206">
        <f t="shared" si="6"/>
        <v>0.77578389502201694</v>
      </c>
      <c r="AG15" s="298">
        <f t="shared" si="7"/>
        <v>0.70000000000000062</v>
      </c>
      <c r="AH15" s="206">
        <f t="shared" si="8"/>
        <v>0.73640314157454001</v>
      </c>
      <c r="AI15" s="206">
        <f t="shared" si="9"/>
        <v>0.73487275807594599</v>
      </c>
      <c r="AJ15" s="298">
        <f t="shared" si="10"/>
        <v>0.10000000000000009</v>
      </c>
      <c r="AK15" s="248"/>
      <c r="AL15" s="204">
        <f t="shared" si="11"/>
        <v>0.464158710456613</v>
      </c>
      <c r="AM15" s="204">
        <f t="shared" si="12"/>
        <v>0.469786631736202</v>
      </c>
      <c r="AN15" s="298">
        <f t="shared" si="13"/>
        <v>-0.59999999999999498</v>
      </c>
      <c r="AO15" s="204">
        <f t="shared" si="14"/>
        <v>0.43391040578323398</v>
      </c>
      <c r="AP15" s="204">
        <f t="shared" si="15"/>
        <v>0.44399544325222401</v>
      </c>
      <c r="AQ15" s="298">
        <f t="shared" si="16"/>
        <v>-1.0000000000000009</v>
      </c>
      <c r="AR15" s="204">
        <f t="shared" si="17"/>
        <v>0.74820447558705205</v>
      </c>
      <c r="AS15" s="204">
        <f t="shared" si="18"/>
        <v>0.74230690168883096</v>
      </c>
      <c r="AT15" s="298">
        <f t="shared" si="19"/>
        <v>0.60000000000000053</v>
      </c>
      <c r="AU15" s="204">
        <f t="shared" si="20"/>
        <v>0.71600493804381904</v>
      </c>
      <c r="AV15" s="204">
        <f t="shared" si="21"/>
        <v>0.71292194516945995</v>
      </c>
      <c r="AW15" s="298">
        <f t="shared" si="22"/>
        <v>0.30000000000000027</v>
      </c>
      <c r="AX15" s="205">
        <v>0</v>
      </c>
    </row>
    <row r="16" spans="2:50" ht="13.5" customHeight="1">
      <c r="B16" s="35">
        <v>12</v>
      </c>
      <c r="C16" s="102" t="s">
        <v>106</v>
      </c>
      <c r="D16" s="329">
        <v>0.438496970040129</v>
      </c>
      <c r="E16" s="271">
        <v>0.39667506264212599</v>
      </c>
      <c r="F16" s="271">
        <v>0.51717298219573604</v>
      </c>
      <c r="G16" s="271">
        <f>市区町村別_普及率!F17</f>
        <v>0.44180979959809058</v>
      </c>
      <c r="H16" s="329">
        <v>0.71201164365000802</v>
      </c>
      <c r="I16" s="271">
        <v>0.68187490786093896</v>
      </c>
      <c r="J16" s="338">
        <v>0.78525629419656595</v>
      </c>
      <c r="K16" s="274">
        <f>市区町村別_普及率!G17</f>
        <v>0.71395048174446774</v>
      </c>
      <c r="L16" s="299"/>
      <c r="M16" s="35">
        <v>12</v>
      </c>
      <c r="N16" s="102" t="s">
        <v>106</v>
      </c>
      <c r="O16" s="28">
        <v>0.44047008948634497</v>
      </c>
      <c r="P16" s="28">
        <v>0.41459001788833399</v>
      </c>
      <c r="Q16" s="28">
        <v>0.48355534813414602</v>
      </c>
      <c r="R16" s="28">
        <v>0.44170692645904647</v>
      </c>
      <c r="S16" s="28">
        <v>0.70683616026913298</v>
      </c>
      <c r="T16" s="28">
        <v>0.67538982026592598</v>
      </c>
      <c r="U16" s="28">
        <v>0.80667057378233098</v>
      </c>
      <c r="V16" s="28">
        <v>0.7085389549345269</v>
      </c>
      <c r="W16" s="105"/>
      <c r="X16" s="91" t="s">
        <v>106</v>
      </c>
      <c r="Y16" s="206">
        <f t="shared" si="23"/>
        <v>0.438496970040129</v>
      </c>
      <c r="Z16" s="206">
        <f t="shared" si="0"/>
        <v>0.44047008948634497</v>
      </c>
      <c r="AA16" s="298">
        <f t="shared" si="1"/>
        <v>-0.20000000000000018</v>
      </c>
      <c r="AB16" s="206">
        <f t="shared" si="2"/>
        <v>0.39667506264212599</v>
      </c>
      <c r="AC16" s="206">
        <f t="shared" si="3"/>
        <v>0.41459001788833399</v>
      </c>
      <c r="AD16" s="298">
        <f t="shared" si="4"/>
        <v>-1.799999999999996</v>
      </c>
      <c r="AE16" s="206">
        <f t="shared" si="5"/>
        <v>0.71201164365000802</v>
      </c>
      <c r="AF16" s="206">
        <f t="shared" si="6"/>
        <v>0.70683616026913298</v>
      </c>
      <c r="AG16" s="298">
        <f t="shared" si="7"/>
        <v>0.50000000000000044</v>
      </c>
      <c r="AH16" s="206">
        <f t="shared" si="8"/>
        <v>0.68187490786093896</v>
      </c>
      <c r="AI16" s="206">
        <f t="shared" si="9"/>
        <v>0.67538982026592598</v>
      </c>
      <c r="AJ16" s="298">
        <f t="shared" si="10"/>
        <v>0.70000000000000062</v>
      </c>
      <c r="AK16" s="248"/>
      <c r="AL16" s="204">
        <f t="shared" si="11"/>
        <v>0.464158710456613</v>
      </c>
      <c r="AM16" s="204">
        <f t="shared" si="12"/>
        <v>0.469786631736202</v>
      </c>
      <c r="AN16" s="298">
        <f t="shared" si="13"/>
        <v>-0.59999999999999498</v>
      </c>
      <c r="AO16" s="204">
        <f t="shared" si="14"/>
        <v>0.43391040578323398</v>
      </c>
      <c r="AP16" s="204">
        <f t="shared" si="15"/>
        <v>0.44399544325222401</v>
      </c>
      <c r="AQ16" s="298">
        <f t="shared" si="16"/>
        <v>-1.0000000000000009</v>
      </c>
      <c r="AR16" s="204">
        <f t="shared" si="17"/>
        <v>0.74820447558705205</v>
      </c>
      <c r="AS16" s="204">
        <f t="shared" si="18"/>
        <v>0.74230690168883096</v>
      </c>
      <c r="AT16" s="298">
        <f t="shared" si="19"/>
        <v>0.60000000000000053</v>
      </c>
      <c r="AU16" s="204">
        <f t="shared" si="20"/>
        <v>0.71600493804381904</v>
      </c>
      <c r="AV16" s="204">
        <f t="shared" si="21"/>
        <v>0.71292194516945995</v>
      </c>
      <c r="AW16" s="298">
        <f t="shared" si="22"/>
        <v>0.30000000000000027</v>
      </c>
      <c r="AX16" s="205">
        <v>0</v>
      </c>
    </row>
    <row r="17" spans="2:50" ht="13.5" customHeight="1">
      <c r="B17" s="35">
        <v>13</v>
      </c>
      <c r="C17" s="102" t="s">
        <v>107</v>
      </c>
      <c r="D17" s="330">
        <v>0.43003921389052002</v>
      </c>
      <c r="E17" s="272">
        <v>0.434053470538519</v>
      </c>
      <c r="F17" s="272">
        <v>0.53244615980965004</v>
      </c>
      <c r="G17" s="272">
        <f>市区町村別_普及率!F18</f>
        <v>0.43793251109390724</v>
      </c>
      <c r="H17" s="330">
        <v>0.720242038468769</v>
      </c>
      <c r="I17" s="272">
        <v>0.68355884812910295</v>
      </c>
      <c r="J17" s="339">
        <v>0.79327531634637405</v>
      </c>
      <c r="K17" s="275">
        <f>市区町村別_普及率!G18</f>
        <v>0.72258264199902789</v>
      </c>
      <c r="L17" s="299"/>
      <c r="M17" s="35">
        <v>13</v>
      </c>
      <c r="N17" s="102" t="s">
        <v>107</v>
      </c>
      <c r="O17" s="28">
        <v>0.43688780056537901</v>
      </c>
      <c r="P17" s="28">
        <v>0.41425832730141998</v>
      </c>
      <c r="Q17" s="28">
        <v>0.51226362686917304</v>
      </c>
      <c r="R17" s="28">
        <v>0.43952434430508175</v>
      </c>
      <c r="S17" s="28">
        <v>0.71821908794099198</v>
      </c>
      <c r="T17" s="28">
        <v>0.67432604101676996</v>
      </c>
      <c r="U17" s="28">
        <v>0.79512982199496796</v>
      </c>
      <c r="V17" s="28">
        <v>0.718720533475944</v>
      </c>
      <c r="W17" s="105"/>
      <c r="X17" s="91" t="s">
        <v>107</v>
      </c>
      <c r="Y17" s="206">
        <f t="shared" si="23"/>
        <v>0.43003921389052002</v>
      </c>
      <c r="Z17" s="206">
        <f t="shared" si="0"/>
        <v>0.43688780056537901</v>
      </c>
      <c r="AA17" s="298">
        <f t="shared" si="1"/>
        <v>-0.70000000000000062</v>
      </c>
      <c r="AB17" s="206">
        <f t="shared" si="2"/>
        <v>0.434053470538519</v>
      </c>
      <c r="AC17" s="206">
        <f t="shared" si="3"/>
        <v>0.41425832730141998</v>
      </c>
      <c r="AD17" s="298">
        <f t="shared" si="4"/>
        <v>2.0000000000000018</v>
      </c>
      <c r="AE17" s="206">
        <f t="shared" si="5"/>
        <v>0.720242038468769</v>
      </c>
      <c r="AF17" s="206">
        <f t="shared" si="6"/>
        <v>0.71821908794099198</v>
      </c>
      <c r="AG17" s="298">
        <f t="shared" si="7"/>
        <v>0.20000000000000018</v>
      </c>
      <c r="AH17" s="206">
        <f t="shared" si="8"/>
        <v>0.68355884812910295</v>
      </c>
      <c r="AI17" s="206">
        <f t="shared" si="9"/>
        <v>0.67432604101676996</v>
      </c>
      <c r="AJ17" s="298">
        <f t="shared" si="10"/>
        <v>1.0000000000000009</v>
      </c>
      <c r="AK17" s="248"/>
      <c r="AL17" s="204">
        <f t="shared" si="11"/>
        <v>0.464158710456613</v>
      </c>
      <c r="AM17" s="204">
        <f t="shared" si="12"/>
        <v>0.469786631736202</v>
      </c>
      <c r="AN17" s="298">
        <f t="shared" si="13"/>
        <v>-0.59999999999999498</v>
      </c>
      <c r="AO17" s="204">
        <f t="shared" si="14"/>
        <v>0.43391040578323398</v>
      </c>
      <c r="AP17" s="204">
        <f t="shared" si="15"/>
        <v>0.44399544325222401</v>
      </c>
      <c r="AQ17" s="298">
        <f t="shared" si="16"/>
        <v>-1.0000000000000009</v>
      </c>
      <c r="AR17" s="204">
        <f t="shared" si="17"/>
        <v>0.74820447558705205</v>
      </c>
      <c r="AS17" s="204">
        <f t="shared" si="18"/>
        <v>0.74230690168883096</v>
      </c>
      <c r="AT17" s="298">
        <f t="shared" si="19"/>
        <v>0.60000000000000053</v>
      </c>
      <c r="AU17" s="204">
        <f t="shared" si="20"/>
        <v>0.71600493804381904</v>
      </c>
      <c r="AV17" s="204">
        <f t="shared" si="21"/>
        <v>0.71292194516945995</v>
      </c>
      <c r="AW17" s="298">
        <f t="shared" si="22"/>
        <v>0.30000000000000027</v>
      </c>
      <c r="AX17" s="205">
        <v>0</v>
      </c>
    </row>
    <row r="18" spans="2:50" ht="13.5" customHeight="1">
      <c r="B18" s="35">
        <v>14</v>
      </c>
      <c r="C18" s="102" t="s">
        <v>108</v>
      </c>
      <c r="D18" s="329">
        <v>0.450933314946526</v>
      </c>
      <c r="E18" s="271">
        <v>0.39586500080821702</v>
      </c>
      <c r="F18" s="271">
        <v>0.60376210261496699</v>
      </c>
      <c r="G18" s="271">
        <f>市区町村別_普及率!F19</f>
        <v>0.458506025128601</v>
      </c>
      <c r="H18" s="329">
        <v>0.72720070931797798</v>
      </c>
      <c r="I18" s="271">
        <v>0.68858426431665698</v>
      </c>
      <c r="J18" s="338">
        <v>0.81670816662499301</v>
      </c>
      <c r="K18" s="274">
        <f>市区町村別_普及率!G19</f>
        <v>0.72944180219736732</v>
      </c>
      <c r="L18" s="299"/>
      <c r="M18" s="35">
        <v>14</v>
      </c>
      <c r="N18" s="102" t="s">
        <v>108</v>
      </c>
      <c r="O18" s="28">
        <v>0.44792335888822699</v>
      </c>
      <c r="P18" s="28">
        <v>0.441233242381599</v>
      </c>
      <c r="Q18" s="28">
        <v>0.56595038169072898</v>
      </c>
      <c r="R18" s="28">
        <v>0.45331295993466231</v>
      </c>
      <c r="S18" s="28">
        <v>0.72095058116690702</v>
      </c>
      <c r="T18" s="28">
        <v>0.70844939124898698</v>
      </c>
      <c r="U18" s="28">
        <v>0.78794189119868496</v>
      </c>
      <c r="V18" s="28">
        <v>0.72232304186838425</v>
      </c>
      <c r="W18" s="105"/>
      <c r="X18" s="91" t="s">
        <v>108</v>
      </c>
      <c r="Y18" s="206">
        <f t="shared" si="23"/>
        <v>0.450933314946526</v>
      </c>
      <c r="Z18" s="206">
        <f t="shared" si="0"/>
        <v>0.44792335888822699</v>
      </c>
      <c r="AA18" s="298">
        <f t="shared" si="1"/>
        <v>0.30000000000000027</v>
      </c>
      <c r="AB18" s="206">
        <f t="shared" si="2"/>
        <v>0.39586500080821702</v>
      </c>
      <c r="AC18" s="206">
        <f t="shared" si="3"/>
        <v>0.441233242381599</v>
      </c>
      <c r="AD18" s="298">
        <f t="shared" si="4"/>
        <v>-4.4999999999999982</v>
      </c>
      <c r="AE18" s="206">
        <f t="shared" si="5"/>
        <v>0.72720070931797798</v>
      </c>
      <c r="AF18" s="206">
        <f t="shared" si="6"/>
        <v>0.72095058116690702</v>
      </c>
      <c r="AG18" s="298">
        <f t="shared" si="7"/>
        <v>0.60000000000000053</v>
      </c>
      <c r="AH18" s="206">
        <f t="shared" si="8"/>
        <v>0.68858426431665698</v>
      </c>
      <c r="AI18" s="206">
        <f t="shared" si="9"/>
        <v>0.70844939124898698</v>
      </c>
      <c r="AJ18" s="298">
        <f t="shared" si="10"/>
        <v>-1.9000000000000017</v>
      </c>
      <c r="AK18" s="248"/>
      <c r="AL18" s="204">
        <f t="shared" si="11"/>
        <v>0.464158710456613</v>
      </c>
      <c r="AM18" s="204">
        <f t="shared" si="12"/>
        <v>0.469786631736202</v>
      </c>
      <c r="AN18" s="298">
        <f t="shared" si="13"/>
        <v>-0.59999999999999498</v>
      </c>
      <c r="AO18" s="204">
        <f t="shared" si="14"/>
        <v>0.43391040578323398</v>
      </c>
      <c r="AP18" s="204">
        <f t="shared" si="15"/>
        <v>0.44399544325222401</v>
      </c>
      <c r="AQ18" s="298">
        <f t="shared" si="16"/>
        <v>-1.0000000000000009</v>
      </c>
      <c r="AR18" s="204">
        <f t="shared" si="17"/>
        <v>0.74820447558705205</v>
      </c>
      <c r="AS18" s="204">
        <f t="shared" si="18"/>
        <v>0.74230690168883096</v>
      </c>
      <c r="AT18" s="298">
        <f t="shared" si="19"/>
        <v>0.60000000000000053</v>
      </c>
      <c r="AU18" s="204">
        <f t="shared" si="20"/>
        <v>0.71600493804381904</v>
      </c>
      <c r="AV18" s="204">
        <f t="shared" si="21"/>
        <v>0.71292194516945995</v>
      </c>
      <c r="AW18" s="298">
        <f t="shared" si="22"/>
        <v>0.30000000000000027</v>
      </c>
      <c r="AX18" s="205">
        <v>0</v>
      </c>
    </row>
    <row r="19" spans="2:50" ht="13.5" customHeight="1">
      <c r="B19" s="35">
        <v>15</v>
      </c>
      <c r="C19" s="102" t="s">
        <v>109</v>
      </c>
      <c r="D19" s="329">
        <v>0.48557347867573802</v>
      </c>
      <c r="E19" s="271">
        <v>0.454262312532699</v>
      </c>
      <c r="F19" s="271">
        <v>0.57812009711333001</v>
      </c>
      <c r="G19" s="271">
        <f>市区町村別_普及率!F20</f>
        <v>0.49146563969868889</v>
      </c>
      <c r="H19" s="329">
        <v>0.76636347024676299</v>
      </c>
      <c r="I19" s="271">
        <v>0.73231215833166896</v>
      </c>
      <c r="J19" s="338">
        <v>0.82924066862768198</v>
      </c>
      <c r="K19" s="274">
        <f>市区町村別_普及率!G20</f>
        <v>0.76805804880749962</v>
      </c>
      <c r="L19" s="299"/>
      <c r="M19" s="35">
        <v>15</v>
      </c>
      <c r="N19" s="102" t="s">
        <v>109</v>
      </c>
      <c r="O19" s="28">
        <v>0.49728602489999801</v>
      </c>
      <c r="P19" s="28">
        <v>0.46502446761648503</v>
      </c>
      <c r="Q19" s="28">
        <v>0.59603238272238102</v>
      </c>
      <c r="R19" s="28">
        <v>0.50124253685321707</v>
      </c>
      <c r="S19" s="28">
        <v>0.75982679809309805</v>
      </c>
      <c r="T19" s="28">
        <v>0.729664844853954</v>
      </c>
      <c r="U19" s="28">
        <v>0.81171974742877095</v>
      </c>
      <c r="V19" s="28">
        <v>0.76020549356164624</v>
      </c>
      <c r="W19" s="105"/>
      <c r="X19" s="91" t="s">
        <v>109</v>
      </c>
      <c r="Y19" s="206">
        <f t="shared" si="23"/>
        <v>0.48557347867573802</v>
      </c>
      <c r="Z19" s="206">
        <f t="shared" si="0"/>
        <v>0.49728602489999801</v>
      </c>
      <c r="AA19" s="298">
        <f t="shared" si="1"/>
        <v>-1.100000000000001</v>
      </c>
      <c r="AB19" s="206">
        <f t="shared" si="2"/>
        <v>0.454262312532699</v>
      </c>
      <c r="AC19" s="206">
        <f t="shared" si="3"/>
        <v>0.46502446761648503</v>
      </c>
      <c r="AD19" s="298">
        <f t="shared" si="4"/>
        <v>-1.100000000000001</v>
      </c>
      <c r="AE19" s="206">
        <f t="shared" si="5"/>
        <v>0.76636347024676299</v>
      </c>
      <c r="AF19" s="206">
        <f t="shared" si="6"/>
        <v>0.75982679809309805</v>
      </c>
      <c r="AG19" s="298">
        <f t="shared" si="7"/>
        <v>0.60000000000000053</v>
      </c>
      <c r="AH19" s="206">
        <f t="shared" si="8"/>
        <v>0.73231215833166896</v>
      </c>
      <c r="AI19" s="206">
        <f t="shared" si="9"/>
        <v>0.729664844853954</v>
      </c>
      <c r="AJ19" s="298">
        <f t="shared" si="10"/>
        <v>0.20000000000000018</v>
      </c>
      <c r="AK19" s="248"/>
      <c r="AL19" s="204">
        <f t="shared" si="11"/>
        <v>0.464158710456613</v>
      </c>
      <c r="AM19" s="204">
        <f t="shared" si="12"/>
        <v>0.469786631736202</v>
      </c>
      <c r="AN19" s="298">
        <f t="shared" si="13"/>
        <v>-0.59999999999999498</v>
      </c>
      <c r="AO19" s="204">
        <f t="shared" si="14"/>
        <v>0.43391040578323398</v>
      </c>
      <c r="AP19" s="204">
        <f t="shared" si="15"/>
        <v>0.44399544325222401</v>
      </c>
      <c r="AQ19" s="298">
        <f t="shared" si="16"/>
        <v>-1.0000000000000009</v>
      </c>
      <c r="AR19" s="204">
        <f t="shared" si="17"/>
        <v>0.74820447558705205</v>
      </c>
      <c r="AS19" s="204">
        <f t="shared" si="18"/>
        <v>0.74230690168883096</v>
      </c>
      <c r="AT19" s="298">
        <f t="shared" si="19"/>
        <v>0.60000000000000053</v>
      </c>
      <c r="AU19" s="204">
        <f t="shared" si="20"/>
        <v>0.71600493804381904</v>
      </c>
      <c r="AV19" s="204">
        <f t="shared" si="21"/>
        <v>0.71292194516945995</v>
      </c>
      <c r="AW19" s="298">
        <f t="shared" si="22"/>
        <v>0.30000000000000027</v>
      </c>
      <c r="AX19" s="205">
        <v>0</v>
      </c>
    </row>
    <row r="20" spans="2:50" ht="13.5" customHeight="1">
      <c r="B20" s="35">
        <v>16</v>
      </c>
      <c r="C20" s="102" t="s">
        <v>62</v>
      </c>
      <c r="D20" s="329">
        <v>0.36507224008809802</v>
      </c>
      <c r="E20" s="271">
        <v>0.34599824597713402</v>
      </c>
      <c r="F20" s="271">
        <v>0.54698034222347902</v>
      </c>
      <c r="G20" s="271">
        <f>市区町村別_普及率!F21</f>
        <v>0.37426321477986391</v>
      </c>
      <c r="H20" s="329">
        <v>0.64696170249710305</v>
      </c>
      <c r="I20" s="271">
        <v>0.62240523355350696</v>
      </c>
      <c r="J20" s="338">
        <v>0.75970326485044604</v>
      </c>
      <c r="K20" s="274">
        <f>市区町村別_普及率!G21</f>
        <v>0.65008134496316516</v>
      </c>
      <c r="L20" s="299"/>
      <c r="M20" s="35">
        <v>16</v>
      </c>
      <c r="N20" s="102" t="s">
        <v>62</v>
      </c>
      <c r="O20" s="28">
        <v>0.38032576063344398</v>
      </c>
      <c r="P20" s="28">
        <v>0.35358689308083702</v>
      </c>
      <c r="Q20" s="28">
        <v>0.52151371581813599</v>
      </c>
      <c r="R20" s="28">
        <v>0.38423988089746985</v>
      </c>
      <c r="S20" s="28">
        <v>0.64620393679599897</v>
      </c>
      <c r="T20" s="28">
        <v>0.60987255901488502</v>
      </c>
      <c r="U20" s="28">
        <v>0.72762094358882701</v>
      </c>
      <c r="V20" s="28">
        <v>0.64529637893650893</v>
      </c>
      <c r="W20" s="105"/>
      <c r="X20" s="91" t="s">
        <v>62</v>
      </c>
      <c r="Y20" s="206">
        <f t="shared" si="23"/>
        <v>0.36507224008809802</v>
      </c>
      <c r="Z20" s="206">
        <f t="shared" si="0"/>
        <v>0.38032576063344398</v>
      </c>
      <c r="AA20" s="298">
        <f t="shared" si="1"/>
        <v>-1.5000000000000013</v>
      </c>
      <c r="AB20" s="206">
        <f t="shared" si="2"/>
        <v>0.34599824597713402</v>
      </c>
      <c r="AC20" s="206">
        <f t="shared" si="3"/>
        <v>0.35358689308083702</v>
      </c>
      <c r="AD20" s="298">
        <f t="shared" si="4"/>
        <v>-0.80000000000000071</v>
      </c>
      <c r="AE20" s="206">
        <f t="shared" si="5"/>
        <v>0.64696170249710305</v>
      </c>
      <c r="AF20" s="206">
        <f t="shared" si="6"/>
        <v>0.64620393679599897</v>
      </c>
      <c r="AG20" s="298">
        <f t="shared" si="7"/>
        <v>0.10000000000000009</v>
      </c>
      <c r="AH20" s="206">
        <f t="shared" si="8"/>
        <v>0.62240523355350696</v>
      </c>
      <c r="AI20" s="206">
        <f t="shared" si="9"/>
        <v>0.60987255901488502</v>
      </c>
      <c r="AJ20" s="298">
        <f t="shared" si="10"/>
        <v>1.2000000000000011</v>
      </c>
      <c r="AK20" s="248"/>
      <c r="AL20" s="204">
        <f t="shared" si="11"/>
        <v>0.464158710456613</v>
      </c>
      <c r="AM20" s="204">
        <f t="shared" si="12"/>
        <v>0.469786631736202</v>
      </c>
      <c r="AN20" s="298">
        <f t="shared" si="13"/>
        <v>-0.59999999999999498</v>
      </c>
      <c r="AO20" s="204">
        <f t="shared" si="14"/>
        <v>0.43391040578323398</v>
      </c>
      <c r="AP20" s="204">
        <f t="shared" si="15"/>
        <v>0.44399544325222401</v>
      </c>
      <c r="AQ20" s="298">
        <f t="shared" si="16"/>
        <v>-1.0000000000000009</v>
      </c>
      <c r="AR20" s="204">
        <f t="shared" si="17"/>
        <v>0.74820447558705205</v>
      </c>
      <c r="AS20" s="204">
        <f t="shared" si="18"/>
        <v>0.74230690168883096</v>
      </c>
      <c r="AT20" s="298">
        <f t="shared" si="19"/>
        <v>0.60000000000000053</v>
      </c>
      <c r="AU20" s="204">
        <f t="shared" si="20"/>
        <v>0.71600493804381904</v>
      </c>
      <c r="AV20" s="204">
        <f t="shared" si="21"/>
        <v>0.71292194516945995</v>
      </c>
      <c r="AW20" s="298">
        <f t="shared" si="22"/>
        <v>0.30000000000000027</v>
      </c>
      <c r="AX20" s="205">
        <v>0</v>
      </c>
    </row>
    <row r="21" spans="2:50" ht="13.5" customHeight="1">
      <c r="B21" s="35">
        <v>17</v>
      </c>
      <c r="C21" s="102" t="s">
        <v>110</v>
      </c>
      <c r="D21" s="329">
        <v>0.46044148798770901</v>
      </c>
      <c r="E21" s="271">
        <v>0.42511924276533702</v>
      </c>
      <c r="F21" s="271">
        <v>0.59617327141489795</v>
      </c>
      <c r="G21" s="271">
        <f>市区町村別_普及率!F22</f>
        <v>0.46744034066687379</v>
      </c>
      <c r="H21" s="329">
        <v>0.72968952388098396</v>
      </c>
      <c r="I21" s="271">
        <v>0.68862432102797699</v>
      </c>
      <c r="J21" s="338">
        <v>0.79915640662532805</v>
      </c>
      <c r="K21" s="274">
        <f>市区町村別_普及率!G22</f>
        <v>0.73108081053369678</v>
      </c>
      <c r="L21" s="299"/>
      <c r="M21" s="35">
        <v>17</v>
      </c>
      <c r="N21" s="102" t="s">
        <v>110</v>
      </c>
      <c r="O21" s="28">
        <v>0.460344974307071</v>
      </c>
      <c r="P21" s="28">
        <v>0.44470984896374999</v>
      </c>
      <c r="Q21" s="28">
        <v>0.58179223591439899</v>
      </c>
      <c r="R21" s="28">
        <v>0.46486901544313747</v>
      </c>
      <c r="S21" s="28">
        <v>0.71912434136732495</v>
      </c>
      <c r="T21" s="28">
        <v>0.69839714440971601</v>
      </c>
      <c r="U21" s="28">
        <v>0.81828917018500702</v>
      </c>
      <c r="V21" s="28">
        <v>0.72104766171315204</v>
      </c>
      <c r="W21" s="105"/>
      <c r="X21" s="91" t="s">
        <v>110</v>
      </c>
      <c r="Y21" s="206">
        <f t="shared" si="23"/>
        <v>0.46044148798770901</v>
      </c>
      <c r="Z21" s="206">
        <f t="shared" si="0"/>
        <v>0.460344974307071</v>
      </c>
      <c r="AA21" s="298">
        <f t="shared" si="1"/>
        <v>0</v>
      </c>
      <c r="AB21" s="206">
        <f t="shared" si="2"/>
        <v>0.42511924276533702</v>
      </c>
      <c r="AC21" s="206">
        <f t="shared" si="3"/>
        <v>0.44470984896374999</v>
      </c>
      <c r="AD21" s="298">
        <f t="shared" si="4"/>
        <v>-2.0000000000000018</v>
      </c>
      <c r="AE21" s="206">
        <f t="shared" si="5"/>
        <v>0.72968952388098396</v>
      </c>
      <c r="AF21" s="206">
        <f t="shared" si="6"/>
        <v>0.71912434136732495</v>
      </c>
      <c r="AG21" s="298">
        <f t="shared" si="7"/>
        <v>1.100000000000001</v>
      </c>
      <c r="AH21" s="206">
        <f t="shared" si="8"/>
        <v>0.68862432102797699</v>
      </c>
      <c r="AI21" s="206">
        <f t="shared" si="9"/>
        <v>0.69839714440971601</v>
      </c>
      <c r="AJ21" s="298">
        <f t="shared" si="10"/>
        <v>-0.9000000000000008</v>
      </c>
      <c r="AK21" s="248"/>
      <c r="AL21" s="204">
        <f t="shared" si="11"/>
        <v>0.464158710456613</v>
      </c>
      <c r="AM21" s="204">
        <f t="shared" si="12"/>
        <v>0.469786631736202</v>
      </c>
      <c r="AN21" s="298">
        <f t="shared" si="13"/>
        <v>-0.59999999999999498</v>
      </c>
      <c r="AO21" s="204">
        <f t="shared" si="14"/>
        <v>0.43391040578323398</v>
      </c>
      <c r="AP21" s="204">
        <f t="shared" si="15"/>
        <v>0.44399544325222401</v>
      </c>
      <c r="AQ21" s="298">
        <f t="shared" si="16"/>
        <v>-1.0000000000000009</v>
      </c>
      <c r="AR21" s="204">
        <f t="shared" si="17"/>
        <v>0.74820447558705205</v>
      </c>
      <c r="AS21" s="204">
        <f t="shared" si="18"/>
        <v>0.74230690168883096</v>
      </c>
      <c r="AT21" s="298">
        <f t="shared" si="19"/>
        <v>0.60000000000000053</v>
      </c>
      <c r="AU21" s="204">
        <f t="shared" si="20"/>
        <v>0.71600493804381904</v>
      </c>
      <c r="AV21" s="204">
        <f t="shared" si="21"/>
        <v>0.71292194516945995</v>
      </c>
      <c r="AW21" s="298">
        <f t="shared" si="22"/>
        <v>0.30000000000000027</v>
      </c>
      <c r="AX21" s="205">
        <v>0</v>
      </c>
    </row>
    <row r="22" spans="2:50" ht="13.5" customHeight="1">
      <c r="B22" s="35">
        <v>18</v>
      </c>
      <c r="C22" s="102" t="s">
        <v>63</v>
      </c>
      <c r="D22" s="329">
        <v>0.44190506325459999</v>
      </c>
      <c r="E22" s="271">
        <v>0.42713359709571003</v>
      </c>
      <c r="F22" s="271">
        <v>0.52833533799674204</v>
      </c>
      <c r="G22" s="271">
        <f>市区町村別_普及率!F23</f>
        <v>0.44751894856448732</v>
      </c>
      <c r="H22" s="329">
        <v>0.73601230591992906</v>
      </c>
      <c r="I22" s="271">
        <v>0.72657227958622195</v>
      </c>
      <c r="J22" s="338">
        <v>0.80321898176726103</v>
      </c>
      <c r="K22" s="274">
        <f>市区町村別_普及率!G23</f>
        <v>0.73892990277141324</v>
      </c>
      <c r="L22" s="299"/>
      <c r="M22" s="35">
        <v>18</v>
      </c>
      <c r="N22" s="102" t="s">
        <v>63</v>
      </c>
      <c r="O22" s="28">
        <v>0.45021205924546398</v>
      </c>
      <c r="P22" s="28">
        <v>0.43164251270346898</v>
      </c>
      <c r="Q22" s="28">
        <v>0.53044813366393495</v>
      </c>
      <c r="R22" s="28">
        <v>0.45325612517897146</v>
      </c>
      <c r="S22" s="28">
        <v>0.72295130207868596</v>
      </c>
      <c r="T22" s="28">
        <v>0.72952267023351902</v>
      </c>
      <c r="U22" s="28">
        <v>0.81070576859579602</v>
      </c>
      <c r="V22" s="28">
        <v>0.72602436433737705</v>
      </c>
      <c r="W22" s="105"/>
      <c r="X22" s="91" t="s">
        <v>63</v>
      </c>
      <c r="Y22" s="206">
        <f t="shared" si="23"/>
        <v>0.44190506325459999</v>
      </c>
      <c r="Z22" s="206">
        <f t="shared" si="0"/>
        <v>0.45021205924546398</v>
      </c>
      <c r="AA22" s="298">
        <f t="shared" si="1"/>
        <v>-0.80000000000000071</v>
      </c>
      <c r="AB22" s="206">
        <f t="shared" si="2"/>
        <v>0.42713359709571003</v>
      </c>
      <c r="AC22" s="206">
        <f t="shared" si="3"/>
        <v>0.43164251270346898</v>
      </c>
      <c r="AD22" s="298">
        <f t="shared" si="4"/>
        <v>-0.50000000000000044</v>
      </c>
      <c r="AE22" s="206">
        <f t="shared" si="5"/>
        <v>0.73601230591992906</v>
      </c>
      <c r="AF22" s="206">
        <f t="shared" si="6"/>
        <v>0.72295130207868596</v>
      </c>
      <c r="AG22" s="298">
        <f t="shared" si="7"/>
        <v>1.3000000000000012</v>
      </c>
      <c r="AH22" s="206">
        <f t="shared" si="8"/>
        <v>0.72657227958622195</v>
      </c>
      <c r="AI22" s="206">
        <f t="shared" si="9"/>
        <v>0.72952267023351902</v>
      </c>
      <c r="AJ22" s="298">
        <f t="shared" si="10"/>
        <v>-0.30000000000000027</v>
      </c>
      <c r="AK22" s="248"/>
      <c r="AL22" s="204">
        <f t="shared" si="11"/>
        <v>0.464158710456613</v>
      </c>
      <c r="AM22" s="204">
        <f t="shared" si="12"/>
        <v>0.469786631736202</v>
      </c>
      <c r="AN22" s="298">
        <f t="shared" si="13"/>
        <v>-0.59999999999999498</v>
      </c>
      <c r="AO22" s="204">
        <f t="shared" si="14"/>
        <v>0.43391040578323398</v>
      </c>
      <c r="AP22" s="204">
        <f t="shared" si="15"/>
        <v>0.44399544325222401</v>
      </c>
      <c r="AQ22" s="298">
        <f t="shared" si="16"/>
        <v>-1.0000000000000009</v>
      </c>
      <c r="AR22" s="204">
        <f t="shared" si="17"/>
        <v>0.74820447558705205</v>
      </c>
      <c r="AS22" s="204">
        <f t="shared" si="18"/>
        <v>0.74230690168883096</v>
      </c>
      <c r="AT22" s="298">
        <f t="shared" si="19"/>
        <v>0.60000000000000053</v>
      </c>
      <c r="AU22" s="204">
        <f t="shared" si="20"/>
        <v>0.71600493804381904</v>
      </c>
      <c r="AV22" s="204">
        <f t="shared" si="21"/>
        <v>0.71292194516945995</v>
      </c>
      <c r="AW22" s="298">
        <f t="shared" si="22"/>
        <v>0.30000000000000027</v>
      </c>
      <c r="AX22" s="205">
        <v>0</v>
      </c>
    </row>
    <row r="23" spans="2:50" ht="13.5" customHeight="1">
      <c r="B23" s="35">
        <v>19</v>
      </c>
      <c r="C23" s="102" t="s">
        <v>111</v>
      </c>
      <c r="D23" s="329">
        <v>0.485520356809719</v>
      </c>
      <c r="E23" s="271">
        <v>0.44440821564126698</v>
      </c>
      <c r="F23" s="271">
        <v>0.60268206732495999</v>
      </c>
      <c r="G23" s="271">
        <f>市区町村別_普及率!F24</f>
        <v>0.49298024924052952</v>
      </c>
      <c r="H23" s="329">
        <v>0.77054921408663102</v>
      </c>
      <c r="I23" s="271">
        <v>0.71784758461099596</v>
      </c>
      <c r="J23" s="338">
        <v>0.82952716515592095</v>
      </c>
      <c r="K23" s="274">
        <f>市区町村別_普及率!G24</f>
        <v>0.77206703602569549</v>
      </c>
      <c r="L23" s="299"/>
      <c r="M23" s="35">
        <v>19</v>
      </c>
      <c r="N23" s="102" t="s">
        <v>111</v>
      </c>
      <c r="O23" s="28">
        <v>0.49386991598480601</v>
      </c>
      <c r="P23" s="28">
        <v>0.46340485467874398</v>
      </c>
      <c r="Q23" s="28">
        <v>0.62892996473513896</v>
      </c>
      <c r="R23" s="28">
        <v>0.49954740339175174</v>
      </c>
      <c r="S23" s="28">
        <v>0.76613381216310905</v>
      </c>
      <c r="T23" s="28">
        <v>0.73151155632632703</v>
      </c>
      <c r="U23" s="28">
        <v>0.81602385495293195</v>
      </c>
      <c r="V23" s="28">
        <v>0.76662237944793965</v>
      </c>
      <c r="W23" s="105"/>
      <c r="X23" s="91" t="s">
        <v>111</v>
      </c>
      <c r="Y23" s="206">
        <f t="shared" si="23"/>
        <v>0.485520356809719</v>
      </c>
      <c r="Z23" s="206">
        <f t="shared" si="0"/>
        <v>0.49386991598480601</v>
      </c>
      <c r="AA23" s="298">
        <f t="shared" si="1"/>
        <v>-0.80000000000000071</v>
      </c>
      <c r="AB23" s="206">
        <f t="shared" si="2"/>
        <v>0.44440821564126698</v>
      </c>
      <c r="AC23" s="206">
        <f t="shared" si="3"/>
        <v>0.46340485467874398</v>
      </c>
      <c r="AD23" s="298">
        <f t="shared" si="4"/>
        <v>-1.9000000000000017</v>
      </c>
      <c r="AE23" s="206">
        <f t="shared" si="5"/>
        <v>0.77054921408663102</v>
      </c>
      <c r="AF23" s="206">
        <f t="shared" si="6"/>
        <v>0.76613381216310905</v>
      </c>
      <c r="AG23" s="298">
        <f t="shared" si="7"/>
        <v>0.50000000000000044</v>
      </c>
      <c r="AH23" s="206">
        <f t="shared" si="8"/>
        <v>0.71784758461099596</v>
      </c>
      <c r="AI23" s="206">
        <f t="shared" si="9"/>
        <v>0.73151155632632703</v>
      </c>
      <c r="AJ23" s="298">
        <f t="shared" si="10"/>
        <v>-1.4000000000000012</v>
      </c>
      <c r="AK23" s="248"/>
      <c r="AL23" s="204">
        <f t="shared" si="11"/>
        <v>0.464158710456613</v>
      </c>
      <c r="AM23" s="204">
        <f t="shared" si="12"/>
        <v>0.469786631736202</v>
      </c>
      <c r="AN23" s="298">
        <f t="shared" si="13"/>
        <v>-0.59999999999999498</v>
      </c>
      <c r="AO23" s="204">
        <f t="shared" si="14"/>
        <v>0.43391040578323398</v>
      </c>
      <c r="AP23" s="204">
        <f t="shared" si="15"/>
        <v>0.44399544325222401</v>
      </c>
      <c r="AQ23" s="298">
        <f t="shared" si="16"/>
        <v>-1.0000000000000009</v>
      </c>
      <c r="AR23" s="204">
        <f t="shared" si="17"/>
        <v>0.74820447558705205</v>
      </c>
      <c r="AS23" s="204">
        <f t="shared" si="18"/>
        <v>0.74230690168883096</v>
      </c>
      <c r="AT23" s="298">
        <f t="shared" si="19"/>
        <v>0.60000000000000053</v>
      </c>
      <c r="AU23" s="204">
        <f t="shared" si="20"/>
        <v>0.71600493804381904</v>
      </c>
      <c r="AV23" s="204">
        <f t="shared" si="21"/>
        <v>0.71292194516945995</v>
      </c>
      <c r="AW23" s="298">
        <f t="shared" si="22"/>
        <v>0.30000000000000027</v>
      </c>
      <c r="AX23" s="205">
        <v>0</v>
      </c>
    </row>
    <row r="24" spans="2:50" ht="13.5" customHeight="1">
      <c r="B24" s="35">
        <v>20</v>
      </c>
      <c r="C24" s="102" t="s">
        <v>112</v>
      </c>
      <c r="D24" s="329">
        <v>0.51908244321473096</v>
      </c>
      <c r="E24" s="271">
        <v>0.45295403185593303</v>
      </c>
      <c r="F24" s="271">
        <v>0.62413022051387601</v>
      </c>
      <c r="G24" s="271">
        <f>市区町村別_普及率!F25</f>
        <v>0.52221458351439698</v>
      </c>
      <c r="H24" s="329">
        <v>0.78296161558269195</v>
      </c>
      <c r="I24" s="271">
        <v>0.76459456206751397</v>
      </c>
      <c r="J24" s="338">
        <v>0.83710705898570303</v>
      </c>
      <c r="K24" s="274">
        <f>市区町村別_普及率!G25</f>
        <v>0.78445211573878071</v>
      </c>
      <c r="L24" s="299"/>
      <c r="M24" s="35">
        <v>20</v>
      </c>
      <c r="N24" s="102" t="s">
        <v>112</v>
      </c>
      <c r="O24" s="28">
        <v>0.52390379227915895</v>
      </c>
      <c r="P24" s="28">
        <v>0.48912674622148899</v>
      </c>
      <c r="Q24" s="28">
        <v>0.58291282506122499</v>
      </c>
      <c r="R24" s="28">
        <v>0.52507282497334318</v>
      </c>
      <c r="S24" s="28">
        <v>0.77926947896117904</v>
      </c>
      <c r="T24" s="28">
        <v>0.771100293169523</v>
      </c>
      <c r="U24" s="28">
        <v>0.81760138809972405</v>
      </c>
      <c r="V24" s="28">
        <v>0.77997823220428175</v>
      </c>
      <c r="W24" s="105"/>
      <c r="X24" s="91" t="s">
        <v>112</v>
      </c>
      <c r="Y24" s="206">
        <f t="shared" si="23"/>
        <v>0.51908244321473096</v>
      </c>
      <c r="Z24" s="206">
        <f t="shared" si="0"/>
        <v>0.52390379227915895</v>
      </c>
      <c r="AA24" s="298">
        <f t="shared" si="1"/>
        <v>-0.50000000000000044</v>
      </c>
      <c r="AB24" s="206">
        <f t="shared" si="2"/>
        <v>0.45295403185593303</v>
      </c>
      <c r="AC24" s="206">
        <f t="shared" si="3"/>
        <v>0.48912674622148899</v>
      </c>
      <c r="AD24" s="298">
        <f t="shared" si="4"/>
        <v>-3.5999999999999979</v>
      </c>
      <c r="AE24" s="206">
        <f t="shared" si="5"/>
        <v>0.78296161558269195</v>
      </c>
      <c r="AF24" s="206">
        <f t="shared" si="6"/>
        <v>0.77926947896117904</v>
      </c>
      <c r="AG24" s="298">
        <f t="shared" si="7"/>
        <v>0.40000000000000036</v>
      </c>
      <c r="AH24" s="206">
        <f t="shared" si="8"/>
        <v>0.76459456206751397</v>
      </c>
      <c r="AI24" s="206">
        <f t="shared" si="9"/>
        <v>0.771100293169523</v>
      </c>
      <c r="AJ24" s="298">
        <f t="shared" si="10"/>
        <v>-0.60000000000000053</v>
      </c>
      <c r="AK24" s="248"/>
      <c r="AL24" s="204">
        <f t="shared" si="11"/>
        <v>0.464158710456613</v>
      </c>
      <c r="AM24" s="204">
        <f t="shared" si="12"/>
        <v>0.469786631736202</v>
      </c>
      <c r="AN24" s="298">
        <f t="shared" si="13"/>
        <v>-0.59999999999999498</v>
      </c>
      <c r="AO24" s="204">
        <f t="shared" si="14"/>
        <v>0.43391040578323398</v>
      </c>
      <c r="AP24" s="204">
        <f t="shared" si="15"/>
        <v>0.44399544325222401</v>
      </c>
      <c r="AQ24" s="298">
        <f t="shared" si="16"/>
        <v>-1.0000000000000009</v>
      </c>
      <c r="AR24" s="204">
        <f t="shared" si="17"/>
        <v>0.74820447558705205</v>
      </c>
      <c r="AS24" s="204">
        <f t="shared" si="18"/>
        <v>0.74230690168883096</v>
      </c>
      <c r="AT24" s="298">
        <f t="shared" si="19"/>
        <v>0.60000000000000053</v>
      </c>
      <c r="AU24" s="204">
        <f t="shared" si="20"/>
        <v>0.71600493804381904</v>
      </c>
      <c r="AV24" s="204">
        <f t="shared" si="21"/>
        <v>0.71292194516945995</v>
      </c>
      <c r="AW24" s="298">
        <f t="shared" si="22"/>
        <v>0.30000000000000027</v>
      </c>
      <c r="AX24" s="205">
        <v>0</v>
      </c>
    </row>
    <row r="25" spans="2:50" ht="13.5" customHeight="1">
      <c r="B25" s="35">
        <v>21</v>
      </c>
      <c r="C25" s="102" t="s">
        <v>113</v>
      </c>
      <c r="D25" s="329">
        <v>0.477003018380175</v>
      </c>
      <c r="E25" s="271">
        <v>0.46940821710630098</v>
      </c>
      <c r="F25" s="271">
        <v>0.54849283598964005</v>
      </c>
      <c r="G25" s="271">
        <f>市区町村別_普及率!F26</f>
        <v>0.48164075958619712</v>
      </c>
      <c r="H25" s="329">
        <v>0.75974707012475395</v>
      </c>
      <c r="I25" s="271">
        <v>0.73387853541600601</v>
      </c>
      <c r="J25" s="338">
        <v>0.79819771137599504</v>
      </c>
      <c r="K25" s="274">
        <f>市区町村別_普及率!G26</f>
        <v>0.76026670531620921</v>
      </c>
      <c r="L25" s="299"/>
      <c r="M25" s="35">
        <v>21</v>
      </c>
      <c r="N25" s="102" t="s">
        <v>113</v>
      </c>
      <c r="O25" s="28">
        <v>0.48455218325964799</v>
      </c>
      <c r="P25" s="28">
        <v>0.47116382265604501</v>
      </c>
      <c r="Q25" s="28">
        <v>0.58114439220650704</v>
      </c>
      <c r="R25" s="28">
        <v>0.48935177505014776</v>
      </c>
      <c r="S25" s="28">
        <v>0.75519700194544503</v>
      </c>
      <c r="T25" s="28">
        <v>0.72205659335373795</v>
      </c>
      <c r="U25" s="28">
        <v>0.80233856867759601</v>
      </c>
      <c r="V25" s="28">
        <v>0.75503361939331226</v>
      </c>
      <c r="W25" s="105"/>
      <c r="X25" s="91" t="s">
        <v>113</v>
      </c>
      <c r="Y25" s="206">
        <f t="shared" si="23"/>
        <v>0.477003018380175</v>
      </c>
      <c r="Z25" s="206">
        <f t="shared" si="0"/>
        <v>0.48455218325964799</v>
      </c>
      <c r="AA25" s="298">
        <f t="shared" si="1"/>
        <v>-0.80000000000000071</v>
      </c>
      <c r="AB25" s="206">
        <f t="shared" si="2"/>
        <v>0.46940821710630098</v>
      </c>
      <c r="AC25" s="206">
        <f t="shared" si="3"/>
        <v>0.47116382265604501</v>
      </c>
      <c r="AD25" s="298">
        <f t="shared" si="4"/>
        <v>-0.20000000000000018</v>
      </c>
      <c r="AE25" s="206">
        <f t="shared" si="5"/>
        <v>0.75974707012475395</v>
      </c>
      <c r="AF25" s="206">
        <f t="shared" si="6"/>
        <v>0.75519700194544503</v>
      </c>
      <c r="AG25" s="298">
        <f t="shared" si="7"/>
        <v>0.50000000000000044</v>
      </c>
      <c r="AH25" s="206">
        <f t="shared" si="8"/>
        <v>0.73387853541600601</v>
      </c>
      <c r="AI25" s="206">
        <f t="shared" si="9"/>
        <v>0.72205659335373795</v>
      </c>
      <c r="AJ25" s="298">
        <f t="shared" si="10"/>
        <v>1.2000000000000011</v>
      </c>
      <c r="AK25" s="248"/>
      <c r="AL25" s="204">
        <f t="shared" si="11"/>
        <v>0.464158710456613</v>
      </c>
      <c r="AM25" s="204">
        <f t="shared" si="12"/>
        <v>0.469786631736202</v>
      </c>
      <c r="AN25" s="298">
        <f t="shared" si="13"/>
        <v>-0.59999999999999498</v>
      </c>
      <c r="AO25" s="204">
        <f t="shared" si="14"/>
        <v>0.43391040578323398</v>
      </c>
      <c r="AP25" s="204">
        <f t="shared" si="15"/>
        <v>0.44399544325222401</v>
      </c>
      <c r="AQ25" s="298">
        <f t="shared" si="16"/>
        <v>-1.0000000000000009</v>
      </c>
      <c r="AR25" s="204">
        <f t="shared" si="17"/>
        <v>0.74820447558705205</v>
      </c>
      <c r="AS25" s="204">
        <f t="shared" si="18"/>
        <v>0.74230690168883096</v>
      </c>
      <c r="AT25" s="298">
        <f t="shared" si="19"/>
        <v>0.60000000000000053</v>
      </c>
      <c r="AU25" s="204">
        <f t="shared" si="20"/>
        <v>0.71600493804381904</v>
      </c>
      <c r="AV25" s="204">
        <f t="shared" si="21"/>
        <v>0.71292194516945995</v>
      </c>
      <c r="AW25" s="298">
        <f t="shared" si="22"/>
        <v>0.30000000000000027</v>
      </c>
      <c r="AX25" s="205">
        <v>0</v>
      </c>
    </row>
    <row r="26" spans="2:50" ht="13.5" customHeight="1">
      <c r="B26" s="35">
        <v>22</v>
      </c>
      <c r="C26" s="102" t="s">
        <v>64</v>
      </c>
      <c r="D26" s="330">
        <v>0.48308369143994701</v>
      </c>
      <c r="E26" s="272">
        <v>0.43763718891411502</v>
      </c>
      <c r="F26" s="272">
        <v>0.57631198595330402</v>
      </c>
      <c r="G26" s="272">
        <f>市区町村別_普及率!F27</f>
        <v>0.48830590859562045</v>
      </c>
      <c r="H26" s="330">
        <v>0.77847127507542901</v>
      </c>
      <c r="I26" s="272">
        <v>0.74644492554322805</v>
      </c>
      <c r="J26" s="339">
        <v>0.82691746292234802</v>
      </c>
      <c r="K26" s="275">
        <f>市区町村別_普及率!G27</f>
        <v>0.77967923342682877</v>
      </c>
      <c r="L26" s="299"/>
      <c r="M26" s="35">
        <v>22</v>
      </c>
      <c r="N26" s="102" t="s">
        <v>64</v>
      </c>
      <c r="O26" s="28">
        <v>0.49232889627711801</v>
      </c>
      <c r="P26" s="28">
        <v>0.49125411627253901</v>
      </c>
      <c r="Q26" s="28">
        <v>0.60727391725855095</v>
      </c>
      <c r="R26" s="28">
        <v>0.49779626850835235</v>
      </c>
      <c r="S26" s="28">
        <v>0.77178216149879197</v>
      </c>
      <c r="T26" s="28">
        <v>0.73778435032883605</v>
      </c>
      <c r="U26" s="28">
        <v>0.80926317533816905</v>
      </c>
      <c r="V26" s="28">
        <v>0.77182059833298133</v>
      </c>
      <c r="W26" s="105"/>
      <c r="X26" s="91" t="s">
        <v>64</v>
      </c>
      <c r="Y26" s="206">
        <f t="shared" si="23"/>
        <v>0.48308369143994701</v>
      </c>
      <c r="Z26" s="206">
        <f t="shared" si="0"/>
        <v>0.49232889627711801</v>
      </c>
      <c r="AA26" s="298">
        <f t="shared" si="1"/>
        <v>-0.9000000000000008</v>
      </c>
      <c r="AB26" s="206">
        <f t="shared" si="2"/>
        <v>0.43763718891411502</v>
      </c>
      <c r="AC26" s="206">
        <f t="shared" si="3"/>
        <v>0.49125411627253901</v>
      </c>
      <c r="AD26" s="298">
        <f t="shared" si="4"/>
        <v>-5.2999999999999989</v>
      </c>
      <c r="AE26" s="206">
        <f t="shared" si="5"/>
        <v>0.77847127507542901</v>
      </c>
      <c r="AF26" s="206">
        <f t="shared" si="6"/>
        <v>0.77178216149879197</v>
      </c>
      <c r="AG26" s="298">
        <f t="shared" si="7"/>
        <v>0.60000000000000053</v>
      </c>
      <c r="AH26" s="206">
        <f t="shared" si="8"/>
        <v>0.74644492554322805</v>
      </c>
      <c r="AI26" s="206">
        <f t="shared" si="9"/>
        <v>0.73778435032883605</v>
      </c>
      <c r="AJ26" s="298">
        <f t="shared" si="10"/>
        <v>0.80000000000000071</v>
      </c>
      <c r="AK26" s="248"/>
      <c r="AL26" s="204">
        <f t="shared" si="11"/>
        <v>0.464158710456613</v>
      </c>
      <c r="AM26" s="204">
        <f t="shared" si="12"/>
        <v>0.469786631736202</v>
      </c>
      <c r="AN26" s="298">
        <f t="shared" si="13"/>
        <v>-0.59999999999999498</v>
      </c>
      <c r="AO26" s="204">
        <f t="shared" si="14"/>
        <v>0.43391040578323398</v>
      </c>
      <c r="AP26" s="204">
        <f t="shared" si="15"/>
        <v>0.44399544325222401</v>
      </c>
      <c r="AQ26" s="298">
        <f t="shared" si="16"/>
        <v>-1.0000000000000009</v>
      </c>
      <c r="AR26" s="204">
        <f t="shared" si="17"/>
        <v>0.74820447558705205</v>
      </c>
      <c r="AS26" s="204">
        <f t="shared" si="18"/>
        <v>0.74230690168883096</v>
      </c>
      <c r="AT26" s="298">
        <f t="shared" si="19"/>
        <v>0.60000000000000053</v>
      </c>
      <c r="AU26" s="204">
        <f t="shared" si="20"/>
        <v>0.71600493804381904</v>
      </c>
      <c r="AV26" s="204">
        <f t="shared" si="21"/>
        <v>0.71292194516945995</v>
      </c>
      <c r="AW26" s="298">
        <f t="shared" si="22"/>
        <v>0.30000000000000027</v>
      </c>
      <c r="AX26" s="205">
        <v>0</v>
      </c>
    </row>
    <row r="27" spans="2:50" ht="13.5" customHeight="1">
      <c r="B27" s="35">
        <v>23</v>
      </c>
      <c r="C27" s="102" t="s">
        <v>114</v>
      </c>
      <c r="D27" s="329">
        <v>0.48135052566867897</v>
      </c>
      <c r="E27" s="271">
        <v>0.43049892872748102</v>
      </c>
      <c r="F27" s="271">
        <v>0.56291390752181703</v>
      </c>
      <c r="G27" s="271">
        <f>市区町村別_普及率!F28</f>
        <v>0.48511439828175751</v>
      </c>
      <c r="H27" s="329">
        <v>0.75874752077732099</v>
      </c>
      <c r="I27" s="271">
        <v>0.71982931221190705</v>
      </c>
      <c r="J27" s="338">
        <v>0.81907682373389001</v>
      </c>
      <c r="K27" s="274">
        <f>市区町村別_普及率!G28</f>
        <v>0.76008291081993662</v>
      </c>
      <c r="L27" s="299"/>
      <c r="M27" s="35">
        <v>23</v>
      </c>
      <c r="N27" s="102" t="s">
        <v>114</v>
      </c>
      <c r="O27" s="28">
        <v>0.47350331047820199</v>
      </c>
      <c r="P27" s="28">
        <v>0.43948029248031401</v>
      </c>
      <c r="Q27" s="28">
        <v>0.55129211326796301</v>
      </c>
      <c r="R27" s="28">
        <v>0.47590586076681335</v>
      </c>
      <c r="S27" s="28">
        <v>0.74623723319925594</v>
      </c>
      <c r="T27" s="28">
        <v>0.71173071207357796</v>
      </c>
      <c r="U27" s="28">
        <v>0.80565910117067496</v>
      </c>
      <c r="V27" s="28">
        <v>0.74666423220110456</v>
      </c>
      <c r="W27" s="105"/>
      <c r="X27" s="91" t="s">
        <v>114</v>
      </c>
      <c r="Y27" s="206">
        <f t="shared" si="23"/>
        <v>0.48135052566867897</v>
      </c>
      <c r="Z27" s="206">
        <f t="shared" si="0"/>
        <v>0.47350331047820199</v>
      </c>
      <c r="AA27" s="298">
        <f t="shared" si="1"/>
        <v>0.70000000000000062</v>
      </c>
      <c r="AB27" s="206">
        <f t="shared" si="2"/>
        <v>0.43049892872748102</v>
      </c>
      <c r="AC27" s="206">
        <f t="shared" si="3"/>
        <v>0.43948029248031401</v>
      </c>
      <c r="AD27" s="298">
        <f t="shared" si="4"/>
        <v>-0.9000000000000008</v>
      </c>
      <c r="AE27" s="206">
        <f t="shared" si="5"/>
        <v>0.75874752077732099</v>
      </c>
      <c r="AF27" s="206">
        <f t="shared" si="6"/>
        <v>0.74623723319925594</v>
      </c>
      <c r="AG27" s="298">
        <f t="shared" si="7"/>
        <v>1.3000000000000012</v>
      </c>
      <c r="AH27" s="206">
        <f t="shared" si="8"/>
        <v>0.71982931221190705</v>
      </c>
      <c r="AI27" s="206">
        <f t="shared" si="9"/>
        <v>0.71173071207357796</v>
      </c>
      <c r="AJ27" s="298">
        <f t="shared" si="10"/>
        <v>0.80000000000000071</v>
      </c>
      <c r="AK27" s="248"/>
      <c r="AL27" s="204">
        <f t="shared" ref="AL27:AL32" si="24">$D$79</f>
        <v>0.464158710456613</v>
      </c>
      <c r="AM27" s="204">
        <f t="shared" si="12"/>
        <v>0.469786631736202</v>
      </c>
      <c r="AN27" s="298">
        <f t="shared" si="13"/>
        <v>-0.59999999999999498</v>
      </c>
      <c r="AO27" s="204">
        <f t="shared" ref="AO27:AO32" si="25">$E$79</f>
        <v>0.43391040578323398</v>
      </c>
      <c r="AP27" s="204">
        <f t="shared" si="15"/>
        <v>0.44399544325222401</v>
      </c>
      <c r="AQ27" s="298">
        <f t="shared" si="16"/>
        <v>-1.0000000000000009</v>
      </c>
      <c r="AR27" s="204">
        <f t="shared" si="17"/>
        <v>0.74820447558705205</v>
      </c>
      <c r="AS27" s="204">
        <f t="shared" si="18"/>
        <v>0.74230690168883096</v>
      </c>
      <c r="AT27" s="298">
        <f t="shared" si="19"/>
        <v>0.60000000000000053</v>
      </c>
      <c r="AU27" s="204">
        <f t="shared" si="20"/>
        <v>0.71600493804381904</v>
      </c>
      <c r="AV27" s="204">
        <f t="shared" si="21"/>
        <v>0.71292194516945995</v>
      </c>
      <c r="AW27" s="298">
        <f t="shared" si="22"/>
        <v>0.30000000000000027</v>
      </c>
      <c r="AX27" s="205">
        <v>0</v>
      </c>
    </row>
    <row r="28" spans="2:50" ht="13.5" customHeight="1">
      <c r="B28" s="35">
        <v>24</v>
      </c>
      <c r="C28" s="102" t="s">
        <v>115</v>
      </c>
      <c r="D28" s="329">
        <v>0.425104078077508</v>
      </c>
      <c r="E28" s="271">
        <v>0.408290813146161</v>
      </c>
      <c r="F28" s="271">
        <v>0.57632267578248797</v>
      </c>
      <c r="G28" s="271">
        <f>市区町村別_普及率!F29</f>
        <v>0.43401134593589524</v>
      </c>
      <c r="H28" s="329">
        <v>0.70537593082235805</v>
      </c>
      <c r="I28" s="271">
        <v>0.68447451902011403</v>
      </c>
      <c r="J28" s="338">
        <v>0.81069047408107298</v>
      </c>
      <c r="K28" s="274">
        <f>市区町村別_普及率!G29</f>
        <v>0.70849738345377722</v>
      </c>
      <c r="L28" s="299"/>
      <c r="M28" s="35">
        <v>24</v>
      </c>
      <c r="N28" s="102" t="s">
        <v>115</v>
      </c>
      <c r="O28" s="28">
        <v>0.44017586764570599</v>
      </c>
      <c r="P28" s="28">
        <v>0.39217166277009902</v>
      </c>
      <c r="Q28" s="28">
        <v>0.62699805604565395</v>
      </c>
      <c r="R28" s="28">
        <v>0.44647304252401199</v>
      </c>
      <c r="S28" s="28">
        <v>0.70667316395257196</v>
      </c>
      <c r="T28" s="28">
        <v>0.66155665697924804</v>
      </c>
      <c r="U28" s="28">
        <v>0.797530332709248</v>
      </c>
      <c r="V28" s="28">
        <v>0.70597083602351696</v>
      </c>
      <c r="W28" s="105"/>
      <c r="X28" s="91" t="s">
        <v>115</v>
      </c>
      <c r="Y28" s="206">
        <f t="shared" si="23"/>
        <v>0.425104078077508</v>
      </c>
      <c r="Z28" s="206">
        <f t="shared" si="0"/>
        <v>0.44017586764570599</v>
      </c>
      <c r="AA28" s="298">
        <f t="shared" si="1"/>
        <v>-1.5000000000000013</v>
      </c>
      <c r="AB28" s="206">
        <f t="shared" si="2"/>
        <v>0.408290813146161</v>
      </c>
      <c r="AC28" s="206">
        <f t="shared" si="3"/>
        <v>0.39217166277009902</v>
      </c>
      <c r="AD28" s="298">
        <f t="shared" si="4"/>
        <v>1.5999999999999959</v>
      </c>
      <c r="AE28" s="206">
        <f t="shared" si="5"/>
        <v>0.70537593082235805</v>
      </c>
      <c r="AF28" s="206">
        <f t="shared" si="6"/>
        <v>0.70667316395257196</v>
      </c>
      <c r="AG28" s="298">
        <f t="shared" si="7"/>
        <v>-0.20000000000000018</v>
      </c>
      <c r="AH28" s="206">
        <f t="shared" si="8"/>
        <v>0.68447451902011403</v>
      </c>
      <c r="AI28" s="206">
        <f t="shared" si="9"/>
        <v>0.66155665697924804</v>
      </c>
      <c r="AJ28" s="298">
        <f t="shared" si="10"/>
        <v>2.200000000000002</v>
      </c>
      <c r="AK28" s="248"/>
      <c r="AL28" s="204">
        <f t="shared" si="24"/>
        <v>0.464158710456613</v>
      </c>
      <c r="AM28" s="204">
        <f t="shared" si="12"/>
        <v>0.469786631736202</v>
      </c>
      <c r="AN28" s="298">
        <f t="shared" si="13"/>
        <v>-0.59999999999999498</v>
      </c>
      <c r="AO28" s="204">
        <f t="shared" si="25"/>
        <v>0.43391040578323398</v>
      </c>
      <c r="AP28" s="204">
        <f t="shared" si="15"/>
        <v>0.44399544325222401</v>
      </c>
      <c r="AQ28" s="298">
        <f t="shared" si="16"/>
        <v>-1.0000000000000009</v>
      </c>
      <c r="AR28" s="204">
        <f t="shared" si="17"/>
        <v>0.74820447558705205</v>
      </c>
      <c r="AS28" s="204">
        <f t="shared" si="18"/>
        <v>0.74230690168883096</v>
      </c>
      <c r="AT28" s="298">
        <f t="shared" si="19"/>
        <v>0.60000000000000053</v>
      </c>
      <c r="AU28" s="204">
        <f t="shared" si="20"/>
        <v>0.71600493804381904</v>
      </c>
      <c r="AV28" s="204">
        <f t="shared" si="21"/>
        <v>0.71292194516945995</v>
      </c>
      <c r="AW28" s="298">
        <f t="shared" si="22"/>
        <v>0.30000000000000027</v>
      </c>
      <c r="AX28" s="205">
        <v>0</v>
      </c>
    </row>
    <row r="29" spans="2:50" ht="13.5" customHeight="1">
      <c r="B29" s="35">
        <v>25</v>
      </c>
      <c r="C29" s="102" t="s">
        <v>116</v>
      </c>
      <c r="D29" s="329">
        <v>0.43882959093326201</v>
      </c>
      <c r="E29" s="271">
        <v>0.38185139155643499</v>
      </c>
      <c r="F29" s="271">
        <v>0.579111319688834</v>
      </c>
      <c r="G29" s="271">
        <f>市区町村別_普及率!F30</f>
        <v>0.43985090617527939</v>
      </c>
      <c r="H29" s="329">
        <v>0.73592125723121005</v>
      </c>
      <c r="I29" s="271">
        <v>0.70234653468219099</v>
      </c>
      <c r="J29" s="338">
        <v>0.81961276820251905</v>
      </c>
      <c r="K29" s="274">
        <f>市区町村別_普及率!G30</f>
        <v>0.73545549566481649</v>
      </c>
      <c r="L29" s="299"/>
      <c r="M29" s="35">
        <v>25</v>
      </c>
      <c r="N29" s="102" t="s">
        <v>116</v>
      </c>
      <c r="O29" s="28">
        <v>0.45235361771231603</v>
      </c>
      <c r="P29" s="28">
        <v>0.39359936797239198</v>
      </c>
      <c r="Q29" s="28">
        <v>0.53078361569080201</v>
      </c>
      <c r="R29" s="28">
        <v>0.44669758759646244</v>
      </c>
      <c r="S29" s="28">
        <v>0.73726070338157501</v>
      </c>
      <c r="T29" s="28">
        <v>0.69306741021323504</v>
      </c>
      <c r="U29" s="28">
        <v>0.76743456897068096</v>
      </c>
      <c r="V29" s="28">
        <v>0.73170484144901293</v>
      </c>
      <c r="W29" s="105"/>
      <c r="X29" s="91" t="s">
        <v>116</v>
      </c>
      <c r="Y29" s="206">
        <f t="shared" si="23"/>
        <v>0.43882959093326201</v>
      </c>
      <c r="Z29" s="206">
        <f t="shared" si="0"/>
        <v>0.45235361771231603</v>
      </c>
      <c r="AA29" s="298">
        <f t="shared" si="1"/>
        <v>-1.3000000000000012</v>
      </c>
      <c r="AB29" s="206">
        <f t="shared" si="2"/>
        <v>0.38185139155643499</v>
      </c>
      <c r="AC29" s="206">
        <f t="shared" si="3"/>
        <v>0.39359936797239198</v>
      </c>
      <c r="AD29" s="298">
        <f t="shared" si="4"/>
        <v>-1.2000000000000011</v>
      </c>
      <c r="AE29" s="206">
        <f t="shared" si="5"/>
        <v>0.73592125723121005</v>
      </c>
      <c r="AF29" s="206">
        <f t="shared" si="6"/>
        <v>0.73726070338157501</v>
      </c>
      <c r="AG29" s="298">
        <f t="shared" si="7"/>
        <v>-0.10000000000000009</v>
      </c>
      <c r="AH29" s="206">
        <f t="shared" si="8"/>
        <v>0.70234653468219099</v>
      </c>
      <c r="AI29" s="206">
        <f t="shared" si="9"/>
        <v>0.69306741021323504</v>
      </c>
      <c r="AJ29" s="298">
        <f t="shared" si="10"/>
        <v>0.9000000000000008</v>
      </c>
      <c r="AK29" s="248"/>
      <c r="AL29" s="204">
        <f t="shared" si="24"/>
        <v>0.464158710456613</v>
      </c>
      <c r="AM29" s="204">
        <f t="shared" si="12"/>
        <v>0.469786631736202</v>
      </c>
      <c r="AN29" s="298">
        <f t="shared" si="13"/>
        <v>-0.59999999999999498</v>
      </c>
      <c r="AO29" s="204">
        <f t="shared" si="25"/>
        <v>0.43391040578323398</v>
      </c>
      <c r="AP29" s="204">
        <f t="shared" si="15"/>
        <v>0.44399544325222401</v>
      </c>
      <c r="AQ29" s="298">
        <f t="shared" si="16"/>
        <v>-1.0000000000000009</v>
      </c>
      <c r="AR29" s="204">
        <f t="shared" si="17"/>
        <v>0.74820447558705205</v>
      </c>
      <c r="AS29" s="204">
        <f t="shared" si="18"/>
        <v>0.74230690168883096</v>
      </c>
      <c r="AT29" s="298">
        <f t="shared" si="19"/>
        <v>0.60000000000000053</v>
      </c>
      <c r="AU29" s="204">
        <f t="shared" si="20"/>
        <v>0.71600493804381904</v>
      </c>
      <c r="AV29" s="204">
        <f t="shared" si="21"/>
        <v>0.71292194516945995</v>
      </c>
      <c r="AW29" s="298">
        <f t="shared" si="22"/>
        <v>0.30000000000000027</v>
      </c>
      <c r="AX29" s="205">
        <v>0</v>
      </c>
    </row>
    <row r="30" spans="2:50" ht="13.5" customHeight="1">
      <c r="B30" s="35">
        <v>26</v>
      </c>
      <c r="C30" s="102" t="s">
        <v>36</v>
      </c>
      <c r="D30" s="329">
        <v>0.46597812824482898</v>
      </c>
      <c r="E30" s="271">
        <v>0.431427197252854</v>
      </c>
      <c r="F30" s="271">
        <v>0.55178110309883899</v>
      </c>
      <c r="G30" s="271">
        <f>市区町村別_普及率!F31</f>
        <v>0.46954657241094788</v>
      </c>
      <c r="H30" s="329">
        <v>0.75005917889712803</v>
      </c>
      <c r="I30" s="271">
        <v>0.71907478828258098</v>
      </c>
      <c r="J30" s="338">
        <v>0.81842775912316701</v>
      </c>
      <c r="K30" s="274">
        <f>市区町村別_普及率!G31</f>
        <v>0.75133896836331127</v>
      </c>
      <c r="L30" s="299"/>
      <c r="M30" s="35">
        <v>26</v>
      </c>
      <c r="N30" s="102" t="s">
        <v>36</v>
      </c>
      <c r="O30" s="28">
        <v>0.47821373851357402</v>
      </c>
      <c r="P30" s="28">
        <v>0.45054837379374202</v>
      </c>
      <c r="Q30" s="28">
        <v>0.55995437309067497</v>
      </c>
      <c r="R30" s="28">
        <v>0.48004885167663786</v>
      </c>
      <c r="S30" s="28">
        <v>0.74664704720004704</v>
      </c>
      <c r="T30" s="28">
        <v>0.721957422399083</v>
      </c>
      <c r="U30" s="28">
        <v>0.80675983585754096</v>
      </c>
      <c r="V30" s="28">
        <v>0.74684580769523523</v>
      </c>
      <c r="W30" s="105"/>
      <c r="X30" s="91" t="s">
        <v>36</v>
      </c>
      <c r="Y30" s="206">
        <f t="shared" si="23"/>
        <v>0.46597812824482898</v>
      </c>
      <c r="Z30" s="206">
        <f t="shared" si="0"/>
        <v>0.47821373851357402</v>
      </c>
      <c r="AA30" s="298">
        <f t="shared" si="1"/>
        <v>-1.1999999999999955</v>
      </c>
      <c r="AB30" s="206">
        <f t="shared" si="2"/>
        <v>0.431427197252854</v>
      </c>
      <c r="AC30" s="206">
        <f t="shared" si="3"/>
        <v>0.45054837379374202</v>
      </c>
      <c r="AD30" s="298">
        <f t="shared" si="4"/>
        <v>-2.0000000000000018</v>
      </c>
      <c r="AE30" s="206">
        <f t="shared" si="5"/>
        <v>0.75005917889712803</v>
      </c>
      <c r="AF30" s="206">
        <f t="shared" si="6"/>
        <v>0.74664704720004704</v>
      </c>
      <c r="AG30" s="298">
        <f t="shared" si="7"/>
        <v>0.30000000000000027</v>
      </c>
      <c r="AH30" s="206">
        <f t="shared" si="8"/>
        <v>0.71907478828258098</v>
      </c>
      <c r="AI30" s="206">
        <f t="shared" si="9"/>
        <v>0.721957422399083</v>
      </c>
      <c r="AJ30" s="298">
        <f t="shared" si="10"/>
        <v>-0.30000000000000027</v>
      </c>
      <c r="AK30" s="248"/>
      <c r="AL30" s="204">
        <f t="shared" si="24"/>
        <v>0.464158710456613</v>
      </c>
      <c r="AM30" s="204">
        <f t="shared" si="12"/>
        <v>0.469786631736202</v>
      </c>
      <c r="AN30" s="298">
        <f t="shared" si="13"/>
        <v>-0.59999999999999498</v>
      </c>
      <c r="AO30" s="204">
        <f t="shared" si="25"/>
        <v>0.43391040578323398</v>
      </c>
      <c r="AP30" s="204">
        <f t="shared" si="15"/>
        <v>0.44399544325222401</v>
      </c>
      <c r="AQ30" s="298">
        <f t="shared" si="16"/>
        <v>-1.0000000000000009</v>
      </c>
      <c r="AR30" s="204">
        <f t="shared" si="17"/>
        <v>0.74820447558705205</v>
      </c>
      <c r="AS30" s="204">
        <f t="shared" si="18"/>
        <v>0.74230690168883096</v>
      </c>
      <c r="AT30" s="298">
        <f t="shared" si="19"/>
        <v>0.60000000000000053</v>
      </c>
      <c r="AU30" s="204">
        <f t="shared" si="20"/>
        <v>0.71600493804381904</v>
      </c>
      <c r="AV30" s="204">
        <f t="shared" si="21"/>
        <v>0.71292194516945995</v>
      </c>
      <c r="AW30" s="298">
        <f t="shared" si="22"/>
        <v>0.30000000000000027</v>
      </c>
      <c r="AX30" s="205">
        <v>0</v>
      </c>
    </row>
    <row r="31" spans="2:50" ht="13.5" customHeight="1">
      <c r="B31" s="35">
        <v>27</v>
      </c>
      <c r="C31" s="102" t="s">
        <v>37</v>
      </c>
      <c r="D31" s="329">
        <v>0.50273188113498202</v>
      </c>
      <c r="E31" s="271">
        <v>0.43717858012729699</v>
      </c>
      <c r="F31" s="271">
        <v>0.59549190323026602</v>
      </c>
      <c r="G31" s="271">
        <f>市区町村別_普及率!F32</f>
        <v>0.50505576778621031</v>
      </c>
      <c r="H31" s="329">
        <v>0.77513403670453096</v>
      </c>
      <c r="I31" s="271">
        <v>0.72735056477101401</v>
      </c>
      <c r="J31" s="338">
        <v>0.84198911499659601</v>
      </c>
      <c r="K31" s="274">
        <f>市区町村別_普及率!G32</f>
        <v>0.77554939772194564</v>
      </c>
      <c r="L31" s="299"/>
      <c r="M31" s="35">
        <v>27</v>
      </c>
      <c r="N31" s="102" t="s">
        <v>37</v>
      </c>
      <c r="O31" s="28">
        <v>0.51597201051111796</v>
      </c>
      <c r="P31" s="28">
        <v>0.48510215990230798</v>
      </c>
      <c r="Q31" s="28">
        <v>0.60011376886856604</v>
      </c>
      <c r="R31" s="28">
        <v>0.5177257362443225</v>
      </c>
      <c r="S31" s="28">
        <v>0.77565265019853002</v>
      </c>
      <c r="T31" s="28">
        <v>0.73596446545347205</v>
      </c>
      <c r="U31" s="28">
        <v>0.83470931963293704</v>
      </c>
      <c r="V31" s="28">
        <v>0.77490618584464854</v>
      </c>
      <c r="W31" s="105"/>
      <c r="X31" s="91" t="s">
        <v>37</v>
      </c>
      <c r="Y31" s="206">
        <f t="shared" si="23"/>
        <v>0.50273188113498202</v>
      </c>
      <c r="Z31" s="206">
        <f t="shared" si="0"/>
        <v>0.51597201051111796</v>
      </c>
      <c r="AA31" s="298">
        <f t="shared" si="1"/>
        <v>-1.3000000000000012</v>
      </c>
      <c r="AB31" s="206">
        <f t="shared" si="2"/>
        <v>0.43717858012729699</v>
      </c>
      <c r="AC31" s="206">
        <f t="shared" si="3"/>
        <v>0.48510215990230798</v>
      </c>
      <c r="AD31" s="298">
        <f t="shared" si="4"/>
        <v>-4.7999999999999989</v>
      </c>
      <c r="AE31" s="206">
        <f t="shared" si="5"/>
        <v>0.77513403670453096</v>
      </c>
      <c r="AF31" s="206">
        <f t="shared" si="6"/>
        <v>0.77565265019853002</v>
      </c>
      <c r="AG31" s="298">
        <f t="shared" si="7"/>
        <v>-0.10000000000000009</v>
      </c>
      <c r="AH31" s="206">
        <f t="shared" si="8"/>
        <v>0.72735056477101401</v>
      </c>
      <c r="AI31" s="206">
        <f t="shared" si="9"/>
        <v>0.73596446545347205</v>
      </c>
      <c r="AJ31" s="298">
        <f t="shared" si="10"/>
        <v>-0.9000000000000008</v>
      </c>
      <c r="AK31" s="248"/>
      <c r="AL31" s="204">
        <f t="shared" si="24"/>
        <v>0.464158710456613</v>
      </c>
      <c r="AM31" s="204">
        <f t="shared" si="12"/>
        <v>0.469786631736202</v>
      </c>
      <c r="AN31" s="298">
        <f t="shared" si="13"/>
        <v>-0.59999999999999498</v>
      </c>
      <c r="AO31" s="204">
        <f t="shared" si="25"/>
        <v>0.43391040578323398</v>
      </c>
      <c r="AP31" s="204">
        <f t="shared" si="15"/>
        <v>0.44399544325222401</v>
      </c>
      <c r="AQ31" s="298">
        <f t="shared" si="16"/>
        <v>-1.0000000000000009</v>
      </c>
      <c r="AR31" s="204">
        <f t="shared" si="17"/>
        <v>0.74820447558705205</v>
      </c>
      <c r="AS31" s="204">
        <f t="shared" si="18"/>
        <v>0.74230690168883096</v>
      </c>
      <c r="AT31" s="298">
        <f t="shared" si="19"/>
        <v>0.60000000000000053</v>
      </c>
      <c r="AU31" s="204">
        <f t="shared" si="20"/>
        <v>0.71600493804381904</v>
      </c>
      <c r="AV31" s="204">
        <f t="shared" si="21"/>
        <v>0.71292194516945995</v>
      </c>
      <c r="AW31" s="298">
        <f t="shared" si="22"/>
        <v>0.30000000000000027</v>
      </c>
      <c r="AX31" s="205">
        <v>0</v>
      </c>
    </row>
    <row r="32" spans="2:50" ht="13.5" customHeight="1">
      <c r="B32" s="35">
        <v>28</v>
      </c>
      <c r="C32" s="102" t="s">
        <v>38</v>
      </c>
      <c r="D32" s="330">
        <v>0.46504256661215099</v>
      </c>
      <c r="E32" s="272">
        <v>0.44249238453436901</v>
      </c>
      <c r="F32" s="272">
        <v>0.51157173330544903</v>
      </c>
      <c r="G32" s="272">
        <f>市区町村別_普及率!F33</f>
        <v>0.46684899158390603</v>
      </c>
      <c r="H32" s="330">
        <v>0.74602765919913605</v>
      </c>
      <c r="I32" s="272">
        <v>0.71149383069740002</v>
      </c>
      <c r="J32" s="339">
        <v>0.81344846606850796</v>
      </c>
      <c r="K32" s="275">
        <f>市区町村別_普及率!G33</f>
        <v>0.74729953082132694</v>
      </c>
      <c r="L32" s="299"/>
      <c r="M32" s="35">
        <v>28</v>
      </c>
      <c r="N32" s="102" t="s">
        <v>38</v>
      </c>
      <c r="O32" s="28">
        <v>0.47947799507706301</v>
      </c>
      <c r="P32" s="28">
        <v>0.41174319717032598</v>
      </c>
      <c r="Q32" s="28">
        <v>0.56655709848423197</v>
      </c>
      <c r="R32" s="28">
        <v>0.47982349091789767</v>
      </c>
      <c r="S32" s="28">
        <v>0.74096391980881104</v>
      </c>
      <c r="T32" s="28">
        <v>0.71953598432681498</v>
      </c>
      <c r="U32" s="28">
        <v>0.81352663040020101</v>
      </c>
      <c r="V32" s="28">
        <v>0.74183441136413131</v>
      </c>
      <c r="W32" s="105"/>
      <c r="X32" s="91" t="s">
        <v>38</v>
      </c>
      <c r="Y32" s="206">
        <f t="shared" si="23"/>
        <v>0.46504256661215099</v>
      </c>
      <c r="Z32" s="206">
        <f t="shared" si="0"/>
        <v>0.47947799507706301</v>
      </c>
      <c r="AA32" s="298">
        <f t="shared" si="1"/>
        <v>-1.3999999999999957</v>
      </c>
      <c r="AB32" s="206">
        <f t="shared" si="2"/>
        <v>0.44249238453436901</v>
      </c>
      <c r="AC32" s="206">
        <f t="shared" si="3"/>
        <v>0.41174319717032598</v>
      </c>
      <c r="AD32" s="298">
        <f t="shared" si="4"/>
        <v>3.0000000000000027</v>
      </c>
      <c r="AE32" s="206">
        <f t="shared" si="5"/>
        <v>0.74602765919913605</v>
      </c>
      <c r="AF32" s="206">
        <f t="shared" si="6"/>
        <v>0.74096391980881104</v>
      </c>
      <c r="AG32" s="298">
        <f t="shared" si="7"/>
        <v>0.50000000000000044</v>
      </c>
      <c r="AH32" s="206">
        <f t="shared" si="8"/>
        <v>0.71149383069740002</v>
      </c>
      <c r="AI32" s="206">
        <f t="shared" si="9"/>
        <v>0.71953598432681498</v>
      </c>
      <c r="AJ32" s="298">
        <f t="shared" si="10"/>
        <v>-0.9000000000000008</v>
      </c>
      <c r="AK32" s="248"/>
      <c r="AL32" s="204">
        <f t="shared" si="24"/>
        <v>0.464158710456613</v>
      </c>
      <c r="AM32" s="204">
        <f t="shared" si="12"/>
        <v>0.469786631736202</v>
      </c>
      <c r="AN32" s="298">
        <f t="shared" si="13"/>
        <v>-0.59999999999999498</v>
      </c>
      <c r="AO32" s="204">
        <f t="shared" si="25"/>
        <v>0.43391040578323398</v>
      </c>
      <c r="AP32" s="204">
        <f t="shared" si="15"/>
        <v>0.44399544325222401</v>
      </c>
      <c r="AQ32" s="298">
        <f t="shared" si="16"/>
        <v>-1.0000000000000009</v>
      </c>
      <c r="AR32" s="204">
        <f t="shared" si="17"/>
        <v>0.74820447558705205</v>
      </c>
      <c r="AS32" s="204">
        <f t="shared" si="18"/>
        <v>0.74230690168883096</v>
      </c>
      <c r="AT32" s="298">
        <f t="shared" si="19"/>
        <v>0.60000000000000053</v>
      </c>
      <c r="AU32" s="204">
        <f t="shared" si="20"/>
        <v>0.71600493804381904</v>
      </c>
      <c r="AV32" s="204">
        <f t="shared" si="21"/>
        <v>0.71292194516945995</v>
      </c>
      <c r="AW32" s="298">
        <f t="shared" si="22"/>
        <v>0.30000000000000027</v>
      </c>
      <c r="AX32" s="205">
        <v>0</v>
      </c>
    </row>
    <row r="33" spans="2:50" ht="13.5" customHeight="1">
      <c r="B33" s="35">
        <v>29</v>
      </c>
      <c r="C33" s="102" t="s">
        <v>39</v>
      </c>
      <c r="D33" s="329">
        <v>0.465676733408181</v>
      </c>
      <c r="E33" s="271">
        <v>0.46449998714906399</v>
      </c>
      <c r="F33" s="271">
        <v>0.511565605400083</v>
      </c>
      <c r="G33" s="271">
        <f>市区町村別_普及率!F34</f>
        <v>0.46856962261649754</v>
      </c>
      <c r="H33" s="329">
        <v>0.75693726580071996</v>
      </c>
      <c r="I33" s="271">
        <v>0.716556889563849</v>
      </c>
      <c r="J33" s="338">
        <v>0.80416244192474595</v>
      </c>
      <c r="K33" s="274">
        <f>市区町村別_普及率!G34</f>
        <v>0.75705070668199304</v>
      </c>
      <c r="L33" s="299"/>
      <c r="M33" s="35">
        <v>29</v>
      </c>
      <c r="N33" s="102" t="s">
        <v>39</v>
      </c>
      <c r="O33" s="28">
        <v>0.47071300138891198</v>
      </c>
      <c r="P33" s="28">
        <v>0.462550308880052</v>
      </c>
      <c r="Q33" s="28">
        <v>0.57434186714181101</v>
      </c>
      <c r="R33" s="28">
        <v>0.47501744909751631</v>
      </c>
      <c r="S33" s="28">
        <v>0.746637495746582</v>
      </c>
      <c r="T33" s="28">
        <v>0.72240987825856395</v>
      </c>
      <c r="U33" s="28">
        <v>0.80376319650156602</v>
      </c>
      <c r="V33" s="28">
        <v>0.74709197286654461</v>
      </c>
      <c r="W33" s="105"/>
      <c r="X33" s="91" t="s">
        <v>39</v>
      </c>
      <c r="Y33" s="206">
        <f t="shared" si="23"/>
        <v>0.465676733408181</v>
      </c>
      <c r="Z33" s="206">
        <f t="shared" si="0"/>
        <v>0.47071300138891198</v>
      </c>
      <c r="AA33" s="298">
        <f t="shared" si="1"/>
        <v>-0.49999999999999489</v>
      </c>
      <c r="AB33" s="206">
        <f t="shared" si="2"/>
        <v>0.46449998714906399</v>
      </c>
      <c r="AC33" s="206">
        <f t="shared" si="3"/>
        <v>0.462550308880052</v>
      </c>
      <c r="AD33" s="298">
        <f t="shared" si="4"/>
        <v>0.10000000000000009</v>
      </c>
      <c r="AE33" s="206">
        <f t="shared" si="5"/>
        <v>0.75693726580071996</v>
      </c>
      <c r="AF33" s="206">
        <f t="shared" si="6"/>
        <v>0.746637495746582</v>
      </c>
      <c r="AG33" s="298">
        <f t="shared" si="7"/>
        <v>1.0000000000000009</v>
      </c>
      <c r="AH33" s="206">
        <f t="shared" si="8"/>
        <v>0.716556889563849</v>
      </c>
      <c r="AI33" s="206">
        <f t="shared" si="9"/>
        <v>0.72240987825856395</v>
      </c>
      <c r="AJ33" s="298">
        <f t="shared" si="10"/>
        <v>-0.50000000000000044</v>
      </c>
      <c r="AK33" s="248"/>
      <c r="AL33" s="204">
        <f t="shared" ref="AL33:AL38" si="26">$D$79</f>
        <v>0.464158710456613</v>
      </c>
      <c r="AM33" s="204">
        <f t="shared" si="12"/>
        <v>0.469786631736202</v>
      </c>
      <c r="AN33" s="298">
        <f t="shared" si="13"/>
        <v>-0.59999999999999498</v>
      </c>
      <c r="AO33" s="204">
        <f t="shared" ref="AO33:AO38" si="27">$E$79</f>
        <v>0.43391040578323398</v>
      </c>
      <c r="AP33" s="204">
        <f t="shared" si="15"/>
        <v>0.44399544325222401</v>
      </c>
      <c r="AQ33" s="298">
        <f t="shared" si="16"/>
        <v>-1.0000000000000009</v>
      </c>
      <c r="AR33" s="204">
        <f t="shared" si="17"/>
        <v>0.74820447558705205</v>
      </c>
      <c r="AS33" s="204">
        <f t="shared" si="18"/>
        <v>0.74230690168883096</v>
      </c>
      <c r="AT33" s="298">
        <f t="shared" si="19"/>
        <v>0.60000000000000053</v>
      </c>
      <c r="AU33" s="204">
        <f t="shared" si="20"/>
        <v>0.71600493804381904</v>
      </c>
      <c r="AV33" s="204">
        <f t="shared" si="21"/>
        <v>0.71292194516945995</v>
      </c>
      <c r="AW33" s="298">
        <f t="shared" si="22"/>
        <v>0.30000000000000027</v>
      </c>
      <c r="AX33" s="205">
        <v>0</v>
      </c>
    </row>
    <row r="34" spans="2:50" ht="13.5" customHeight="1">
      <c r="B34" s="35">
        <v>30</v>
      </c>
      <c r="C34" s="102" t="s">
        <v>40</v>
      </c>
      <c r="D34" s="329">
        <v>0.489484619555901</v>
      </c>
      <c r="E34" s="271">
        <v>0.47746343631131599</v>
      </c>
      <c r="F34" s="271">
        <v>0.60340933660658402</v>
      </c>
      <c r="G34" s="271">
        <f>市区町村別_普及率!F35</f>
        <v>0.49599858418509729</v>
      </c>
      <c r="H34" s="329">
        <v>0.76326881384166101</v>
      </c>
      <c r="I34" s="271">
        <v>0.73073524953744196</v>
      </c>
      <c r="J34" s="338">
        <v>0.83777750594588196</v>
      </c>
      <c r="K34" s="274">
        <f>市区町村別_普及率!G35</f>
        <v>0.76458230716010311</v>
      </c>
      <c r="L34" s="299"/>
      <c r="M34" s="35">
        <v>30</v>
      </c>
      <c r="N34" s="102" t="s">
        <v>40</v>
      </c>
      <c r="O34" s="28">
        <v>0.50025225346749003</v>
      </c>
      <c r="P34" s="28">
        <v>0.46585939645845098</v>
      </c>
      <c r="Q34" s="28">
        <v>0.60313787806388797</v>
      </c>
      <c r="R34" s="28">
        <v>0.50238207812265423</v>
      </c>
      <c r="S34" s="28">
        <v>0.75935818638172103</v>
      </c>
      <c r="T34" s="28">
        <v>0.720853217223547</v>
      </c>
      <c r="U34" s="28">
        <v>0.82684563325569704</v>
      </c>
      <c r="V34" s="28">
        <v>0.75911915448632339</v>
      </c>
      <c r="W34" s="105"/>
      <c r="X34" s="91" t="s">
        <v>40</v>
      </c>
      <c r="Y34" s="206">
        <f t="shared" si="23"/>
        <v>0.489484619555901</v>
      </c>
      <c r="Z34" s="206">
        <f t="shared" si="0"/>
        <v>0.50025225346749003</v>
      </c>
      <c r="AA34" s="298">
        <f t="shared" si="1"/>
        <v>-1.100000000000001</v>
      </c>
      <c r="AB34" s="206">
        <f t="shared" si="2"/>
        <v>0.47746343631131599</v>
      </c>
      <c r="AC34" s="206">
        <f t="shared" si="3"/>
        <v>0.46585939645845098</v>
      </c>
      <c r="AD34" s="298">
        <f t="shared" si="4"/>
        <v>1.0999999999999954</v>
      </c>
      <c r="AE34" s="206">
        <f t="shared" si="5"/>
        <v>0.76326881384166101</v>
      </c>
      <c r="AF34" s="206">
        <f t="shared" si="6"/>
        <v>0.75935818638172103</v>
      </c>
      <c r="AG34" s="298">
        <f t="shared" si="7"/>
        <v>0.40000000000000036</v>
      </c>
      <c r="AH34" s="206">
        <f t="shared" si="8"/>
        <v>0.73073524953744196</v>
      </c>
      <c r="AI34" s="206">
        <f t="shared" si="9"/>
        <v>0.720853217223547</v>
      </c>
      <c r="AJ34" s="298">
        <f t="shared" si="10"/>
        <v>1.0000000000000009</v>
      </c>
      <c r="AK34" s="248"/>
      <c r="AL34" s="204">
        <f t="shared" si="26"/>
        <v>0.464158710456613</v>
      </c>
      <c r="AM34" s="204">
        <f t="shared" si="12"/>
        <v>0.469786631736202</v>
      </c>
      <c r="AN34" s="298">
        <f t="shared" si="13"/>
        <v>-0.59999999999999498</v>
      </c>
      <c r="AO34" s="204">
        <f t="shared" si="27"/>
        <v>0.43391040578323398</v>
      </c>
      <c r="AP34" s="204">
        <f t="shared" si="15"/>
        <v>0.44399544325222401</v>
      </c>
      <c r="AQ34" s="298">
        <f t="shared" si="16"/>
        <v>-1.0000000000000009</v>
      </c>
      <c r="AR34" s="204">
        <f t="shared" si="17"/>
        <v>0.74820447558705205</v>
      </c>
      <c r="AS34" s="204">
        <f t="shared" si="18"/>
        <v>0.74230690168883096</v>
      </c>
      <c r="AT34" s="298">
        <f t="shared" si="19"/>
        <v>0.60000000000000053</v>
      </c>
      <c r="AU34" s="204">
        <f t="shared" si="20"/>
        <v>0.71600493804381904</v>
      </c>
      <c r="AV34" s="204">
        <f t="shared" si="21"/>
        <v>0.71292194516945995</v>
      </c>
      <c r="AW34" s="298">
        <f t="shared" si="22"/>
        <v>0.30000000000000027</v>
      </c>
      <c r="AX34" s="205">
        <v>0</v>
      </c>
    </row>
    <row r="35" spans="2:50" ht="13.5" customHeight="1">
      <c r="B35" s="35">
        <v>31</v>
      </c>
      <c r="C35" s="102" t="s">
        <v>41</v>
      </c>
      <c r="D35" s="329">
        <v>0.42005776094981001</v>
      </c>
      <c r="E35" s="271">
        <v>0.39227987800035002</v>
      </c>
      <c r="F35" s="271">
        <v>0.50383905576134702</v>
      </c>
      <c r="G35" s="271">
        <f>市区町村別_普及率!F36</f>
        <v>0.42320350938292028</v>
      </c>
      <c r="H35" s="329">
        <v>0.72319390592668398</v>
      </c>
      <c r="I35" s="271">
        <v>0.70633458658431902</v>
      </c>
      <c r="J35" s="338">
        <v>0.78333479361781699</v>
      </c>
      <c r="K35" s="274">
        <f>市区町村別_普及率!G36</f>
        <v>0.72443467185171695</v>
      </c>
      <c r="L35" s="299"/>
      <c r="M35" s="35">
        <v>31</v>
      </c>
      <c r="N35" s="102" t="s">
        <v>41</v>
      </c>
      <c r="O35" s="28">
        <v>0.43459267679933</v>
      </c>
      <c r="P35" s="28">
        <v>0.437776915926399</v>
      </c>
      <c r="Q35" s="28">
        <v>0.52010565272816101</v>
      </c>
      <c r="R35" s="28">
        <v>0.43797113361998075</v>
      </c>
      <c r="S35" s="28">
        <v>0.72335221109871795</v>
      </c>
      <c r="T35" s="28">
        <v>0.70736860877830399</v>
      </c>
      <c r="U35" s="28">
        <v>0.76388653696423403</v>
      </c>
      <c r="V35" s="28">
        <v>0.72318757026530056</v>
      </c>
      <c r="W35" s="105"/>
      <c r="X35" s="91" t="s">
        <v>41</v>
      </c>
      <c r="Y35" s="206">
        <f t="shared" si="23"/>
        <v>0.42005776094981001</v>
      </c>
      <c r="Z35" s="206">
        <f t="shared" si="0"/>
        <v>0.43459267679933</v>
      </c>
      <c r="AA35" s="298">
        <f t="shared" si="1"/>
        <v>-1.5000000000000013</v>
      </c>
      <c r="AB35" s="206">
        <f t="shared" si="2"/>
        <v>0.39227987800035002</v>
      </c>
      <c r="AC35" s="206">
        <f t="shared" si="3"/>
        <v>0.437776915926399</v>
      </c>
      <c r="AD35" s="298">
        <f t="shared" si="4"/>
        <v>-4.5999999999999988</v>
      </c>
      <c r="AE35" s="206">
        <f t="shared" si="5"/>
        <v>0.72319390592668398</v>
      </c>
      <c r="AF35" s="206">
        <f t="shared" si="6"/>
        <v>0.72335221109871795</v>
      </c>
      <c r="AG35" s="298">
        <f t="shared" si="7"/>
        <v>0</v>
      </c>
      <c r="AH35" s="206">
        <f t="shared" si="8"/>
        <v>0.70633458658431902</v>
      </c>
      <c r="AI35" s="206">
        <f t="shared" si="9"/>
        <v>0.70736860877830399</v>
      </c>
      <c r="AJ35" s="298">
        <f t="shared" si="10"/>
        <v>-0.10000000000000009</v>
      </c>
      <c r="AK35" s="248"/>
      <c r="AL35" s="204">
        <f t="shared" si="26"/>
        <v>0.464158710456613</v>
      </c>
      <c r="AM35" s="204">
        <f t="shared" si="12"/>
        <v>0.469786631736202</v>
      </c>
      <c r="AN35" s="298">
        <f t="shared" si="13"/>
        <v>-0.59999999999999498</v>
      </c>
      <c r="AO35" s="204">
        <f t="shared" si="27"/>
        <v>0.43391040578323398</v>
      </c>
      <c r="AP35" s="204">
        <f t="shared" si="15"/>
        <v>0.44399544325222401</v>
      </c>
      <c r="AQ35" s="298">
        <f t="shared" si="16"/>
        <v>-1.0000000000000009</v>
      </c>
      <c r="AR35" s="204">
        <f t="shared" si="17"/>
        <v>0.74820447558705205</v>
      </c>
      <c r="AS35" s="204">
        <f t="shared" si="18"/>
        <v>0.74230690168883096</v>
      </c>
      <c r="AT35" s="298">
        <f t="shared" si="19"/>
        <v>0.60000000000000053</v>
      </c>
      <c r="AU35" s="204">
        <f t="shared" si="20"/>
        <v>0.71600493804381904</v>
      </c>
      <c r="AV35" s="204">
        <f t="shared" si="21"/>
        <v>0.71292194516945995</v>
      </c>
      <c r="AW35" s="298">
        <f t="shared" si="22"/>
        <v>0.30000000000000027</v>
      </c>
      <c r="AX35" s="205">
        <v>0</v>
      </c>
    </row>
    <row r="36" spans="2:50" ht="13.5" customHeight="1">
      <c r="B36" s="35">
        <v>32</v>
      </c>
      <c r="C36" s="102" t="s">
        <v>42</v>
      </c>
      <c r="D36" s="329">
        <v>0.46177376871376702</v>
      </c>
      <c r="E36" s="271">
        <v>0.42238588602917299</v>
      </c>
      <c r="F36" s="271">
        <v>0.56708231587602698</v>
      </c>
      <c r="G36" s="271">
        <f>市区町村別_普及率!F37</f>
        <v>0.46672553323784022</v>
      </c>
      <c r="H36" s="329">
        <v>0.73704285144953896</v>
      </c>
      <c r="I36" s="271">
        <v>0.72334816975157701</v>
      </c>
      <c r="J36" s="338">
        <v>0.82773163098480695</v>
      </c>
      <c r="K36" s="274">
        <f>市区町村別_普及率!G37</f>
        <v>0.74066527932971038</v>
      </c>
      <c r="L36" s="299"/>
      <c r="M36" s="35">
        <v>32</v>
      </c>
      <c r="N36" s="102" t="s">
        <v>42</v>
      </c>
      <c r="O36" s="28">
        <v>0.477880147045252</v>
      </c>
      <c r="P36" s="28">
        <v>0.44973362980226</v>
      </c>
      <c r="Q36" s="28">
        <v>0.521863922413635</v>
      </c>
      <c r="R36" s="28">
        <v>0.47829291407943969</v>
      </c>
      <c r="S36" s="28">
        <v>0.73459624957362302</v>
      </c>
      <c r="T36" s="28">
        <v>0.73136774192923004</v>
      </c>
      <c r="U36" s="28">
        <v>0.79838026016691799</v>
      </c>
      <c r="V36" s="28">
        <v>0.73625671388105307</v>
      </c>
      <c r="W36" s="105"/>
      <c r="X36" s="91" t="s">
        <v>42</v>
      </c>
      <c r="Y36" s="206">
        <f t="shared" si="23"/>
        <v>0.46177376871376702</v>
      </c>
      <c r="Z36" s="206">
        <f t="shared" si="0"/>
        <v>0.477880147045252</v>
      </c>
      <c r="AA36" s="298">
        <f t="shared" si="1"/>
        <v>-1.5999999999999959</v>
      </c>
      <c r="AB36" s="206">
        <f t="shared" si="2"/>
        <v>0.42238588602917299</v>
      </c>
      <c r="AC36" s="206">
        <f t="shared" si="3"/>
        <v>0.44973362980226</v>
      </c>
      <c r="AD36" s="298">
        <f t="shared" si="4"/>
        <v>-2.8000000000000025</v>
      </c>
      <c r="AE36" s="206">
        <f t="shared" si="5"/>
        <v>0.73704285144953896</v>
      </c>
      <c r="AF36" s="206">
        <f t="shared" si="6"/>
        <v>0.73459624957362302</v>
      </c>
      <c r="AG36" s="298">
        <f t="shared" si="7"/>
        <v>0.20000000000000018</v>
      </c>
      <c r="AH36" s="206">
        <f t="shared" si="8"/>
        <v>0.72334816975157701</v>
      </c>
      <c r="AI36" s="206">
        <f t="shared" si="9"/>
        <v>0.73136774192923004</v>
      </c>
      <c r="AJ36" s="298">
        <f t="shared" si="10"/>
        <v>-0.80000000000000071</v>
      </c>
      <c r="AK36" s="248"/>
      <c r="AL36" s="204">
        <f t="shared" si="26"/>
        <v>0.464158710456613</v>
      </c>
      <c r="AM36" s="204">
        <f t="shared" si="12"/>
        <v>0.469786631736202</v>
      </c>
      <c r="AN36" s="298">
        <f t="shared" si="13"/>
        <v>-0.59999999999999498</v>
      </c>
      <c r="AO36" s="204">
        <f t="shared" si="27"/>
        <v>0.43391040578323398</v>
      </c>
      <c r="AP36" s="204">
        <f t="shared" si="15"/>
        <v>0.44399544325222401</v>
      </c>
      <c r="AQ36" s="298">
        <f t="shared" si="16"/>
        <v>-1.0000000000000009</v>
      </c>
      <c r="AR36" s="204">
        <f t="shared" si="17"/>
        <v>0.74820447558705205</v>
      </c>
      <c r="AS36" s="204">
        <f t="shared" si="18"/>
        <v>0.74230690168883096</v>
      </c>
      <c r="AT36" s="298">
        <f t="shared" si="19"/>
        <v>0.60000000000000053</v>
      </c>
      <c r="AU36" s="204">
        <f t="shared" si="20"/>
        <v>0.71600493804381904</v>
      </c>
      <c r="AV36" s="204">
        <f t="shared" si="21"/>
        <v>0.71292194516945995</v>
      </c>
      <c r="AW36" s="298">
        <f t="shared" si="22"/>
        <v>0.30000000000000027</v>
      </c>
      <c r="AX36" s="205">
        <v>0</v>
      </c>
    </row>
    <row r="37" spans="2:50" ht="13.5" customHeight="1">
      <c r="B37" s="35">
        <v>33</v>
      </c>
      <c r="C37" s="102" t="s">
        <v>43</v>
      </c>
      <c r="D37" s="329">
        <v>0.48408617909363399</v>
      </c>
      <c r="E37" s="271">
        <v>0.41714614815494799</v>
      </c>
      <c r="F37" s="271">
        <v>0.56729763347142903</v>
      </c>
      <c r="G37" s="271">
        <f>市区町村別_普及率!F38</f>
        <v>0.48547259089524269</v>
      </c>
      <c r="H37" s="329">
        <v>0.76741862769786995</v>
      </c>
      <c r="I37" s="271">
        <v>0.72141201743763705</v>
      </c>
      <c r="J37" s="338">
        <v>0.80697228250316599</v>
      </c>
      <c r="K37" s="274">
        <f>市区町村別_普及率!G38</f>
        <v>0.7664501863574138</v>
      </c>
      <c r="L37" s="299"/>
      <c r="M37" s="35">
        <v>33</v>
      </c>
      <c r="N37" s="102" t="s">
        <v>43</v>
      </c>
      <c r="O37" s="28">
        <v>0.47812379548113398</v>
      </c>
      <c r="P37" s="28">
        <v>0.42301649276069497</v>
      </c>
      <c r="Q37" s="28">
        <v>0.53084568023696099</v>
      </c>
      <c r="R37" s="28">
        <v>0.47629711468436753</v>
      </c>
      <c r="S37" s="28">
        <v>0.75237678765817895</v>
      </c>
      <c r="T37" s="28">
        <v>0.71743383667935501</v>
      </c>
      <c r="U37" s="28">
        <v>0.79773458082265503</v>
      </c>
      <c r="V37" s="28">
        <v>0.75116533107361427</v>
      </c>
      <c r="W37" s="105"/>
      <c r="X37" s="91" t="s">
        <v>43</v>
      </c>
      <c r="Y37" s="206">
        <f t="shared" si="23"/>
        <v>0.48408617909363399</v>
      </c>
      <c r="Z37" s="206">
        <f t="shared" si="0"/>
        <v>0.47812379548113398</v>
      </c>
      <c r="AA37" s="298">
        <f t="shared" si="1"/>
        <v>0.60000000000000053</v>
      </c>
      <c r="AB37" s="206">
        <f t="shared" si="2"/>
        <v>0.41714614815494799</v>
      </c>
      <c r="AC37" s="206">
        <f t="shared" si="3"/>
        <v>0.42301649276069497</v>
      </c>
      <c r="AD37" s="298">
        <f t="shared" si="4"/>
        <v>-0.60000000000000053</v>
      </c>
      <c r="AE37" s="206">
        <f t="shared" si="5"/>
        <v>0.76741862769786995</v>
      </c>
      <c r="AF37" s="206">
        <f t="shared" si="6"/>
        <v>0.75237678765817895</v>
      </c>
      <c r="AG37" s="298">
        <f t="shared" si="7"/>
        <v>1.5000000000000013</v>
      </c>
      <c r="AH37" s="206">
        <f t="shared" si="8"/>
        <v>0.72141201743763705</v>
      </c>
      <c r="AI37" s="206">
        <f t="shared" si="9"/>
        <v>0.71743383667935501</v>
      </c>
      <c r="AJ37" s="298">
        <f t="shared" si="10"/>
        <v>0.40000000000000036</v>
      </c>
      <c r="AK37" s="248"/>
      <c r="AL37" s="204">
        <f t="shared" si="26"/>
        <v>0.464158710456613</v>
      </c>
      <c r="AM37" s="204">
        <f t="shared" si="12"/>
        <v>0.469786631736202</v>
      </c>
      <c r="AN37" s="298">
        <f t="shared" si="13"/>
        <v>-0.59999999999999498</v>
      </c>
      <c r="AO37" s="204">
        <f t="shared" si="27"/>
        <v>0.43391040578323398</v>
      </c>
      <c r="AP37" s="204">
        <f t="shared" si="15"/>
        <v>0.44399544325222401</v>
      </c>
      <c r="AQ37" s="298">
        <f t="shared" si="16"/>
        <v>-1.0000000000000009</v>
      </c>
      <c r="AR37" s="204">
        <f t="shared" si="17"/>
        <v>0.74820447558705205</v>
      </c>
      <c r="AS37" s="204">
        <f t="shared" si="18"/>
        <v>0.74230690168883096</v>
      </c>
      <c r="AT37" s="298">
        <f t="shared" si="19"/>
        <v>0.60000000000000053</v>
      </c>
      <c r="AU37" s="204">
        <f t="shared" si="20"/>
        <v>0.71600493804381904</v>
      </c>
      <c r="AV37" s="204">
        <f t="shared" si="21"/>
        <v>0.71292194516945995</v>
      </c>
      <c r="AW37" s="298">
        <f t="shared" si="22"/>
        <v>0.30000000000000027</v>
      </c>
      <c r="AX37" s="205">
        <v>0</v>
      </c>
    </row>
    <row r="38" spans="2:50" ht="13.5" customHeight="1">
      <c r="B38" s="35">
        <v>34</v>
      </c>
      <c r="C38" s="102" t="s">
        <v>45</v>
      </c>
      <c r="D38" s="330">
        <v>0.44247036006061302</v>
      </c>
      <c r="E38" s="272">
        <v>0.455772882037347</v>
      </c>
      <c r="F38" s="272">
        <v>0.50236584945742102</v>
      </c>
      <c r="G38" s="272">
        <f>市区町村別_普及率!F39</f>
        <v>0.4472510602114298</v>
      </c>
      <c r="H38" s="330">
        <v>0.73576437671389705</v>
      </c>
      <c r="I38" s="272">
        <v>0.72043731068563399</v>
      </c>
      <c r="J38" s="339">
        <v>0.79396413709393698</v>
      </c>
      <c r="K38" s="275">
        <f>市区町村別_普及率!G39</f>
        <v>0.73759395335590305</v>
      </c>
      <c r="L38" s="299"/>
      <c r="M38" s="35">
        <v>34</v>
      </c>
      <c r="N38" s="102" t="s">
        <v>45</v>
      </c>
      <c r="O38" s="28">
        <v>0.45248035146813698</v>
      </c>
      <c r="P38" s="28">
        <v>0.45770904068930801</v>
      </c>
      <c r="Q38" s="28">
        <v>0.52101770598972696</v>
      </c>
      <c r="R38" s="28">
        <v>0.45591582361519895</v>
      </c>
      <c r="S38" s="28">
        <v>0.72664902090561601</v>
      </c>
      <c r="T38" s="28">
        <v>0.71252325893250201</v>
      </c>
      <c r="U38" s="28">
        <v>0.76952718590053204</v>
      </c>
      <c r="V38" s="28">
        <v>0.72722227051318278</v>
      </c>
      <c r="W38" s="105"/>
      <c r="X38" s="91" t="s">
        <v>45</v>
      </c>
      <c r="Y38" s="206">
        <f t="shared" si="23"/>
        <v>0.44247036006061302</v>
      </c>
      <c r="Z38" s="206">
        <f t="shared" si="0"/>
        <v>0.45248035146813698</v>
      </c>
      <c r="AA38" s="298">
        <f t="shared" si="1"/>
        <v>-1.0000000000000009</v>
      </c>
      <c r="AB38" s="206">
        <f t="shared" si="2"/>
        <v>0.455772882037347</v>
      </c>
      <c r="AC38" s="206">
        <f t="shared" si="3"/>
        <v>0.45770904068930801</v>
      </c>
      <c r="AD38" s="298">
        <f t="shared" si="4"/>
        <v>-0.20000000000000018</v>
      </c>
      <c r="AE38" s="206">
        <f t="shared" si="5"/>
        <v>0.73576437671389705</v>
      </c>
      <c r="AF38" s="206">
        <f t="shared" si="6"/>
        <v>0.72664902090561601</v>
      </c>
      <c r="AG38" s="298">
        <f t="shared" si="7"/>
        <v>0.9000000000000008</v>
      </c>
      <c r="AH38" s="206">
        <f t="shared" si="8"/>
        <v>0.72043731068563399</v>
      </c>
      <c r="AI38" s="206">
        <f t="shared" si="9"/>
        <v>0.71252325893250201</v>
      </c>
      <c r="AJ38" s="298">
        <f t="shared" si="10"/>
        <v>0.70000000000000062</v>
      </c>
      <c r="AK38" s="248"/>
      <c r="AL38" s="204">
        <f t="shared" si="26"/>
        <v>0.464158710456613</v>
      </c>
      <c r="AM38" s="204">
        <f t="shared" si="12"/>
        <v>0.469786631736202</v>
      </c>
      <c r="AN38" s="298">
        <f t="shared" si="13"/>
        <v>-0.59999999999999498</v>
      </c>
      <c r="AO38" s="204">
        <f t="shared" si="27"/>
        <v>0.43391040578323398</v>
      </c>
      <c r="AP38" s="204">
        <f t="shared" si="15"/>
        <v>0.44399544325222401</v>
      </c>
      <c r="AQ38" s="298">
        <f t="shared" si="16"/>
        <v>-1.0000000000000009</v>
      </c>
      <c r="AR38" s="204">
        <f t="shared" si="17"/>
        <v>0.74820447558705205</v>
      </c>
      <c r="AS38" s="204">
        <f t="shared" si="18"/>
        <v>0.74230690168883096</v>
      </c>
      <c r="AT38" s="298">
        <f t="shared" si="19"/>
        <v>0.60000000000000053</v>
      </c>
      <c r="AU38" s="204">
        <f t="shared" si="20"/>
        <v>0.71600493804381904</v>
      </c>
      <c r="AV38" s="204">
        <f t="shared" si="21"/>
        <v>0.71292194516945995</v>
      </c>
      <c r="AW38" s="298">
        <f t="shared" si="22"/>
        <v>0.30000000000000027</v>
      </c>
      <c r="AX38" s="205">
        <v>0</v>
      </c>
    </row>
    <row r="39" spans="2:50" ht="13.5" customHeight="1">
      <c r="B39" s="35">
        <v>35</v>
      </c>
      <c r="C39" s="102" t="s">
        <v>2</v>
      </c>
      <c r="D39" s="329">
        <v>0.44644664876693202</v>
      </c>
      <c r="E39" s="271">
        <v>0.39980514088615798</v>
      </c>
      <c r="F39" s="271">
        <v>0.53917053213302002</v>
      </c>
      <c r="G39" s="271">
        <f>市区町村別_普及率!F40</f>
        <v>0.44814822877102789</v>
      </c>
      <c r="H39" s="329">
        <v>0.72379185446155903</v>
      </c>
      <c r="I39" s="271">
        <v>0.67915955617985702</v>
      </c>
      <c r="J39" s="338">
        <v>0.79354582569558296</v>
      </c>
      <c r="K39" s="274">
        <f>市区町村別_普及率!G40</f>
        <v>0.72308831671853724</v>
      </c>
      <c r="L39" s="299"/>
      <c r="M39" s="35">
        <v>35</v>
      </c>
      <c r="N39" s="102" t="s">
        <v>2</v>
      </c>
      <c r="O39" s="28">
        <v>0.46165656888108397</v>
      </c>
      <c r="P39" s="28">
        <v>0.42978348284925699</v>
      </c>
      <c r="Q39" s="28">
        <v>0.54756429884625402</v>
      </c>
      <c r="R39" s="28">
        <v>0.46263078344895808</v>
      </c>
      <c r="S39" s="28">
        <v>0.72467905146042999</v>
      </c>
      <c r="T39" s="28">
        <v>0.68720837279915703</v>
      </c>
      <c r="U39" s="28">
        <v>0.79268380146460105</v>
      </c>
      <c r="V39" s="28">
        <v>0.72351279050021544</v>
      </c>
      <c r="W39" s="105"/>
      <c r="X39" s="91" t="s">
        <v>2</v>
      </c>
      <c r="Y39" s="206">
        <f t="shared" si="23"/>
        <v>0.44644664876693202</v>
      </c>
      <c r="Z39" s="206">
        <f t="shared" si="0"/>
        <v>0.46165656888108397</v>
      </c>
      <c r="AA39" s="298">
        <f t="shared" si="1"/>
        <v>-1.6000000000000014</v>
      </c>
      <c r="AB39" s="206">
        <f t="shared" si="2"/>
        <v>0.39980514088615798</v>
      </c>
      <c r="AC39" s="206">
        <f t="shared" si="3"/>
        <v>0.42978348284925699</v>
      </c>
      <c r="AD39" s="298">
        <f t="shared" si="4"/>
        <v>-2.9999999999999973</v>
      </c>
      <c r="AE39" s="206">
        <f t="shared" si="5"/>
        <v>0.72379185446155903</v>
      </c>
      <c r="AF39" s="206">
        <f t="shared" si="6"/>
        <v>0.72467905146042999</v>
      </c>
      <c r="AG39" s="298">
        <f t="shared" si="7"/>
        <v>-0.10000000000000009</v>
      </c>
      <c r="AH39" s="206">
        <f t="shared" si="8"/>
        <v>0.67915955617985702</v>
      </c>
      <c r="AI39" s="206">
        <f t="shared" si="9"/>
        <v>0.68720837279915703</v>
      </c>
      <c r="AJ39" s="298">
        <f t="shared" si="10"/>
        <v>-0.80000000000000071</v>
      </c>
      <c r="AK39" s="248"/>
      <c r="AL39" s="204">
        <f t="shared" ref="AL39:AL44" si="28">$D$79</f>
        <v>0.464158710456613</v>
      </c>
      <c r="AM39" s="204">
        <f t="shared" si="12"/>
        <v>0.469786631736202</v>
      </c>
      <c r="AN39" s="298">
        <f t="shared" si="13"/>
        <v>-0.59999999999999498</v>
      </c>
      <c r="AO39" s="204">
        <f t="shared" ref="AO39:AO44" si="29">$E$79</f>
        <v>0.43391040578323398</v>
      </c>
      <c r="AP39" s="204">
        <f t="shared" si="15"/>
        <v>0.44399544325222401</v>
      </c>
      <c r="AQ39" s="298">
        <f t="shared" si="16"/>
        <v>-1.0000000000000009</v>
      </c>
      <c r="AR39" s="204">
        <f t="shared" si="17"/>
        <v>0.74820447558705205</v>
      </c>
      <c r="AS39" s="204">
        <f t="shared" si="18"/>
        <v>0.74230690168883096</v>
      </c>
      <c r="AT39" s="298">
        <f t="shared" si="19"/>
        <v>0.60000000000000053</v>
      </c>
      <c r="AU39" s="204">
        <f t="shared" si="20"/>
        <v>0.71600493804381904</v>
      </c>
      <c r="AV39" s="204">
        <f t="shared" si="21"/>
        <v>0.71292194516945995</v>
      </c>
      <c r="AW39" s="298">
        <f t="shared" si="22"/>
        <v>0.30000000000000027</v>
      </c>
      <c r="AX39" s="205">
        <v>0</v>
      </c>
    </row>
    <row r="40" spans="2:50" ht="13.5" customHeight="1">
      <c r="B40" s="35">
        <v>36</v>
      </c>
      <c r="C40" s="102" t="s">
        <v>3</v>
      </c>
      <c r="D40" s="329">
        <v>0.458952139998553</v>
      </c>
      <c r="E40" s="271">
        <v>0.49373155927726198</v>
      </c>
      <c r="F40" s="271">
        <v>0.56792329045036805</v>
      </c>
      <c r="G40" s="271">
        <f>市区町村別_普及率!F41</f>
        <v>0.46801748195294446</v>
      </c>
      <c r="H40" s="329">
        <v>0.73399192217264597</v>
      </c>
      <c r="I40" s="271">
        <v>0.73263890042193003</v>
      </c>
      <c r="J40" s="338">
        <v>0.81110436974725797</v>
      </c>
      <c r="K40" s="274">
        <f>市区町村別_普及率!G41</f>
        <v>0.73717493812621604</v>
      </c>
      <c r="L40" s="299"/>
      <c r="M40" s="35">
        <v>36</v>
      </c>
      <c r="N40" s="102" t="s">
        <v>3</v>
      </c>
      <c r="O40" s="28">
        <v>0.46081727017698298</v>
      </c>
      <c r="P40" s="28">
        <v>0.45577215199228099</v>
      </c>
      <c r="Q40" s="28">
        <v>0.61349259598328099</v>
      </c>
      <c r="R40" s="28">
        <v>0.46730314600717865</v>
      </c>
      <c r="S40" s="28">
        <v>0.72631115683187597</v>
      </c>
      <c r="T40" s="28">
        <v>0.71458294688662705</v>
      </c>
      <c r="U40" s="28">
        <v>0.83374312150666996</v>
      </c>
      <c r="V40" s="28">
        <v>0.72873101381867078</v>
      </c>
      <c r="W40" s="105"/>
      <c r="X40" s="91" t="s">
        <v>3</v>
      </c>
      <c r="Y40" s="206">
        <f t="shared" si="23"/>
        <v>0.458952139998553</v>
      </c>
      <c r="Z40" s="206">
        <f t="shared" si="0"/>
        <v>0.46081727017698298</v>
      </c>
      <c r="AA40" s="298">
        <f t="shared" si="1"/>
        <v>-0.20000000000000018</v>
      </c>
      <c r="AB40" s="206">
        <f t="shared" si="2"/>
        <v>0.49373155927726198</v>
      </c>
      <c r="AC40" s="206">
        <f t="shared" si="3"/>
        <v>0.45577215199228099</v>
      </c>
      <c r="AD40" s="298">
        <f t="shared" si="4"/>
        <v>3.799999999999998</v>
      </c>
      <c r="AE40" s="206">
        <f t="shared" si="5"/>
        <v>0.73399192217264597</v>
      </c>
      <c r="AF40" s="206">
        <f t="shared" si="6"/>
        <v>0.72631115683187597</v>
      </c>
      <c r="AG40" s="298">
        <f t="shared" si="7"/>
        <v>0.80000000000000071</v>
      </c>
      <c r="AH40" s="206">
        <f t="shared" si="8"/>
        <v>0.73263890042193003</v>
      </c>
      <c r="AI40" s="206">
        <f t="shared" si="9"/>
        <v>0.71458294688662705</v>
      </c>
      <c r="AJ40" s="298">
        <f t="shared" si="10"/>
        <v>1.8000000000000016</v>
      </c>
      <c r="AK40" s="248"/>
      <c r="AL40" s="204">
        <f t="shared" si="28"/>
        <v>0.464158710456613</v>
      </c>
      <c r="AM40" s="204">
        <f t="shared" si="12"/>
        <v>0.469786631736202</v>
      </c>
      <c r="AN40" s="298">
        <f t="shared" si="13"/>
        <v>-0.59999999999999498</v>
      </c>
      <c r="AO40" s="204">
        <f t="shared" si="29"/>
        <v>0.43391040578323398</v>
      </c>
      <c r="AP40" s="204">
        <f t="shared" si="15"/>
        <v>0.44399544325222401</v>
      </c>
      <c r="AQ40" s="298">
        <f t="shared" si="16"/>
        <v>-1.0000000000000009</v>
      </c>
      <c r="AR40" s="204">
        <f t="shared" si="17"/>
        <v>0.74820447558705205</v>
      </c>
      <c r="AS40" s="204">
        <f t="shared" si="18"/>
        <v>0.74230690168883096</v>
      </c>
      <c r="AT40" s="298">
        <f t="shared" si="19"/>
        <v>0.60000000000000053</v>
      </c>
      <c r="AU40" s="204">
        <f t="shared" si="20"/>
        <v>0.71600493804381904</v>
      </c>
      <c r="AV40" s="204">
        <f t="shared" si="21"/>
        <v>0.71292194516945995</v>
      </c>
      <c r="AW40" s="298">
        <f t="shared" si="22"/>
        <v>0.30000000000000027</v>
      </c>
      <c r="AX40" s="205">
        <v>0</v>
      </c>
    </row>
    <row r="41" spans="2:50" ht="13.5" customHeight="1">
      <c r="B41" s="35">
        <v>37</v>
      </c>
      <c r="C41" s="102" t="s">
        <v>4</v>
      </c>
      <c r="D41" s="329">
        <v>0.45271285233765901</v>
      </c>
      <c r="E41" s="271">
        <v>0.433896081654018</v>
      </c>
      <c r="F41" s="271">
        <v>0.57447010691184097</v>
      </c>
      <c r="G41" s="271">
        <f>市区町村別_普及率!F42</f>
        <v>0.45992435161008555</v>
      </c>
      <c r="H41" s="329">
        <v>0.73446862883171204</v>
      </c>
      <c r="I41" s="271">
        <v>0.70766531474282701</v>
      </c>
      <c r="J41" s="338">
        <v>0.81706621591819495</v>
      </c>
      <c r="K41" s="274">
        <f>市区町村別_普及率!G42</f>
        <v>0.73636609028078048</v>
      </c>
      <c r="L41" s="299"/>
      <c r="M41" s="35">
        <v>37</v>
      </c>
      <c r="N41" s="102" t="s">
        <v>4</v>
      </c>
      <c r="O41" s="28">
        <v>0.45707613758339899</v>
      </c>
      <c r="P41" s="28">
        <v>0.435810145171316</v>
      </c>
      <c r="Q41" s="28">
        <v>0.592574954137983</v>
      </c>
      <c r="R41" s="28">
        <v>0.46159269530286601</v>
      </c>
      <c r="S41" s="28">
        <v>0.72971690255711996</v>
      </c>
      <c r="T41" s="28">
        <v>0.70244472981511097</v>
      </c>
      <c r="U41" s="28">
        <v>0.81218930895894204</v>
      </c>
      <c r="V41" s="28">
        <v>0.73007234267946775</v>
      </c>
      <c r="W41" s="105"/>
      <c r="X41" s="91" t="s">
        <v>4</v>
      </c>
      <c r="Y41" s="206">
        <f t="shared" si="23"/>
        <v>0.45271285233765901</v>
      </c>
      <c r="Z41" s="206">
        <f t="shared" si="0"/>
        <v>0.45707613758339899</v>
      </c>
      <c r="AA41" s="298">
        <f t="shared" si="1"/>
        <v>-0.40000000000000036</v>
      </c>
      <c r="AB41" s="206">
        <f t="shared" si="2"/>
        <v>0.433896081654018</v>
      </c>
      <c r="AC41" s="206">
        <f t="shared" si="3"/>
        <v>0.435810145171316</v>
      </c>
      <c r="AD41" s="298">
        <f t="shared" si="4"/>
        <v>-0.20000000000000018</v>
      </c>
      <c r="AE41" s="206">
        <f t="shared" si="5"/>
        <v>0.73446862883171204</v>
      </c>
      <c r="AF41" s="206">
        <f t="shared" si="6"/>
        <v>0.72971690255711996</v>
      </c>
      <c r="AG41" s="298">
        <f t="shared" si="7"/>
        <v>0.40000000000000036</v>
      </c>
      <c r="AH41" s="206">
        <f t="shared" si="8"/>
        <v>0.70766531474282701</v>
      </c>
      <c r="AI41" s="206">
        <f t="shared" si="9"/>
        <v>0.70244472981511097</v>
      </c>
      <c r="AJ41" s="298">
        <f t="shared" si="10"/>
        <v>0.60000000000000053</v>
      </c>
      <c r="AK41" s="248"/>
      <c r="AL41" s="204">
        <f t="shared" si="28"/>
        <v>0.464158710456613</v>
      </c>
      <c r="AM41" s="204">
        <f t="shared" si="12"/>
        <v>0.469786631736202</v>
      </c>
      <c r="AN41" s="298">
        <f t="shared" si="13"/>
        <v>-0.59999999999999498</v>
      </c>
      <c r="AO41" s="204">
        <f t="shared" si="29"/>
        <v>0.43391040578323398</v>
      </c>
      <c r="AP41" s="204">
        <f t="shared" si="15"/>
        <v>0.44399544325222401</v>
      </c>
      <c r="AQ41" s="298">
        <f t="shared" si="16"/>
        <v>-1.0000000000000009</v>
      </c>
      <c r="AR41" s="204">
        <f t="shared" si="17"/>
        <v>0.74820447558705205</v>
      </c>
      <c r="AS41" s="204">
        <f t="shared" si="18"/>
        <v>0.74230690168883096</v>
      </c>
      <c r="AT41" s="298">
        <f t="shared" si="19"/>
        <v>0.60000000000000053</v>
      </c>
      <c r="AU41" s="204">
        <f t="shared" si="20"/>
        <v>0.71600493804381904</v>
      </c>
      <c r="AV41" s="204">
        <f t="shared" si="21"/>
        <v>0.71292194516945995</v>
      </c>
      <c r="AW41" s="298">
        <f t="shared" si="22"/>
        <v>0.30000000000000027</v>
      </c>
      <c r="AX41" s="205">
        <v>0</v>
      </c>
    </row>
    <row r="42" spans="2:50" ht="13.5" customHeight="1">
      <c r="B42" s="35">
        <v>38</v>
      </c>
      <c r="C42" s="222" t="s">
        <v>46</v>
      </c>
      <c r="D42" s="329">
        <v>0.45121780078658802</v>
      </c>
      <c r="E42" s="271">
        <v>0.420092813628965</v>
      </c>
      <c r="F42" s="271">
        <v>0.57303199083628997</v>
      </c>
      <c r="G42" s="271">
        <f>市区町村別_普及率!F43</f>
        <v>0.45717974304481296</v>
      </c>
      <c r="H42" s="329">
        <v>0.74076445872450702</v>
      </c>
      <c r="I42" s="271">
        <v>0.72663016386896095</v>
      </c>
      <c r="J42" s="338">
        <v>0.833251164565185</v>
      </c>
      <c r="K42" s="274">
        <f>市区町村別_普及率!G43</f>
        <v>0.74421051034926744</v>
      </c>
      <c r="L42" s="299"/>
      <c r="M42" s="35">
        <v>38</v>
      </c>
      <c r="N42" s="222" t="s">
        <v>46</v>
      </c>
      <c r="O42" s="28">
        <v>0.45174723929149802</v>
      </c>
      <c r="P42" s="28">
        <v>0.43829350626621699</v>
      </c>
      <c r="Q42" s="28">
        <v>0.56947221441811702</v>
      </c>
      <c r="R42" s="28">
        <v>0.45551887817452591</v>
      </c>
      <c r="S42" s="28">
        <v>0.73552658653115299</v>
      </c>
      <c r="T42" s="28">
        <v>0.73298603107050997</v>
      </c>
      <c r="U42" s="28">
        <v>0.81160704794632998</v>
      </c>
      <c r="V42" s="28">
        <v>0.73727498570851835</v>
      </c>
      <c r="W42" s="105"/>
      <c r="X42" s="91" t="s">
        <v>46</v>
      </c>
      <c r="Y42" s="206">
        <f t="shared" si="23"/>
        <v>0.45121780078658802</v>
      </c>
      <c r="Z42" s="206">
        <f t="shared" si="0"/>
        <v>0.45174723929149802</v>
      </c>
      <c r="AA42" s="298">
        <f t="shared" si="1"/>
        <v>-0.10000000000000009</v>
      </c>
      <c r="AB42" s="206">
        <f t="shared" si="2"/>
        <v>0.420092813628965</v>
      </c>
      <c r="AC42" s="206">
        <f t="shared" si="3"/>
        <v>0.43829350626621699</v>
      </c>
      <c r="AD42" s="298">
        <f t="shared" si="4"/>
        <v>-1.8000000000000016</v>
      </c>
      <c r="AE42" s="206">
        <f t="shared" si="5"/>
        <v>0.74076445872450702</v>
      </c>
      <c r="AF42" s="206">
        <f t="shared" si="6"/>
        <v>0.73552658653115299</v>
      </c>
      <c r="AG42" s="298">
        <f t="shared" si="7"/>
        <v>0.50000000000000044</v>
      </c>
      <c r="AH42" s="206">
        <f t="shared" si="8"/>
        <v>0.72663016386896095</v>
      </c>
      <c r="AI42" s="206">
        <f t="shared" si="9"/>
        <v>0.73298603107050997</v>
      </c>
      <c r="AJ42" s="298">
        <f t="shared" si="10"/>
        <v>-0.60000000000000053</v>
      </c>
      <c r="AK42" s="248"/>
      <c r="AL42" s="204">
        <f t="shared" si="28"/>
        <v>0.464158710456613</v>
      </c>
      <c r="AM42" s="204">
        <f t="shared" si="12"/>
        <v>0.469786631736202</v>
      </c>
      <c r="AN42" s="298">
        <f t="shared" si="13"/>
        <v>-0.59999999999999498</v>
      </c>
      <c r="AO42" s="204">
        <f t="shared" si="29"/>
        <v>0.43391040578323398</v>
      </c>
      <c r="AP42" s="204">
        <f t="shared" si="15"/>
        <v>0.44399544325222401</v>
      </c>
      <c r="AQ42" s="298">
        <f t="shared" si="16"/>
        <v>-1.0000000000000009</v>
      </c>
      <c r="AR42" s="204">
        <f t="shared" si="17"/>
        <v>0.74820447558705205</v>
      </c>
      <c r="AS42" s="204">
        <f t="shared" si="18"/>
        <v>0.74230690168883096</v>
      </c>
      <c r="AT42" s="298">
        <f t="shared" si="19"/>
        <v>0.60000000000000053</v>
      </c>
      <c r="AU42" s="204">
        <f t="shared" si="20"/>
        <v>0.71600493804381904</v>
      </c>
      <c r="AV42" s="204">
        <f t="shared" si="21"/>
        <v>0.71292194516945995</v>
      </c>
      <c r="AW42" s="298">
        <f t="shared" si="22"/>
        <v>0.30000000000000027</v>
      </c>
      <c r="AX42" s="205">
        <v>0</v>
      </c>
    </row>
    <row r="43" spans="2:50" ht="13.5" customHeight="1">
      <c r="B43" s="35">
        <v>39</v>
      </c>
      <c r="C43" s="222" t="s">
        <v>9</v>
      </c>
      <c r="D43" s="329">
        <v>0.51069193664002299</v>
      </c>
      <c r="E43" s="271">
        <v>0.47505088781536597</v>
      </c>
      <c r="F43" s="271">
        <v>0.61920518338897201</v>
      </c>
      <c r="G43" s="271">
        <f>市区町村別_普及率!F44</f>
        <v>0.51536449138903329</v>
      </c>
      <c r="H43" s="329">
        <v>0.79622311221783204</v>
      </c>
      <c r="I43" s="271">
        <v>0.75779975029800495</v>
      </c>
      <c r="J43" s="338">
        <v>0.85567709505446599</v>
      </c>
      <c r="K43" s="274">
        <f>市区町村別_普及率!G44</f>
        <v>0.79644349935836278</v>
      </c>
      <c r="L43" s="299"/>
      <c r="M43" s="35">
        <v>39</v>
      </c>
      <c r="N43" s="222" t="s">
        <v>9</v>
      </c>
      <c r="O43" s="28">
        <v>0.51987316864352096</v>
      </c>
      <c r="P43" s="28">
        <v>0.48897645340663498</v>
      </c>
      <c r="Q43" s="28">
        <v>0.62120848541009899</v>
      </c>
      <c r="R43" s="28">
        <v>0.52247761156816452</v>
      </c>
      <c r="S43" s="28">
        <v>0.79323589036645603</v>
      </c>
      <c r="T43" s="28">
        <v>0.75963616624764596</v>
      </c>
      <c r="U43" s="28">
        <v>0.85854141644448401</v>
      </c>
      <c r="V43" s="28">
        <v>0.79296528302790326</v>
      </c>
      <c r="W43" s="105"/>
      <c r="X43" s="91" t="s">
        <v>9</v>
      </c>
      <c r="Y43" s="206">
        <f t="shared" si="23"/>
        <v>0.51069193664002299</v>
      </c>
      <c r="Z43" s="206">
        <f t="shared" si="0"/>
        <v>0.51987316864352096</v>
      </c>
      <c r="AA43" s="298">
        <f t="shared" si="1"/>
        <v>-0.9000000000000008</v>
      </c>
      <c r="AB43" s="206">
        <f t="shared" si="2"/>
        <v>0.47505088781536597</v>
      </c>
      <c r="AC43" s="206">
        <f t="shared" si="3"/>
        <v>0.48897645340663498</v>
      </c>
      <c r="AD43" s="298">
        <f t="shared" si="4"/>
        <v>-1.4000000000000012</v>
      </c>
      <c r="AE43" s="206">
        <f t="shared" si="5"/>
        <v>0.79622311221783204</v>
      </c>
      <c r="AF43" s="206">
        <f t="shared" si="6"/>
        <v>0.79323589036645603</v>
      </c>
      <c r="AG43" s="298">
        <f t="shared" si="7"/>
        <v>0.30000000000000027</v>
      </c>
      <c r="AH43" s="206">
        <f t="shared" si="8"/>
        <v>0.75779975029800495</v>
      </c>
      <c r="AI43" s="206">
        <f t="shared" si="9"/>
        <v>0.75963616624764596</v>
      </c>
      <c r="AJ43" s="298">
        <f t="shared" si="10"/>
        <v>-0.20000000000000018</v>
      </c>
      <c r="AK43" s="248"/>
      <c r="AL43" s="204">
        <f t="shared" si="28"/>
        <v>0.464158710456613</v>
      </c>
      <c r="AM43" s="204">
        <f t="shared" si="12"/>
        <v>0.469786631736202</v>
      </c>
      <c r="AN43" s="298">
        <f t="shared" si="13"/>
        <v>-0.59999999999999498</v>
      </c>
      <c r="AO43" s="204">
        <f t="shared" si="29"/>
        <v>0.43391040578323398</v>
      </c>
      <c r="AP43" s="204">
        <f t="shared" si="15"/>
        <v>0.44399544325222401</v>
      </c>
      <c r="AQ43" s="298">
        <f t="shared" si="16"/>
        <v>-1.0000000000000009</v>
      </c>
      <c r="AR43" s="204">
        <f t="shared" si="17"/>
        <v>0.74820447558705205</v>
      </c>
      <c r="AS43" s="204">
        <f t="shared" si="18"/>
        <v>0.74230690168883096</v>
      </c>
      <c r="AT43" s="298">
        <f t="shared" si="19"/>
        <v>0.60000000000000053</v>
      </c>
      <c r="AU43" s="204">
        <f t="shared" si="20"/>
        <v>0.71600493804381904</v>
      </c>
      <c r="AV43" s="204">
        <f t="shared" si="21"/>
        <v>0.71292194516945995</v>
      </c>
      <c r="AW43" s="298">
        <f t="shared" si="22"/>
        <v>0.30000000000000027</v>
      </c>
      <c r="AX43" s="205">
        <v>0</v>
      </c>
    </row>
    <row r="44" spans="2:50" ht="13.5" customHeight="1">
      <c r="B44" s="35">
        <v>40</v>
      </c>
      <c r="C44" s="222" t="s">
        <v>47</v>
      </c>
      <c r="D44" s="330">
        <v>0.42062757841259102</v>
      </c>
      <c r="E44" s="272">
        <v>0.40527569385221202</v>
      </c>
      <c r="F44" s="272">
        <v>0.52296294597263804</v>
      </c>
      <c r="G44" s="272">
        <f>市区町村別_普及率!F45</f>
        <v>0.42669778514494716</v>
      </c>
      <c r="H44" s="330">
        <v>0.72723984908884898</v>
      </c>
      <c r="I44" s="272">
        <v>0.71558215466280095</v>
      </c>
      <c r="J44" s="339">
        <v>0.77782278829503004</v>
      </c>
      <c r="K44" s="275">
        <f>市区町村別_普及率!G45</f>
        <v>0.72896125721067606</v>
      </c>
      <c r="L44" s="299"/>
      <c r="M44" s="35">
        <v>40</v>
      </c>
      <c r="N44" s="222" t="s">
        <v>47</v>
      </c>
      <c r="O44" s="28">
        <v>0.43840232106120303</v>
      </c>
      <c r="P44" s="28">
        <v>0.42163593614682898</v>
      </c>
      <c r="Q44" s="28">
        <v>0.49191115628443099</v>
      </c>
      <c r="R44" s="28">
        <v>0.44024697079441422</v>
      </c>
      <c r="S44" s="28">
        <v>0.72433243063714503</v>
      </c>
      <c r="T44" s="28">
        <v>0.70791425019341003</v>
      </c>
      <c r="U44" s="28">
        <v>0.76992319412112697</v>
      </c>
      <c r="V44" s="28">
        <v>0.72497738853401006</v>
      </c>
      <c r="W44" s="105"/>
      <c r="X44" s="91" t="s">
        <v>47</v>
      </c>
      <c r="Y44" s="206">
        <f t="shared" si="23"/>
        <v>0.42062757841259102</v>
      </c>
      <c r="Z44" s="206">
        <f t="shared" si="0"/>
        <v>0.43840232106120303</v>
      </c>
      <c r="AA44" s="298">
        <f t="shared" si="1"/>
        <v>-1.7000000000000015</v>
      </c>
      <c r="AB44" s="206">
        <f t="shared" si="2"/>
        <v>0.40527569385221202</v>
      </c>
      <c r="AC44" s="206">
        <f t="shared" si="3"/>
        <v>0.42163593614682898</v>
      </c>
      <c r="AD44" s="298">
        <f t="shared" si="4"/>
        <v>-1.699999999999996</v>
      </c>
      <c r="AE44" s="206">
        <f t="shared" si="5"/>
        <v>0.72723984908884898</v>
      </c>
      <c r="AF44" s="206">
        <f t="shared" si="6"/>
        <v>0.72433243063714503</v>
      </c>
      <c r="AG44" s="298">
        <f t="shared" si="7"/>
        <v>0.30000000000000027</v>
      </c>
      <c r="AH44" s="206">
        <f t="shared" si="8"/>
        <v>0.71558215466280095</v>
      </c>
      <c r="AI44" s="206">
        <f t="shared" si="9"/>
        <v>0.70791425019341003</v>
      </c>
      <c r="AJ44" s="298">
        <f t="shared" si="10"/>
        <v>0.80000000000000071</v>
      </c>
      <c r="AK44" s="248"/>
      <c r="AL44" s="204">
        <f t="shared" si="28"/>
        <v>0.464158710456613</v>
      </c>
      <c r="AM44" s="204">
        <f t="shared" si="12"/>
        <v>0.469786631736202</v>
      </c>
      <c r="AN44" s="298">
        <f t="shared" si="13"/>
        <v>-0.59999999999999498</v>
      </c>
      <c r="AO44" s="204">
        <f t="shared" si="29"/>
        <v>0.43391040578323398</v>
      </c>
      <c r="AP44" s="204">
        <f t="shared" si="15"/>
        <v>0.44399544325222401</v>
      </c>
      <c r="AQ44" s="298">
        <f t="shared" si="16"/>
        <v>-1.0000000000000009</v>
      </c>
      <c r="AR44" s="204">
        <f t="shared" si="17"/>
        <v>0.74820447558705205</v>
      </c>
      <c r="AS44" s="204">
        <f t="shared" si="18"/>
        <v>0.74230690168883096</v>
      </c>
      <c r="AT44" s="298">
        <f t="shared" si="19"/>
        <v>0.60000000000000053</v>
      </c>
      <c r="AU44" s="204">
        <f t="shared" si="20"/>
        <v>0.71600493804381904</v>
      </c>
      <c r="AV44" s="204">
        <f t="shared" si="21"/>
        <v>0.71292194516945995</v>
      </c>
      <c r="AW44" s="298">
        <f t="shared" si="22"/>
        <v>0.30000000000000027</v>
      </c>
      <c r="AX44" s="205">
        <v>0</v>
      </c>
    </row>
    <row r="45" spans="2:50" ht="13.5" customHeight="1">
      <c r="B45" s="35">
        <v>41</v>
      </c>
      <c r="C45" s="222" t="s">
        <v>14</v>
      </c>
      <c r="D45" s="329">
        <v>0.465278178879034</v>
      </c>
      <c r="E45" s="271">
        <v>0.460522806659587</v>
      </c>
      <c r="F45" s="271">
        <v>0.60585190323767402</v>
      </c>
      <c r="G45" s="271">
        <f>市区町村別_普及率!F46</f>
        <v>0.47508325844408605</v>
      </c>
      <c r="H45" s="329">
        <v>0.75514866382155199</v>
      </c>
      <c r="I45" s="271">
        <v>0.72580187184298794</v>
      </c>
      <c r="J45" s="338">
        <v>0.82567027178153496</v>
      </c>
      <c r="K45" s="274">
        <f>市区町村別_普及率!G46</f>
        <v>0.75727403249539904</v>
      </c>
      <c r="L45" s="299"/>
      <c r="M45" s="35">
        <v>41</v>
      </c>
      <c r="N45" s="222" t="s">
        <v>14</v>
      </c>
      <c r="O45" s="28">
        <v>0.47307976065894503</v>
      </c>
      <c r="P45" s="28">
        <v>0.423763744305796</v>
      </c>
      <c r="Q45" s="28">
        <v>0.63862318623299896</v>
      </c>
      <c r="R45" s="28">
        <v>0.47879105996869764</v>
      </c>
      <c r="S45" s="28">
        <v>0.74519050176537804</v>
      </c>
      <c r="T45" s="28">
        <v>0.71856139487238502</v>
      </c>
      <c r="U45" s="28">
        <v>0.83212208604079196</v>
      </c>
      <c r="V45" s="28">
        <v>0.74654784383895045</v>
      </c>
      <c r="W45" s="105"/>
      <c r="X45" s="91" t="s">
        <v>14</v>
      </c>
      <c r="Y45" s="206">
        <f t="shared" si="23"/>
        <v>0.465278178879034</v>
      </c>
      <c r="Z45" s="206">
        <f t="shared" si="0"/>
        <v>0.47307976065894503</v>
      </c>
      <c r="AA45" s="298">
        <f t="shared" si="1"/>
        <v>-0.79999999999999516</v>
      </c>
      <c r="AB45" s="206">
        <f t="shared" si="2"/>
        <v>0.460522806659587</v>
      </c>
      <c r="AC45" s="206">
        <f t="shared" si="3"/>
        <v>0.423763744305796</v>
      </c>
      <c r="AD45" s="298">
        <f t="shared" si="4"/>
        <v>3.7000000000000033</v>
      </c>
      <c r="AE45" s="206">
        <f t="shared" si="5"/>
        <v>0.75514866382155199</v>
      </c>
      <c r="AF45" s="206">
        <f t="shared" si="6"/>
        <v>0.74519050176537804</v>
      </c>
      <c r="AG45" s="298">
        <f t="shared" si="7"/>
        <v>1.0000000000000009</v>
      </c>
      <c r="AH45" s="206">
        <f t="shared" si="8"/>
        <v>0.72580187184298794</v>
      </c>
      <c r="AI45" s="206">
        <f t="shared" si="9"/>
        <v>0.71856139487238502</v>
      </c>
      <c r="AJ45" s="298">
        <f t="shared" si="10"/>
        <v>0.70000000000000062</v>
      </c>
      <c r="AK45" s="248"/>
      <c r="AL45" s="204">
        <f t="shared" ref="AL45:AL50" si="30">$D$79</f>
        <v>0.464158710456613</v>
      </c>
      <c r="AM45" s="204">
        <f t="shared" si="12"/>
        <v>0.469786631736202</v>
      </c>
      <c r="AN45" s="298">
        <f t="shared" si="13"/>
        <v>-0.59999999999999498</v>
      </c>
      <c r="AO45" s="204">
        <f t="shared" ref="AO45:AO50" si="31">$E$79</f>
        <v>0.43391040578323398</v>
      </c>
      <c r="AP45" s="204">
        <f t="shared" si="15"/>
        <v>0.44399544325222401</v>
      </c>
      <c r="AQ45" s="298">
        <f t="shared" si="16"/>
        <v>-1.0000000000000009</v>
      </c>
      <c r="AR45" s="204">
        <f t="shared" si="17"/>
        <v>0.74820447558705205</v>
      </c>
      <c r="AS45" s="204">
        <f t="shared" si="18"/>
        <v>0.74230690168883096</v>
      </c>
      <c r="AT45" s="298">
        <f t="shared" si="19"/>
        <v>0.60000000000000053</v>
      </c>
      <c r="AU45" s="204">
        <f t="shared" si="20"/>
        <v>0.71600493804381904</v>
      </c>
      <c r="AV45" s="204">
        <f t="shared" si="21"/>
        <v>0.71292194516945995</v>
      </c>
      <c r="AW45" s="298">
        <f t="shared" si="22"/>
        <v>0.30000000000000027</v>
      </c>
      <c r="AX45" s="205">
        <v>0</v>
      </c>
    </row>
    <row r="46" spans="2:50" ht="13.5" customHeight="1">
      <c r="B46" s="35">
        <v>42</v>
      </c>
      <c r="C46" s="222" t="s">
        <v>15</v>
      </c>
      <c r="D46" s="329">
        <v>0.48089316869658399</v>
      </c>
      <c r="E46" s="271">
        <v>0.46493575923510699</v>
      </c>
      <c r="F46" s="271">
        <v>0.54328554035934595</v>
      </c>
      <c r="G46" s="271">
        <f>市区町村別_普及率!F47</f>
        <v>0.48429880586313429</v>
      </c>
      <c r="H46" s="329">
        <v>0.77619757328942895</v>
      </c>
      <c r="I46" s="271">
        <v>0.75723074979994798</v>
      </c>
      <c r="J46" s="338">
        <v>0.83004436519839098</v>
      </c>
      <c r="K46" s="274">
        <f>市区町村別_普及率!G47</f>
        <v>0.77736798279566222</v>
      </c>
      <c r="L46" s="299"/>
      <c r="M46" s="35">
        <v>42</v>
      </c>
      <c r="N46" s="222" t="s">
        <v>15</v>
      </c>
      <c r="O46" s="28">
        <v>0.48281075909607601</v>
      </c>
      <c r="P46" s="28">
        <v>0.48411613463997499</v>
      </c>
      <c r="Q46" s="28">
        <v>0.57597011016244304</v>
      </c>
      <c r="R46" s="28">
        <v>0.48713958439883887</v>
      </c>
      <c r="S46" s="28">
        <v>0.77013879060063695</v>
      </c>
      <c r="T46" s="28">
        <v>0.74499787515445803</v>
      </c>
      <c r="U46" s="28">
        <v>0.831819595726073</v>
      </c>
      <c r="V46" s="28">
        <v>0.77029268514706206</v>
      </c>
      <c r="W46" s="105"/>
      <c r="X46" s="91" t="s">
        <v>15</v>
      </c>
      <c r="Y46" s="206">
        <f t="shared" si="23"/>
        <v>0.48089316869658399</v>
      </c>
      <c r="Z46" s="206">
        <f t="shared" si="0"/>
        <v>0.48281075909607601</v>
      </c>
      <c r="AA46" s="298">
        <f t="shared" si="1"/>
        <v>-0.20000000000000018</v>
      </c>
      <c r="AB46" s="206">
        <f t="shared" si="2"/>
        <v>0.46493575923510699</v>
      </c>
      <c r="AC46" s="206">
        <f t="shared" si="3"/>
        <v>0.48411613463997499</v>
      </c>
      <c r="AD46" s="298">
        <f t="shared" si="4"/>
        <v>-1.8999999999999961</v>
      </c>
      <c r="AE46" s="206">
        <f t="shared" si="5"/>
        <v>0.77619757328942895</v>
      </c>
      <c r="AF46" s="206">
        <f t="shared" si="6"/>
        <v>0.77013879060063695</v>
      </c>
      <c r="AG46" s="298">
        <f t="shared" si="7"/>
        <v>0.60000000000000053</v>
      </c>
      <c r="AH46" s="206">
        <f t="shared" si="8"/>
        <v>0.75723074979994798</v>
      </c>
      <c r="AI46" s="206">
        <f t="shared" si="9"/>
        <v>0.74499787515445803</v>
      </c>
      <c r="AJ46" s="298">
        <f t="shared" si="10"/>
        <v>1.2000000000000011</v>
      </c>
      <c r="AK46" s="248"/>
      <c r="AL46" s="204">
        <f t="shared" si="30"/>
        <v>0.464158710456613</v>
      </c>
      <c r="AM46" s="204">
        <f t="shared" si="12"/>
        <v>0.469786631736202</v>
      </c>
      <c r="AN46" s="298">
        <f t="shared" si="13"/>
        <v>-0.59999999999999498</v>
      </c>
      <c r="AO46" s="204">
        <f t="shared" si="31"/>
        <v>0.43391040578323398</v>
      </c>
      <c r="AP46" s="204">
        <f t="shared" si="15"/>
        <v>0.44399544325222401</v>
      </c>
      <c r="AQ46" s="298">
        <f t="shared" si="16"/>
        <v>-1.0000000000000009</v>
      </c>
      <c r="AR46" s="204">
        <f t="shared" si="17"/>
        <v>0.74820447558705205</v>
      </c>
      <c r="AS46" s="204">
        <f t="shared" si="18"/>
        <v>0.74230690168883096</v>
      </c>
      <c r="AT46" s="298">
        <f t="shared" si="19"/>
        <v>0.60000000000000053</v>
      </c>
      <c r="AU46" s="204">
        <f t="shared" si="20"/>
        <v>0.71600493804381904</v>
      </c>
      <c r="AV46" s="204">
        <f t="shared" si="21"/>
        <v>0.71292194516945995</v>
      </c>
      <c r="AW46" s="298">
        <f t="shared" si="22"/>
        <v>0.30000000000000027</v>
      </c>
      <c r="AX46" s="205">
        <v>0</v>
      </c>
    </row>
    <row r="47" spans="2:50" ht="13.5" customHeight="1">
      <c r="B47" s="35">
        <v>43</v>
      </c>
      <c r="C47" s="222" t="s">
        <v>10</v>
      </c>
      <c r="D47" s="329">
        <v>0.48564600971614003</v>
      </c>
      <c r="E47" s="271">
        <v>0.47610632885793602</v>
      </c>
      <c r="F47" s="271">
        <v>0.56867414884908496</v>
      </c>
      <c r="G47" s="271">
        <f>市区町村別_普及率!F48</f>
        <v>0.49134034980876712</v>
      </c>
      <c r="H47" s="329">
        <v>0.76591776194750605</v>
      </c>
      <c r="I47" s="271">
        <v>0.73172234590575702</v>
      </c>
      <c r="J47" s="338">
        <v>0.83762595584999999</v>
      </c>
      <c r="K47" s="274">
        <f>市区町村別_普及率!G48</f>
        <v>0.76663728234433615</v>
      </c>
      <c r="L47" s="299"/>
      <c r="M47" s="35">
        <v>43</v>
      </c>
      <c r="N47" s="222" t="s">
        <v>10</v>
      </c>
      <c r="O47" s="28">
        <v>0.47476381066341899</v>
      </c>
      <c r="P47" s="28">
        <v>0.48628141261036001</v>
      </c>
      <c r="Q47" s="28">
        <v>0.59970481548542298</v>
      </c>
      <c r="R47" s="28">
        <v>0.48214984502061764</v>
      </c>
      <c r="S47" s="28">
        <v>0.751910285519371</v>
      </c>
      <c r="T47" s="28">
        <v>0.72521745267665605</v>
      </c>
      <c r="U47" s="28">
        <v>0.83793718361442804</v>
      </c>
      <c r="V47" s="28">
        <v>0.75225943617502511</v>
      </c>
      <c r="W47" s="105"/>
      <c r="X47" s="91" t="s">
        <v>10</v>
      </c>
      <c r="Y47" s="206">
        <f t="shared" si="23"/>
        <v>0.48564600971614003</v>
      </c>
      <c r="Z47" s="206">
        <f t="shared" si="0"/>
        <v>0.47476381066341899</v>
      </c>
      <c r="AA47" s="298">
        <f t="shared" si="1"/>
        <v>1.100000000000001</v>
      </c>
      <c r="AB47" s="206">
        <f t="shared" si="2"/>
        <v>0.47610632885793602</v>
      </c>
      <c r="AC47" s="206">
        <f t="shared" si="3"/>
        <v>0.48628141261036001</v>
      </c>
      <c r="AD47" s="298">
        <f t="shared" si="4"/>
        <v>-1.0000000000000009</v>
      </c>
      <c r="AE47" s="206">
        <f t="shared" si="5"/>
        <v>0.76591776194750605</v>
      </c>
      <c r="AF47" s="206">
        <f t="shared" si="6"/>
        <v>0.751910285519371</v>
      </c>
      <c r="AG47" s="298">
        <f t="shared" si="7"/>
        <v>1.4000000000000012</v>
      </c>
      <c r="AH47" s="206">
        <f t="shared" si="8"/>
        <v>0.73172234590575702</v>
      </c>
      <c r="AI47" s="206">
        <f t="shared" si="9"/>
        <v>0.72521745267665605</v>
      </c>
      <c r="AJ47" s="298">
        <f t="shared" si="10"/>
        <v>0.70000000000000062</v>
      </c>
      <c r="AK47" s="248"/>
      <c r="AL47" s="204">
        <f t="shared" si="30"/>
        <v>0.464158710456613</v>
      </c>
      <c r="AM47" s="204">
        <f t="shared" si="12"/>
        <v>0.469786631736202</v>
      </c>
      <c r="AN47" s="298">
        <f t="shared" si="13"/>
        <v>-0.59999999999999498</v>
      </c>
      <c r="AO47" s="204">
        <f t="shared" si="31"/>
        <v>0.43391040578323398</v>
      </c>
      <c r="AP47" s="204">
        <f t="shared" si="15"/>
        <v>0.44399544325222401</v>
      </c>
      <c r="AQ47" s="298">
        <f t="shared" si="16"/>
        <v>-1.0000000000000009</v>
      </c>
      <c r="AR47" s="204">
        <f t="shared" si="17"/>
        <v>0.74820447558705205</v>
      </c>
      <c r="AS47" s="204">
        <f t="shared" si="18"/>
        <v>0.74230690168883096</v>
      </c>
      <c r="AT47" s="298">
        <f t="shared" si="19"/>
        <v>0.60000000000000053</v>
      </c>
      <c r="AU47" s="204">
        <f t="shared" si="20"/>
        <v>0.71600493804381904</v>
      </c>
      <c r="AV47" s="204">
        <f t="shared" si="21"/>
        <v>0.71292194516945995</v>
      </c>
      <c r="AW47" s="298">
        <f t="shared" si="22"/>
        <v>0.30000000000000027</v>
      </c>
      <c r="AX47" s="205">
        <v>0</v>
      </c>
    </row>
    <row r="48" spans="2:50" ht="13.5" customHeight="1">
      <c r="B48" s="35">
        <v>44</v>
      </c>
      <c r="C48" s="222" t="s">
        <v>22</v>
      </c>
      <c r="D48" s="329">
        <v>0.48538269891397501</v>
      </c>
      <c r="E48" s="271">
        <v>0.44643045011833099</v>
      </c>
      <c r="F48" s="271">
        <v>0.570509943253108</v>
      </c>
      <c r="G48" s="271">
        <f>市区町村別_普及率!F49</f>
        <v>0.48933602351814603</v>
      </c>
      <c r="H48" s="329">
        <v>0.762691524021055</v>
      </c>
      <c r="I48" s="271">
        <v>0.72443966182875597</v>
      </c>
      <c r="J48" s="338">
        <v>0.84228840718906695</v>
      </c>
      <c r="K48" s="274">
        <f>市区町村別_普及率!G49</f>
        <v>0.76421712557144184</v>
      </c>
      <c r="L48" s="299"/>
      <c r="M48" s="35">
        <v>44</v>
      </c>
      <c r="N48" s="222" t="s">
        <v>22</v>
      </c>
      <c r="O48" s="28">
        <v>0.48732661072379102</v>
      </c>
      <c r="P48" s="28">
        <v>0.47656828687300301</v>
      </c>
      <c r="Q48" s="28">
        <v>0.567334345918036</v>
      </c>
      <c r="R48" s="28">
        <v>0.49049379122916642</v>
      </c>
      <c r="S48" s="28">
        <v>0.75557201025249299</v>
      </c>
      <c r="T48" s="28">
        <v>0.72879266930345799</v>
      </c>
      <c r="U48" s="28">
        <v>0.84310043356060105</v>
      </c>
      <c r="V48" s="28">
        <v>0.75643315837479863</v>
      </c>
      <c r="W48" s="105"/>
      <c r="X48" s="91" t="s">
        <v>22</v>
      </c>
      <c r="Y48" s="206">
        <f t="shared" si="23"/>
        <v>0.48538269891397501</v>
      </c>
      <c r="Z48" s="206">
        <f t="shared" si="0"/>
        <v>0.48732661072379102</v>
      </c>
      <c r="AA48" s="298">
        <f t="shared" si="1"/>
        <v>-0.20000000000000018</v>
      </c>
      <c r="AB48" s="206">
        <f t="shared" si="2"/>
        <v>0.44643045011833099</v>
      </c>
      <c r="AC48" s="206">
        <f t="shared" si="3"/>
        <v>0.47656828687300301</v>
      </c>
      <c r="AD48" s="298">
        <f t="shared" si="4"/>
        <v>-3.099999999999997</v>
      </c>
      <c r="AE48" s="206">
        <f t="shared" si="5"/>
        <v>0.762691524021055</v>
      </c>
      <c r="AF48" s="206">
        <f t="shared" si="6"/>
        <v>0.75557201025249299</v>
      </c>
      <c r="AG48" s="298">
        <f t="shared" si="7"/>
        <v>0.70000000000000062</v>
      </c>
      <c r="AH48" s="206">
        <f t="shared" si="8"/>
        <v>0.72443966182875597</v>
      </c>
      <c r="AI48" s="206">
        <f t="shared" si="9"/>
        <v>0.72879266930345799</v>
      </c>
      <c r="AJ48" s="298">
        <f t="shared" si="10"/>
        <v>-0.50000000000000044</v>
      </c>
      <c r="AK48" s="248"/>
      <c r="AL48" s="204">
        <f t="shared" si="30"/>
        <v>0.464158710456613</v>
      </c>
      <c r="AM48" s="204">
        <f t="shared" si="12"/>
        <v>0.469786631736202</v>
      </c>
      <c r="AN48" s="298">
        <f t="shared" si="13"/>
        <v>-0.59999999999999498</v>
      </c>
      <c r="AO48" s="204">
        <f t="shared" si="31"/>
        <v>0.43391040578323398</v>
      </c>
      <c r="AP48" s="204">
        <f t="shared" si="15"/>
        <v>0.44399544325222401</v>
      </c>
      <c r="AQ48" s="298">
        <f t="shared" si="16"/>
        <v>-1.0000000000000009</v>
      </c>
      <c r="AR48" s="204">
        <f t="shared" si="17"/>
        <v>0.74820447558705205</v>
      </c>
      <c r="AS48" s="204">
        <f t="shared" si="18"/>
        <v>0.74230690168883096</v>
      </c>
      <c r="AT48" s="298">
        <f t="shared" si="19"/>
        <v>0.60000000000000053</v>
      </c>
      <c r="AU48" s="204">
        <f t="shared" si="20"/>
        <v>0.71600493804381904</v>
      </c>
      <c r="AV48" s="204">
        <f t="shared" si="21"/>
        <v>0.71292194516945995</v>
      </c>
      <c r="AW48" s="298">
        <f t="shared" si="22"/>
        <v>0.30000000000000027</v>
      </c>
      <c r="AX48" s="205">
        <v>0</v>
      </c>
    </row>
    <row r="49" spans="2:50" ht="13.5" customHeight="1">
      <c r="B49" s="35">
        <v>45</v>
      </c>
      <c r="C49" s="222" t="s">
        <v>48</v>
      </c>
      <c r="D49" s="329">
        <v>0.50171644141308003</v>
      </c>
      <c r="E49" s="271">
        <v>0.45863915814921602</v>
      </c>
      <c r="F49" s="271">
        <v>0.49579910845890501</v>
      </c>
      <c r="G49" s="271">
        <f>市区町村別_普及率!F50</f>
        <v>0.49927445562006662</v>
      </c>
      <c r="H49" s="329">
        <v>0.76758890031575699</v>
      </c>
      <c r="I49" s="271">
        <v>0.75811601662044803</v>
      </c>
      <c r="J49" s="338">
        <v>0.80349506349986799</v>
      </c>
      <c r="K49" s="274">
        <f>市区町村別_普及率!G50</f>
        <v>0.76856820039221929</v>
      </c>
      <c r="L49" s="299"/>
      <c r="M49" s="35">
        <v>45</v>
      </c>
      <c r="N49" s="222" t="s">
        <v>48</v>
      </c>
      <c r="O49" s="28">
        <v>0.49254249860201499</v>
      </c>
      <c r="P49" s="28">
        <v>0.41988446021173298</v>
      </c>
      <c r="Q49" s="28">
        <v>0.50280779556543898</v>
      </c>
      <c r="R49" s="28">
        <v>0.48965143174160869</v>
      </c>
      <c r="S49" s="28">
        <v>0.75434442628750298</v>
      </c>
      <c r="T49" s="28">
        <v>0.73303339575204995</v>
      </c>
      <c r="U49" s="28">
        <v>0.78776714539833104</v>
      </c>
      <c r="V49" s="28">
        <v>0.7543754849180192</v>
      </c>
      <c r="W49" s="105"/>
      <c r="X49" s="91" t="s">
        <v>48</v>
      </c>
      <c r="Y49" s="206">
        <f t="shared" si="23"/>
        <v>0.50171644141308003</v>
      </c>
      <c r="Z49" s="206">
        <f t="shared" si="0"/>
        <v>0.49254249860201499</v>
      </c>
      <c r="AA49" s="298">
        <f t="shared" si="1"/>
        <v>0.9000000000000008</v>
      </c>
      <c r="AB49" s="206">
        <f t="shared" si="2"/>
        <v>0.45863915814921602</v>
      </c>
      <c r="AC49" s="206">
        <f t="shared" si="3"/>
        <v>0.41988446021173298</v>
      </c>
      <c r="AD49" s="298">
        <f t="shared" si="4"/>
        <v>3.9000000000000035</v>
      </c>
      <c r="AE49" s="206">
        <f t="shared" si="5"/>
        <v>0.76758890031575699</v>
      </c>
      <c r="AF49" s="206">
        <f t="shared" si="6"/>
        <v>0.75434442628750298</v>
      </c>
      <c r="AG49" s="298">
        <f t="shared" si="7"/>
        <v>1.4000000000000012</v>
      </c>
      <c r="AH49" s="206">
        <f t="shared" si="8"/>
        <v>0.75811601662044803</v>
      </c>
      <c r="AI49" s="206">
        <f t="shared" si="9"/>
        <v>0.73303339575204995</v>
      </c>
      <c r="AJ49" s="298">
        <f t="shared" si="10"/>
        <v>2.5000000000000022</v>
      </c>
      <c r="AK49" s="248"/>
      <c r="AL49" s="204">
        <f t="shared" si="30"/>
        <v>0.464158710456613</v>
      </c>
      <c r="AM49" s="204">
        <f t="shared" si="12"/>
        <v>0.469786631736202</v>
      </c>
      <c r="AN49" s="298">
        <f t="shared" si="13"/>
        <v>-0.59999999999999498</v>
      </c>
      <c r="AO49" s="204">
        <f t="shared" si="31"/>
        <v>0.43391040578323398</v>
      </c>
      <c r="AP49" s="204">
        <f t="shared" si="15"/>
        <v>0.44399544325222401</v>
      </c>
      <c r="AQ49" s="298">
        <f t="shared" si="16"/>
        <v>-1.0000000000000009</v>
      </c>
      <c r="AR49" s="204">
        <f t="shared" si="17"/>
        <v>0.74820447558705205</v>
      </c>
      <c r="AS49" s="204">
        <f t="shared" si="18"/>
        <v>0.74230690168883096</v>
      </c>
      <c r="AT49" s="298">
        <f t="shared" si="19"/>
        <v>0.60000000000000053</v>
      </c>
      <c r="AU49" s="204">
        <f t="shared" si="20"/>
        <v>0.71600493804381904</v>
      </c>
      <c r="AV49" s="204">
        <f t="shared" si="21"/>
        <v>0.71292194516945995</v>
      </c>
      <c r="AW49" s="298">
        <f t="shared" si="22"/>
        <v>0.30000000000000027</v>
      </c>
      <c r="AX49" s="205">
        <v>0</v>
      </c>
    </row>
    <row r="50" spans="2:50" ht="13.5" customHeight="1">
      <c r="B50" s="35">
        <v>46</v>
      </c>
      <c r="C50" s="222" t="s">
        <v>26</v>
      </c>
      <c r="D50" s="330">
        <v>0.46392440800681201</v>
      </c>
      <c r="E50" s="272">
        <v>0.47646766060429802</v>
      </c>
      <c r="F50" s="272">
        <v>0.55451514688380399</v>
      </c>
      <c r="G50" s="272">
        <f>市区町村別_普及率!F51</f>
        <v>0.47042732551300781</v>
      </c>
      <c r="H50" s="330">
        <v>0.75359239051303495</v>
      </c>
      <c r="I50" s="272">
        <v>0.72845289422120296</v>
      </c>
      <c r="J50" s="339">
        <v>0.820233086899534</v>
      </c>
      <c r="K50" s="275">
        <f>市区町村別_普及率!G51</f>
        <v>0.7549831964728565</v>
      </c>
      <c r="L50" s="299"/>
      <c r="M50" s="35">
        <v>46</v>
      </c>
      <c r="N50" s="222" t="s">
        <v>26</v>
      </c>
      <c r="O50" s="28">
        <v>0.45141972226342902</v>
      </c>
      <c r="P50" s="28">
        <v>0.44682302827623999</v>
      </c>
      <c r="Q50" s="28">
        <v>0.54896415206698901</v>
      </c>
      <c r="R50" s="28">
        <v>0.45628316626846571</v>
      </c>
      <c r="S50" s="28">
        <v>0.73270021618504699</v>
      </c>
      <c r="T50" s="28">
        <v>0.73516905895867402</v>
      </c>
      <c r="U50" s="28">
        <v>0.790749200629694</v>
      </c>
      <c r="V50" s="28">
        <v>0.73445459418029002</v>
      </c>
      <c r="W50" s="105"/>
      <c r="X50" s="91" t="s">
        <v>26</v>
      </c>
      <c r="Y50" s="206">
        <f t="shared" si="23"/>
        <v>0.46392440800681201</v>
      </c>
      <c r="Z50" s="206">
        <f t="shared" si="0"/>
        <v>0.45141972226342902</v>
      </c>
      <c r="AA50" s="298">
        <f t="shared" si="1"/>
        <v>1.3000000000000012</v>
      </c>
      <c r="AB50" s="206">
        <f t="shared" si="2"/>
        <v>0.47646766060429802</v>
      </c>
      <c r="AC50" s="206">
        <f t="shared" si="3"/>
        <v>0.44682302827623999</v>
      </c>
      <c r="AD50" s="298">
        <f t="shared" si="4"/>
        <v>2.8999999999999968</v>
      </c>
      <c r="AE50" s="206">
        <f t="shared" si="5"/>
        <v>0.75359239051303495</v>
      </c>
      <c r="AF50" s="206">
        <f t="shared" si="6"/>
        <v>0.73270021618504699</v>
      </c>
      <c r="AG50" s="298">
        <f t="shared" si="7"/>
        <v>2.1000000000000019</v>
      </c>
      <c r="AH50" s="206">
        <f t="shared" si="8"/>
        <v>0.72845289422120296</v>
      </c>
      <c r="AI50" s="206">
        <f t="shared" si="9"/>
        <v>0.73516905895867402</v>
      </c>
      <c r="AJ50" s="298">
        <f t="shared" si="10"/>
        <v>-0.70000000000000062</v>
      </c>
      <c r="AK50" s="248"/>
      <c r="AL50" s="204">
        <f t="shared" si="30"/>
        <v>0.464158710456613</v>
      </c>
      <c r="AM50" s="204">
        <f t="shared" si="12"/>
        <v>0.469786631736202</v>
      </c>
      <c r="AN50" s="298">
        <f t="shared" si="13"/>
        <v>-0.59999999999999498</v>
      </c>
      <c r="AO50" s="204">
        <f t="shared" si="31"/>
        <v>0.43391040578323398</v>
      </c>
      <c r="AP50" s="204">
        <f t="shared" si="15"/>
        <v>0.44399544325222401</v>
      </c>
      <c r="AQ50" s="298">
        <f t="shared" si="16"/>
        <v>-1.0000000000000009</v>
      </c>
      <c r="AR50" s="204">
        <f t="shared" si="17"/>
        <v>0.74820447558705205</v>
      </c>
      <c r="AS50" s="204">
        <f t="shared" si="18"/>
        <v>0.74230690168883096</v>
      </c>
      <c r="AT50" s="298">
        <f t="shared" si="19"/>
        <v>0.60000000000000053</v>
      </c>
      <c r="AU50" s="204">
        <f t="shared" si="20"/>
        <v>0.71600493804381904</v>
      </c>
      <c r="AV50" s="204">
        <f t="shared" si="21"/>
        <v>0.71292194516945995</v>
      </c>
      <c r="AW50" s="298">
        <f t="shared" si="22"/>
        <v>0.30000000000000027</v>
      </c>
      <c r="AX50" s="205">
        <v>0</v>
      </c>
    </row>
    <row r="51" spans="2:50" ht="13.5" customHeight="1">
      <c r="B51" s="35">
        <v>47</v>
      </c>
      <c r="C51" s="222" t="s">
        <v>16</v>
      </c>
      <c r="D51" s="329">
        <v>0.51340343318871595</v>
      </c>
      <c r="E51" s="271">
        <v>0.45450234219992502</v>
      </c>
      <c r="F51" s="271">
        <v>0.59595694972716096</v>
      </c>
      <c r="G51" s="271">
        <f>市区町村別_普及率!F52</f>
        <v>0.51623614449949051</v>
      </c>
      <c r="H51" s="329">
        <v>0.78758715963168602</v>
      </c>
      <c r="I51" s="271">
        <v>0.76560002764603996</v>
      </c>
      <c r="J51" s="338">
        <v>0.85291678571721397</v>
      </c>
      <c r="K51" s="274">
        <f>市区町村別_普及率!G52</f>
        <v>0.78942757196160707</v>
      </c>
      <c r="L51" s="299"/>
      <c r="M51" s="35">
        <v>47</v>
      </c>
      <c r="N51" s="222" t="s">
        <v>16</v>
      </c>
      <c r="O51" s="28">
        <v>0.51480426305348204</v>
      </c>
      <c r="P51" s="28">
        <v>0.50586139928924601</v>
      </c>
      <c r="Q51" s="28">
        <v>0.58633194851932202</v>
      </c>
      <c r="R51" s="28">
        <v>0.51803697415421546</v>
      </c>
      <c r="S51" s="28">
        <v>0.78203378516855904</v>
      </c>
      <c r="T51" s="28">
        <v>0.76321410164678904</v>
      </c>
      <c r="U51" s="28">
        <v>0.83411739317150801</v>
      </c>
      <c r="V51" s="28">
        <v>0.78249920260055783</v>
      </c>
      <c r="W51" s="105"/>
      <c r="X51" s="91" t="s">
        <v>16</v>
      </c>
      <c r="Y51" s="206">
        <f t="shared" si="23"/>
        <v>0.51340343318871595</v>
      </c>
      <c r="Z51" s="206">
        <f t="shared" si="0"/>
        <v>0.51480426305348204</v>
      </c>
      <c r="AA51" s="298">
        <f t="shared" si="1"/>
        <v>-0.20000000000000018</v>
      </c>
      <c r="AB51" s="206">
        <f t="shared" si="2"/>
        <v>0.45450234219992502</v>
      </c>
      <c r="AC51" s="206">
        <f t="shared" si="3"/>
        <v>0.50586139928924601</v>
      </c>
      <c r="AD51" s="298">
        <f t="shared" si="4"/>
        <v>-5.0999999999999988</v>
      </c>
      <c r="AE51" s="206">
        <f t="shared" si="5"/>
        <v>0.78758715963168602</v>
      </c>
      <c r="AF51" s="206">
        <f t="shared" si="6"/>
        <v>0.78203378516855904</v>
      </c>
      <c r="AG51" s="298">
        <f t="shared" si="7"/>
        <v>0.60000000000000053</v>
      </c>
      <c r="AH51" s="206">
        <f t="shared" si="8"/>
        <v>0.76560002764603996</v>
      </c>
      <c r="AI51" s="206">
        <f t="shared" si="9"/>
        <v>0.76321410164678904</v>
      </c>
      <c r="AJ51" s="298">
        <f t="shared" si="10"/>
        <v>0.30000000000000027</v>
      </c>
      <c r="AK51" s="248"/>
      <c r="AL51" s="204">
        <f t="shared" ref="AL51:AL64" si="32">$D$79</f>
        <v>0.464158710456613</v>
      </c>
      <c r="AM51" s="204">
        <f t="shared" si="12"/>
        <v>0.469786631736202</v>
      </c>
      <c r="AN51" s="298">
        <f t="shared" si="13"/>
        <v>-0.59999999999999498</v>
      </c>
      <c r="AO51" s="204">
        <f t="shared" ref="AO51:AO64" si="33">$E$79</f>
        <v>0.43391040578323398</v>
      </c>
      <c r="AP51" s="204">
        <f t="shared" si="15"/>
        <v>0.44399544325222401</v>
      </c>
      <c r="AQ51" s="298">
        <f t="shared" si="16"/>
        <v>-1.0000000000000009</v>
      </c>
      <c r="AR51" s="204">
        <f t="shared" si="17"/>
        <v>0.74820447558705205</v>
      </c>
      <c r="AS51" s="204">
        <f t="shared" si="18"/>
        <v>0.74230690168883096</v>
      </c>
      <c r="AT51" s="298">
        <f t="shared" si="19"/>
        <v>0.60000000000000053</v>
      </c>
      <c r="AU51" s="204">
        <f t="shared" si="20"/>
        <v>0.71600493804381904</v>
      </c>
      <c r="AV51" s="204">
        <f t="shared" si="21"/>
        <v>0.71292194516945995</v>
      </c>
      <c r="AW51" s="298">
        <f t="shared" si="22"/>
        <v>0.30000000000000027</v>
      </c>
      <c r="AX51" s="205">
        <v>0</v>
      </c>
    </row>
    <row r="52" spans="2:50" ht="13.5" customHeight="1">
      <c r="B52" s="35">
        <v>48</v>
      </c>
      <c r="C52" s="222" t="s">
        <v>27</v>
      </c>
      <c r="D52" s="329">
        <v>0.41528461296885399</v>
      </c>
      <c r="E52" s="271">
        <v>0.39356150247779698</v>
      </c>
      <c r="F52" s="271">
        <v>0.49749509818191101</v>
      </c>
      <c r="G52" s="271">
        <f>市区町村別_普及率!F53</f>
        <v>0.41905561583986295</v>
      </c>
      <c r="H52" s="329">
        <v>0.70772300087199602</v>
      </c>
      <c r="I52" s="271">
        <v>0.68087644426903404</v>
      </c>
      <c r="J52" s="338">
        <v>0.78075987721444595</v>
      </c>
      <c r="K52" s="274">
        <f>市区町村別_普及率!G53</f>
        <v>0.7089479605402188</v>
      </c>
      <c r="L52" s="299"/>
      <c r="M52" s="35">
        <v>48</v>
      </c>
      <c r="N52" s="222" t="s">
        <v>27</v>
      </c>
      <c r="O52" s="28">
        <v>0.424447458955301</v>
      </c>
      <c r="P52" s="28">
        <v>0.405466301835118</v>
      </c>
      <c r="Q52" s="28">
        <v>0.50459305391370501</v>
      </c>
      <c r="R52" s="28">
        <v>0.42688018943634615</v>
      </c>
      <c r="S52" s="28">
        <v>0.70635455767962396</v>
      </c>
      <c r="T52" s="28">
        <v>0.67873633037907199</v>
      </c>
      <c r="U52" s="28">
        <v>0.80710133936548001</v>
      </c>
      <c r="V52" s="28">
        <v>0.70723935587714792</v>
      </c>
      <c r="W52" s="105"/>
      <c r="X52" s="91" t="s">
        <v>27</v>
      </c>
      <c r="Y52" s="206">
        <f t="shared" si="23"/>
        <v>0.41528461296885399</v>
      </c>
      <c r="Z52" s="206">
        <f t="shared" si="0"/>
        <v>0.424447458955301</v>
      </c>
      <c r="AA52" s="298">
        <f t="shared" si="1"/>
        <v>-0.9000000000000008</v>
      </c>
      <c r="AB52" s="206">
        <f t="shared" si="2"/>
        <v>0.39356150247779698</v>
      </c>
      <c r="AC52" s="206">
        <f t="shared" si="3"/>
        <v>0.405466301835118</v>
      </c>
      <c r="AD52" s="298">
        <f t="shared" si="4"/>
        <v>-1.100000000000001</v>
      </c>
      <c r="AE52" s="206">
        <f t="shared" si="5"/>
        <v>0.70772300087199602</v>
      </c>
      <c r="AF52" s="206">
        <f t="shared" si="6"/>
        <v>0.70635455767962396</v>
      </c>
      <c r="AG52" s="298">
        <f t="shared" si="7"/>
        <v>0.20000000000000018</v>
      </c>
      <c r="AH52" s="206">
        <f t="shared" si="8"/>
        <v>0.68087644426903404</v>
      </c>
      <c r="AI52" s="206">
        <f t="shared" si="9"/>
        <v>0.67873633037907199</v>
      </c>
      <c r="AJ52" s="298">
        <f t="shared" si="10"/>
        <v>0.20000000000000018</v>
      </c>
      <c r="AK52" s="248"/>
      <c r="AL52" s="204">
        <f t="shared" si="32"/>
        <v>0.464158710456613</v>
      </c>
      <c r="AM52" s="204">
        <f t="shared" si="12"/>
        <v>0.469786631736202</v>
      </c>
      <c r="AN52" s="298">
        <f t="shared" si="13"/>
        <v>-0.59999999999999498</v>
      </c>
      <c r="AO52" s="204">
        <f t="shared" si="33"/>
        <v>0.43391040578323398</v>
      </c>
      <c r="AP52" s="204">
        <f t="shared" si="15"/>
        <v>0.44399544325222401</v>
      </c>
      <c r="AQ52" s="298">
        <f t="shared" si="16"/>
        <v>-1.0000000000000009</v>
      </c>
      <c r="AR52" s="204">
        <f t="shared" si="17"/>
        <v>0.74820447558705205</v>
      </c>
      <c r="AS52" s="204">
        <f t="shared" si="18"/>
        <v>0.74230690168883096</v>
      </c>
      <c r="AT52" s="298">
        <f t="shared" si="19"/>
        <v>0.60000000000000053</v>
      </c>
      <c r="AU52" s="204">
        <f t="shared" si="20"/>
        <v>0.71600493804381904</v>
      </c>
      <c r="AV52" s="204">
        <f t="shared" si="21"/>
        <v>0.71292194516945995</v>
      </c>
      <c r="AW52" s="298">
        <f t="shared" si="22"/>
        <v>0.30000000000000027</v>
      </c>
      <c r="AX52" s="205">
        <v>0</v>
      </c>
    </row>
    <row r="53" spans="2:50" ht="13.5" customHeight="1">
      <c r="B53" s="35">
        <v>49</v>
      </c>
      <c r="C53" s="222" t="s">
        <v>28</v>
      </c>
      <c r="D53" s="329">
        <v>0.47262412890143701</v>
      </c>
      <c r="E53" s="271">
        <v>0.42602964019392398</v>
      </c>
      <c r="F53" s="271">
        <v>0.57058026591192801</v>
      </c>
      <c r="G53" s="271">
        <f>市区町村別_普及率!F54</f>
        <v>0.47695452962120699</v>
      </c>
      <c r="H53" s="329">
        <v>0.75486023419857695</v>
      </c>
      <c r="I53" s="271">
        <v>0.72864761533064504</v>
      </c>
      <c r="J53" s="338">
        <v>0.83238337200571899</v>
      </c>
      <c r="K53" s="274">
        <f>市区町村別_普及率!G54</f>
        <v>0.75662580924904244</v>
      </c>
      <c r="L53" s="299"/>
      <c r="M53" s="35">
        <v>49</v>
      </c>
      <c r="N53" s="222" t="s">
        <v>28</v>
      </c>
      <c r="O53" s="28">
        <v>0.486540561330711</v>
      </c>
      <c r="P53" s="28">
        <v>0.43059207897476298</v>
      </c>
      <c r="Q53" s="28">
        <v>0.48796095930613398</v>
      </c>
      <c r="R53" s="28">
        <v>0.48351375231767757</v>
      </c>
      <c r="S53" s="28">
        <v>0.75235504863470004</v>
      </c>
      <c r="T53" s="28">
        <v>0.72183422559027999</v>
      </c>
      <c r="U53" s="28">
        <v>0.80642378417729299</v>
      </c>
      <c r="V53" s="28">
        <v>0.75218081079471977</v>
      </c>
      <c r="W53" s="105"/>
      <c r="X53" s="91" t="s">
        <v>28</v>
      </c>
      <c r="Y53" s="206">
        <f t="shared" si="23"/>
        <v>0.47262412890143701</v>
      </c>
      <c r="Z53" s="206">
        <f t="shared" si="0"/>
        <v>0.486540561330711</v>
      </c>
      <c r="AA53" s="298">
        <f t="shared" si="1"/>
        <v>-1.4000000000000012</v>
      </c>
      <c r="AB53" s="206">
        <f t="shared" si="2"/>
        <v>0.42602964019392398</v>
      </c>
      <c r="AC53" s="206">
        <f t="shared" si="3"/>
        <v>0.43059207897476298</v>
      </c>
      <c r="AD53" s="298">
        <f t="shared" si="4"/>
        <v>-0.50000000000000044</v>
      </c>
      <c r="AE53" s="206">
        <f t="shared" si="5"/>
        <v>0.75486023419857695</v>
      </c>
      <c r="AF53" s="206">
        <f t="shared" si="6"/>
        <v>0.75235504863470004</v>
      </c>
      <c r="AG53" s="298">
        <f t="shared" si="7"/>
        <v>0.30000000000000027</v>
      </c>
      <c r="AH53" s="206">
        <f t="shared" si="8"/>
        <v>0.72864761533064504</v>
      </c>
      <c r="AI53" s="206">
        <f t="shared" si="9"/>
        <v>0.72183422559027999</v>
      </c>
      <c r="AJ53" s="298">
        <f t="shared" si="10"/>
        <v>0.70000000000000062</v>
      </c>
      <c r="AK53" s="248"/>
      <c r="AL53" s="204">
        <f t="shared" si="32"/>
        <v>0.464158710456613</v>
      </c>
      <c r="AM53" s="204">
        <f t="shared" si="12"/>
        <v>0.469786631736202</v>
      </c>
      <c r="AN53" s="298">
        <f t="shared" si="13"/>
        <v>-0.59999999999999498</v>
      </c>
      <c r="AO53" s="204">
        <f t="shared" si="33"/>
        <v>0.43391040578323398</v>
      </c>
      <c r="AP53" s="204">
        <f t="shared" si="15"/>
        <v>0.44399544325222401</v>
      </c>
      <c r="AQ53" s="298">
        <f t="shared" si="16"/>
        <v>-1.0000000000000009</v>
      </c>
      <c r="AR53" s="204">
        <f t="shared" si="17"/>
        <v>0.74820447558705205</v>
      </c>
      <c r="AS53" s="204">
        <f t="shared" si="18"/>
        <v>0.74230690168883096</v>
      </c>
      <c r="AT53" s="298">
        <f t="shared" si="19"/>
        <v>0.60000000000000053</v>
      </c>
      <c r="AU53" s="204">
        <f t="shared" si="20"/>
        <v>0.71600493804381904</v>
      </c>
      <c r="AV53" s="204">
        <f t="shared" si="21"/>
        <v>0.71292194516945995</v>
      </c>
      <c r="AW53" s="298">
        <f t="shared" si="22"/>
        <v>0.30000000000000027</v>
      </c>
      <c r="AX53" s="205">
        <v>0</v>
      </c>
    </row>
    <row r="54" spans="2:50" ht="13.5" customHeight="1">
      <c r="B54" s="35">
        <v>50</v>
      </c>
      <c r="C54" s="222" t="s">
        <v>17</v>
      </c>
      <c r="D54" s="329">
        <v>0.39265182170871599</v>
      </c>
      <c r="E54" s="271">
        <v>0.39859852270306401</v>
      </c>
      <c r="F54" s="271">
        <v>0.48817298687042998</v>
      </c>
      <c r="G54" s="271">
        <f>市区町村別_普及率!F55</f>
        <v>0.3990315690271104</v>
      </c>
      <c r="H54" s="329">
        <v>0.69004789350614104</v>
      </c>
      <c r="I54" s="271">
        <v>0.64951675827811595</v>
      </c>
      <c r="J54" s="338">
        <v>0.75902702472957595</v>
      </c>
      <c r="K54" s="274">
        <f>市区町村別_普及率!G55</f>
        <v>0.69098670575251775</v>
      </c>
      <c r="L54" s="299"/>
      <c r="M54" s="35">
        <v>50</v>
      </c>
      <c r="N54" s="222" t="s">
        <v>17</v>
      </c>
      <c r="O54" s="28">
        <v>0.39256644025234899</v>
      </c>
      <c r="P54" s="28">
        <v>0.38540522227997798</v>
      </c>
      <c r="Q54" s="28">
        <v>0.42985299954015799</v>
      </c>
      <c r="R54" s="28">
        <v>0.39420099956811083</v>
      </c>
      <c r="S54" s="28">
        <v>0.68071866613268395</v>
      </c>
      <c r="T54" s="28">
        <v>0.65346698012506998</v>
      </c>
      <c r="U54" s="28">
        <v>0.73206936144296397</v>
      </c>
      <c r="V54" s="28">
        <v>0.68087145012192474</v>
      </c>
      <c r="W54" s="105"/>
      <c r="X54" s="91" t="s">
        <v>17</v>
      </c>
      <c r="Y54" s="206">
        <f t="shared" si="23"/>
        <v>0.39265182170871599</v>
      </c>
      <c r="Z54" s="206">
        <f t="shared" si="0"/>
        <v>0.39256644025234899</v>
      </c>
      <c r="AA54" s="298">
        <f t="shared" si="1"/>
        <v>0</v>
      </c>
      <c r="AB54" s="206">
        <f t="shared" si="2"/>
        <v>0.39859852270306401</v>
      </c>
      <c r="AC54" s="206">
        <f t="shared" si="3"/>
        <v>0.38540522227997798</v>
      </c>
      <c r="AD54" s="298">
        <f t="shared" si="4"/>
        <v>1.4000000000000012</v>
      </c>
      <c r="AE54" s="206">
        <f t="shared" si="5"/>
        <v>0.69004789350614104</v>
      </c>
      <c r="AF54" s="206">
        <f t="shared" si="6"/>
        <v>0.68071866613268395</v>
      </c>
      <c r="AG54" s="298">
        <f t="shared" si="7"/>
        <v>0.8999999999999897</v>
      </c>
      <c r="AH54" s="206">
        <f t="shared" si="8"/>
        <v>0.64951675827811595</v>
      </c>
      <c r="AI54" s="206">
        <f t="shared" si="9"/>
        <v>0.65346698012506998</v>
      </c>
      <c r="AJ54" s="298">
        <f t="shared" si="10"/>
        <v>-0.30000000000000027</v>
      </c>
      <c r="AK54" s="248"/>
      <c r="AL54" s="204">
        <f t="shared" si="32"/>
        <v>0.464158710456613</v>
      </c>
      <c r="AM54" s="204">
        <f t="shared" si="12"/>
        <v>0.469786631736202</v>
      </c>
      <c r="AN54" s="298">
        <f t="shared" si="13"/>
        <v>-0.59999999999999498</v>
      </c>
      <c r="AO54" s="204">
        <f t="shared" si="33"/>
        <v>0.43391040578323398</v>
      </c>
      <c r="AP54" s="204">
        <f t="shared" si="15"/>
        <v>0.44399544325222401</v>
      </c>
      <c r="AQ54" s="298">
        <f t="shared" si="16"/>
        <v>-1.0000000000000009</v>
      </c>
      <c r="AR54" s="204">
        <f t="shared" si="17"/>
        <v>0.74820447558705205</v>
      </c>
      <c r="AS54" s="204">
        <f t="shared" si="18"/>
        <v>0.74230690168883096</v>
      </c>
      <c r="AT54" s="298">
        <f t="shared" si="19"/>
        <v>0.60000000000000053</v>
      </c>
      <c r="AU54" s="204">
        <f t="shared" si="20"/>
        <v>0.71600493804381904</v>
      </c>
      <c r="AV54" s="204">
        <f t="shared" si="21"/>
        <v>0.71292194516945995</v>
      </c>
      <c r="AW54" s="298">
        <f t="shared" si="22"/>
        <v>0.30000000000000027</v>
      </c>
      <c r="AX54" s="205">
        <v>0</v>
      </c>
    </row>
    <row r="55" spans="2:50" ht="13.5" customHeight="1">
      <c r="B55" s="35">
        <v>51</v>
      </c>
      <c r="C55" s="222" t="s">
        <v>49</v>
      </c>
      <c r="D55" s="329">
        <v>0.41620339975049803</v>
      </c>
      <c r="E55" s="271">
        <v>0.40766605743492201</v>
      </c>
      <c r="F55" s="271">
        <v>0.50995051055632801</v>
      </c>
      <c r="G55" s="271">
        <f>市区町村別_普及率!F56</f>
        <v>0.42139793120005992</v>
      </c>
      <c r="H55" s="329">
        <v>0.71185482099427899</v>
      </c>
      <c r="I55" s="271">
        <v>0.703057362796213</v>
      </c>
      <c r="J55" s="338">
        <v>0.78079467322787799</v>
      </c>
      <c r="K55" s="274">
        <f>市区町村別_普及率!G56</f>
        <v>0.71403569754886609</v>
      </c>
      <c r="L55" s="299"/>
      <c r="M55" s="35">
        <v>51</v>
      </c>
      <c r="N55" s="222" t="s">
        <v>49</v>
      </c>
      <c r="O55" s="28">
        <v>0.41766767483142397</v>
      </c>
      <c r="P55" s="28">
        <v>0.40797998828635201</v>
      </c>
      <c r="Q55" s="28">
        <v>0.54838568473142102</v>
      </c>
      <c r="R55" s="28">
        <v>0.42272330931241087</v>
      </c>
      <c r="S55" s="28">
        <v>0.69663489415176805</v>
      </c>
      <c r="T55" s="28">
        <v>0.70042327767089596</v>
      </c>
      <c r="U55" s="28">
        <v>0.77610673194158697</v>
      </c>
      <c r="V55" s="28">
        <v>0.69894273555465047</v>
      </c>
      <c r="W55" s="105"/>
      <c r="X55" s="91" t="s">
        <v>49</v>
      </c>
      <c r="Y55" s="206">
        <f t="shared" si="23"/>
        <v>0.41620339975049803</v>
      </c>
      <c r="Z55" s="206">
        <f t="shared" si="0"/>
        <v>0.41766767483142397</v>
      </c>
      <c r="AA55" s="298">
        <f t="shared" si="1"/>
        <v>-0.20000000000000018</v>
      </c>
      <c r="AB55" s="206">
        <f t="shared" si="2"/>
        <v>0.40766605743492201</v>
      </c>
      <c r="AC55" s="206">
        <f t="shared" si="3"/>
        <v>0.40797998828635201</v>
      </c>
      <c r="AD55" s="298">
        <f t="shared" si="4"/>
        <v>0</v>
      </c>
      <c r="AE55" s="206">
        <f t="shared" si="5"/>
        <v>0.71185482099427899</v>
      </c>
      <c r="AF55" s="206">
        <f t="shared" si="6"/>
        <v>0.69663489415176805</v>
      </c>
      <c r="AG55" s="298">
        <f t="shared" si="7"/>
        <v>1.5000000000000013</v>
      </c>
      <c r="AH55" s="206">
        <f t="shared" si="8"/>
        <v>0.703057362796213</v>
      </c>
      <c r="AI55" s="206">
        <f t="shared" si="9"/>
        <v>0.70042327767089596</v>
      </c>
      <c r="AJ55" s="298">
        <f t="shared" si="10"/>
        <v>0.30000000000000027</v>
      </c>
      <c r="AK55" s="248"/>
      <c r="AL55" s="204">
        <f t="shared" si="32"/>
        <v>0.464158710456613</v>
      </c>
      <c r="AM55" s="204">
        <f t="shared" si="12"/>
        <v>0.469786631736202</v>
      </c>
      <c r="AN55" s="298">
        <f t="shared" si="13"/>
        <v>-0.59999999999999498</v>
      </c>
      <c r="AO55" s="204">
        <f t="shared" si="33"/>
        <v>0.43391040578323398</v>
      </c>
      <c r="AP55" s="204">
        <f t="shared" si="15"/>
        <v>0.44399544325222401</v>
      </c>
      <c r="AQ55" s="298">
        <f t="shared" si="16"/>
        <v>-1.0000000000000009</v>
      </c>
      <c r="AR55" s="204">
        <f t="shared" si="17"/>
        <v>0.74820447558705205</v>
      </c>
      <c r="AS55" s="204">
        <f t="shared" si="18"/>
        <v>0.74230690168883096</v>
      </c>
      <c r="AT55" s="298">
        <f t="shared" si="19"/>
        <v>0.60000000000000053</v>
      </c>
      <c r="AU55" s="204">
        <f t="shared" si="20"/>
        <v>0.71600493804381904</v>
      </c>
      <c r="AV55" s="204">
        <f t="shared" si="21"/>
        <v>0.71292194516945995</v>
      </c>
      <c r="AW55" s="298">
        <f t="shared" si="22"/>
        <v>0.30000000000000027</v>
      </c>
      <c r="AX55" s="205">
        <v>0</v>
      </c>
    </row>
    <row r="56" spans="2:50" ht="13.5" customHeight="1">
      <c r="B56" s="35">
        <v>52</v>
      </c>
      <c r="C56" s="222" t="s">
        <v>5</v>
      </c>
      <c r="D56" s="330">
        <v>0.45728827908627701</v>
      </c>
      <c r="E56" s="272">
        <v>0.43715381313783203</v>
      </c>
      <c r="F56" s="272">
        <v>0.55928580657063598</v>
      </c>
      <c r="G56" s="272">
        <f>市区町村別_普及率!F57</f>
        <v>0.46130682042809462</v>
      </c>
      <c r="H56" s="330">
        <v>0.73492122601918897</v>
      </c>
      <c r="I56" s="272">
        <v>0.70949314681707698</v>
      </c>
      <c r="J56" s="339">
        <v>0.82729774054736804</v>
      </c>
      <c r="K56" s="275">
        <f>市区町村別_普及率!G57</f>
        <v>0.73648887074973679</v>
      </c>
      <c r="L56" s="299"/>
      <c r="M56" s="35">
        <v>52</v>
      </c>
      <c r="N56" s="222" t="s">
        <v>5</v>
      </c>
      <c r="O56" s="28">
        <v>0.46906559097941602</v>
      </c>
      <c r="P56" s="28">
        <v>0.44350510353351402</v>
      </c>
      <c r="Q56" s="28">
        <v>0.56126514573321495</v>
      </c>
      <c r="R56" s="28">
        <v>0.47046595843893085</v>
      </c>
      <c r="S56" s="28">
        <v>0.727767655507919</v>
      </c>
      <c r="T56" s="28">
        <v>0.70313832910264995</v>
      </c>
      <c r="U56" s="28">
        <v>0.78775388820857295</v>
      </c>
      <c r="V56" s="28">
        <v>0.72689093720350151</v>
      </c>
      <c r="W56" s="105"/>
      <c r="X56" s="91" t="s">
        <v>5</v>
      </c>
      <c r="Y56" s="206">
        <f t="shared" si="23"/>
        <v>0.45728827908627701</v>
      </c>
      <c r="Z56" s="206">
        <f t="shared" si="0"/>
        <v>0.46906559097941602</v>
      </c>
      <c r="AA56" s="298">
        <f t="shared" si="1"/>
        <v>-1.1999999999999955</v>
      </c>
      <c r="AB56" s="206">
        <f t="shared" si="2"/>
        <v>0.43715381313783203</v>
      </c>
      <c r="AC56" s="206">
        <f t="shared" si="3"/>
        <v>0.44350510353351402</v>
      </c>
      <c r="AD56" s="298">
        <f t="shared" si="4"/>
        <v>-0.70000000000000062</v>
      </c>
      <c r="AE56" s="206">
        <f t="shared" si="5"/>
        <v>0.73492122601918897</v>
      </c>
      <c r="AF56" s="206">
        <f t="shared" si="6"/>
        <v>0.727767655507919</v>
      </c>
      <c r="AG56" s="298">
        <f t="shared" si="7"/>
        <v>0.70000000000000062</v>
      </c>
      <c r="AH56" s="206">
        <f t="shared" si="8"/>
        <v>0.70949314681707698</v>
      </c>
      <c r="AI56" s="206">
        <f t="shared" si="9"/>
        <v>0.70313832910264995</v>
      </c>
      <c r="AJ56" s="298">
        <f t="shared" si="10"/>
        <v>0.60000000000000053</v>
      </c>
      <c r="AK56" s="248"/>
      <c r="AL56" s="204">
        <f t="shared" si="32"/>
        <v>0.464158710456613</v>
      </c>
      <c r="AM56" s="204">
        <f t="shared" si="12"/>
        <v>0.469786631736202</v>
      </c>
      <c r="AN56" s="298">
        <f t="shared" si="13"/>
        <v>-0.59999999999999498</v>
      </c>
      <c r="AO56" s="204">
        <f t="shared" si="33"/>
        <v>0.43391040578323398</v>
      </c>
      <c r="AP56" s="204">
        <f t="shared" si="15"/>
        <v>0.44399544325222401</v>
      </c>
      <c r="AQ56" s="298">
        <f t="shared" si="16"/>
        <v>-1.0000000000000009</v>
      </c>
      <c r="AR56" s="204">
        <f t="shared" si="17"/>
        <v>0.74820447558705205</v>
      </c>
      <c r="AS56" s="204">
        <f t="shared" si="18"/>
        <v>0.74230690168883096</v>
      </c>
      <c r="AT56" s="298">
        <f t="shared" si="19"/>
        <v>0.60000000000000053</v>
      </c>
      <c r="AU56" s="204">
        <f t="shared" si="20"/>
        <v>0.71600493804381904</v>
      </c>
      <c r="AV56" s="204">
        <f t="shared" si="21"/>
        <v>0.71292194516945995</v>
      </c>
      <c r="AW56" s="298">
        <f t="shared" si="22"/>
        <v>0.30000000000000027</v>
      </c>
      <c r="AX56" s="205">
        <v>0</v>
      </c>
    </row>
    <row r="57" spans="2:50" ht="13.5" customHeight="1">
      <c r="B57" s="35">
        <v>53</v>
      </c>
      <c r="C57" s="222" t="s">
        <v>23</v>
      </c>
      <c r="D57" s="329">
        <v>0.46023597225311402</v>
      </c>
      <c r="E57" s="271">
        <v>0.42039592311740098</v>
      </c>
      <c r="F57" s="271">
        <v>0.54837623838968697</v>
      </c>
      <c r="G57" s="271">
        <f>市区町村別_普及率!F58</f>
        <v>0.46430758591477261</v>
      </c>
      <c r="H57" s="329">
        <v>0.73209094936729702</v>
      </c>
      <c r="I57" s="271">
        <v>0.70925788342098395</v>
      </c>
      <c r="J57" s="338">
        <v>0.82333945484798599</v>
      </c>
      <c r="K57" s="274">
        <f>市区町村別_普及率!G58</f>
        <v>0.7351214169678425</v>
      </c>
      <c r="L57" s="299"/>
      <c r="M57" s="35">
        <v>53</v>
      </c>
      <c r="N57" s="222" t="s">
        <v>23</v>
      </c>
      <c r="O57" s="28">
        <v>0.471254870329398</v>
      </c>
      <c r="P57" s="28">
        <v>0.43766887397305498</v>
      </c>
      <c r="Q57" s="28">
        <v>0.53033110644152404</v>
      </c>
      <c r="R57" s="28">
        <v>0.47212358342198479</v>
      </c>
      <c r="S57" s="28">
        <v>0.72660902864665999</v>
      </c>
      <c r="T57" s="28">
        <v>0.71105983652399896</v>
      </c>
      <c r="U57" s="28">
        <v>0.79346648396477903</v>
      </c>
      <c r="V57" s="28">
        <v>0.72777361170137911</v>
      </c>
      <c r="W57" s="105"/>
      <c r="X57" s="91" t="s">
        <v>23</v>
      </c>
      <c r="Y57" s="206">
        <f t="shared" si="23"/>
        <v>0.46023597225311402</v>
      </c>
      <c r="Z57" s="206">
        <f t="shared" si="0"/>
        <v>0.471254870329398</v>
      </c>
      <c r="AA57" s="298">
        <f t="shared" si="1"/>
        <v>-1.0999999999999954</v>
      </c>
      <c r="AB57" s="206">
        <f t="shared" si="2"/>
        <v>0.42039592311740098</v>
      </c>
      <c r="AC57" s="206">
        <f t="shared" si="3"/>
        <v>0.43766887397305498</v>
      </c>
      <c r="AD57" s="298">
        <f t="shared" si="4"/>
        <v>-1.8000000000000016</v>
      </c>
      <c r="AE57" s="206">
        <f t="shared" si="5"/>
        <v>0.73209094936729702</v>
      </c>
      <c r="AF57" s="206">
        <f t="shared" si="6"/>
        <v>0.72660902864665999</v>
      </c>
      <c r="AG57" s="298">
        <f t="shared" si="7"/>
        <v>0.50000000000000044</v>
      </c>
      <c r="AH57" s="206">
        <f t="shared" si="8"/>
        <v>0.70925788342098395</v>
      </c>
      <c r="AI57" s="206">
        <f t="shared" si="9"/>
        <v>0.71105983652399896</v>
      </c>
      <c r="AJ57" s="298">
        <f t="shared" si="10"/>
        <v>-0.20000000000000018</v>
      </c>
      <c r="AK57" s="248"/>
      <c r="AL57" s="204">
        <f t="shared" si="32"/>
        <v>0.464158710456613</v>
      </c>
      <c r="AM57" s="204">
        <f t="shared" si="12"/>
        <v>0.469786631736202</v>
      </c>
      <c r="AN57" s="298">
        <f t="shared" si="13"/>
        <v>-0.59999999999999498</v>
      </c>
      <c r="AO57" s="204">
        <f t="shared" si="33"/>
        <v>0.43391040578323398</v>
      </c>
      <c r="AP57" s="204">
        <f t="shared" si="15"/>
        <v>0.44399544325222401</v>
      </c>
      <c r="AQ57" s="298">
        <f t="shared" si="16"/>
        <v>-1.0000000000000009</v>
      </c>
      <c r="AR57" s="204">
        <f t="shared" si="17"/>
        <v>0.74820447558705205</v>
      </c>
      <c r="AS57" s="204">
        <f t="shared" si="18"/>
        <v>0.74230690168883096</v>
      </c>
      <c r="AT57" s="298">
        <f t="shared" si="19"/>
        <v>0.60000000000000053</v>
      </c>
      <c r="AU57" s="204">
        <f t="shared" si="20"/>
        <v>0.71600493804381904</v>
      </c>
      <c r="AV57" s="204">
        <f t="shared" si="21"/>
        <v>0.71292194516945995</v>
      </c>
      <c r="AW57" s="298">
        <f t="shared" si="22"/>
        <v>0.30000000000000027</v>
      </c>
      <c r="AX57" s="205">
        <v>0</v>
      </c>
    </row>
    <row r="58" spans="2:50" ht="13.5" customHeight="1">
      <c r="B58" s="35">
        <v>54</v>
      </c>
      <c r="C58" s="222" t="s">
        <v>29</v>
      </c>
      <c r="D58" s="329">
        <v>0.47688351368322202</v>
      </c>
      <c r="E58" s="271">
        <v>0.494677439107157</v>
      </c>
      <c r="F58" s="271">
        <v>0.54402661668781305</v>
      </c>
      <c r="G58" s="271">
        <f>市区町村別_普及率!F59</f>
        <v>0.48245377547317503</v>
      </c>
      <c r="H58" s="329">
        <v>0.75269812021753302</v>
      </c>
      <c r="I58" s="271">
        <v>0.74354049733564997</v>
      </c>
      <c r="J58" s="338">
        <v>0.81841512016946505</v>
      </c>
      <c r="K58" s="274">
        <f>市区町村別_普及率!G59</f>
        <v>0.75513348637613831</v>
      </c>
      <c r="L58" s="299"/>
      <c r="M58" s="35">
        <v>54</v>
      </c>
      <c r="N58" s="222" t="s">
        <v>29</v>
      </c>
      <c r="O58" s="28">
        <v>0.46883386726508403</v>
      </c>
      <c r="P58" s="28">
        <v>0.47607189630437902</v>
      </c>
      <c r="Q58" s="28">
        <v>0.51536407695825504</v>
      </c>
      <c r="R58" s="28">
        <v>0.47195383213968078</v>
      </c>
      <c r="S58" s="28">
        <v>0.73879824813024997</v>
      </c>
      <c r="T58" s="28">
        <v>0.73036580562339304</v>
      </c>
      <c r="U58" s="28">
        <v>0.809435979573497</v>
      </c>
      <c r="V58" s="28">
        <v>0.74059979430424483</v>
      </c>
      <c r="W58" s="105"/>
      <c r="X58" s="91" t="s">
        <v>29</v>
      </c>
      <c r="Y58" s="206">
        <f t="shared" si="23"/>
        <v>0.47688351368322202</v>
      </c>
      <c r="Z58" s="206">
        <f t="shared" si="0"/>
        <v>0.46883386726508403</v>
      </c>
      <c r="AA58" s="298">
        <f t="shared" si="1"/>
        <v>0.80000000000000071</v>
      </c>
      <c r="AB58" s="206">
        <f t="shared" si="2"/>
        <v>0.494677439107157</v>
      </c>
      <c r="AC58" s="206">
        <f t="shared" si="3"/>
        <v>0.47607189630437902</v>
      </c>
      <c r="AD58" s="298">
        <f t="shared" si="4"/>
        <v>1.9000000000000017</v>
      </c>
      <c r="AE58" s="206">
        <f t="shared" si="5"/>
        <v>0.75269812021753302</v>
      </c>
      <c r="AF58" s="206">
        <f t="shared" si="6"/>
        <v>0.73879824813024997</v>
      </c>
      <c r="AG58" s="298">
        <f t="shared" si="7"/>
        <v>1.4000000000000012</v>
      </c>
      <c r="AH58" s="206">
        <f t="shared" si="8"/>
        <v>0.74354049733564997</v>
      </c>
      <c r="AI58" s="206">
        <f t="shared" si="9"/>
        <v>0.73036580562339304</v>
      </c>
      <c r="AJ58" s="298">
        <f t="shared" si="10"/>
        <v>1.4000000000000012</v>
      </c>
      <c r="AK58" s="248"/>
      <c r="AL58" s="204">
        <f t="shared" si="32"/>
        <v>0.464158710456613</v>
      </c>
      <c r="AM58" s="204">
        <f t="shared" si="12"/>
        <v>0.469786631736202</v>
      </c>
      <c r="AN58" s="298">
        <f t="shared" si="13"/>
        <v>-0.59999999999999498</v>
      </c>
      <c r="AO58" s="204">
        <f t="shared" si="33"/>
        <v>0.43391040578323398</v>
      </c>
      <c r="AP58" s="204">
        <f t="shared" si="15"/>
        <v>0.44399544325222401</v>
      </c>
      <c r="AQ58" s="298">
        <f t="shared" si="16"/>
        <v>-1.0000000000000009</v>
      </c>
      <c r="AR58" s="204">
        <f t="shared" si="17"/>
        <v>0.74820447558705205</v>
      </c>
      <c r="AS58" s="204">
        <f t="shared" si="18"/>
        <v>0.74230690168883096</v>
      </c>
      <c r="AT58" s="298">
        <f t="shared" si="19"/>
        <v>0.60000000000000053</v>
      </c>
      <c r="AU58" s="204">
        <f t="shared" si="20"/>
        <v>0.71600493804381904</v>
      </c>
      <c r="AV58" s="204">
        <f t="shared" si="21"/>
        <v>0.71292194516945995</v>
      </c>
      <c r="AW58" s="298">
        <f t="shared" si="22"/>
        <v>0.30000000000000027</v>
      </c>
      <c r="AX58" s="205">
        <v>0</v>
      </c>
    </row>
    <row r="59" spans="2:50" ht="13.5" customHeight="1">
      <c r="B59" s="35">
        <v>55</v>
      </c>
      <c r="C59" s="222" t="s">
        <v>18</v>
      </c>
      <c r="D59" s="329">
        <v>0.50586295883558596</v>
      </c>
      <c r="E59" s="271">
        <v>0.42358081644031698</v>
      </c>
      <c r="F59" s="271">
        <v>0.60458658407468202</v>
      </c>
      <c r="G59" s="271">
        <f>市区町村別_普及率!F60</f>
        <v>0.50895043139459817</v>
      </c>
      <c r="H59" s="329">
        <v>0.77613177495293395</v>
      </c>
      <c r="I59" s="271">
        <v>0.71710785723516601</v>
      </c>
      <c r="J59" s="338">
        <v>0.83696575337380597</v>
      </c>
      <c r="K59" s="274">
        <f>市区町村別_普及率!G60</f>
        <v>0.7761728556695443</v>
      </c>
      <c r="L59" s="299"/>
      <c r="M59" s="35">
        <v>55</v>
      </c>
      <c r="N59" s="222" t="s">
        <v>18</v>
      </c>
      <c r="O59" s="28">
        <v>0.51324190330887998</v>
      </c>
      <c r="P59" s="28">
        <v>0.44891217816404499</v>
      </c>
      <c r="Q59" s="28">
        <v>0.55279588619157805</v>
      </c>
      <c r="R59" s="28">
        <v>0.5121096535901708</v>
      </c>
      <c r="S59" s="28">
        <v>0.76946805364402704</v>
      </c>
      <c r="T59" s="28">
        <v>0.70598111159173205</v>
      </c>
      <c r="U59" s="28">
        <v>0.83072594257330901</v>
      </c>
      <c r="V59" s="28">
        <v>0.76817835039350824</v>
      </c>
      <c r="W59" s="105"/>
      <c r="X59" s="91" t="s">
        <v>18</v>
      </c>
      <c r="Y59" s="206">
        <f t="shared" si="23"/>
        <v>0.50586295883558596</v>
      </c>
      <c r="Z59" s="206">
        <f t="shared" si="0"/>
        <v>0.51324190330887998</v>
      </c>
      <c r="AA59" s="298">
        <f t="shared" si="1"/>
        <v>-0.70000000000000062</v>
      </c>
      <c r="AB59" s="206">
        <f t="shared" si="2"/>
        <v>0.42358081644031698</v>
      </c>
      <c r="AC59" s="206">
        <f t="shared" si="3"/>
        <v>0.44891217816404499</v>
      </c>
      <c r="AD59" s="298">
        <f t="shared" si="4"/>
        <v>-2.5000000000000022</v>
      </c>
      <c r="AE59" s="206">
        <f t="shared" si="5"/>
        <v>0.77613177495293395</v>
      </c>
      <c r="AF59" s="206">
        <f t="shared" si="6"/>
        <v>0.76946805364402704</v>
      </c>
      <c r="AG59" s="298">
        <f t="shared" si="7"/>
        <v>0.70000000000000062</v>
      </c>
      <c r="AH59" s="206">
        <f t="shared" si="8"/>
        <v>0.71710785723516601</v>
      </c>
      <c r="AI59" s="206">
        <f t="shared" si="9"/>
        <v>0.70598111159173205</v>
      </c>
      <c r="AJ59" s="298">
        <f t="shared" si="10"/>
        <v>1.100000000000001</v>
      </c>
      <c r="AK59" s="248"/>
      <c r="AL59" s="204">
        <f t="shared" si="32"/>
        <v>0.464158710456613</v>
      </c>
      <c r="AM59" s="204">
        <f t="shared" si="12"/>
        <v>0.469786631736202</v>
      </c>
      <c r="AN59" s="298">
        <f t="shared" si="13"/>
        <v>-0.59999999999999498</v>
      </c>
      <c r="AO59" s="204">
        <f t="shared" si="33"/>
        <v>0.43391040578323398</v>
      </c>
      <c r="AP59" s="204">
        <f t="shared" si="15"/>
        <v>0.44399544325222401</v>
      </c>
      <c r="AQ59" s="298">
        <f t="shared" si="16"/>
        <v>-1.0000000000000009</v>
      </c>
      <c r="AR59" s="204">
        <f t="shared" si="17"/>
        <v>0.74820447558705205</v>
      </c>
      <c r="AS59" s="204">
        <f t="shared" si="18"/>
        <v>0.74230690168883096</v>
      </c>
      <c r="AT59" s="298">
        <f t="shared" si="19"/>
        <v>0.60000000000000053</v>
      </c>
      <c r="AU59" s="204">
        <f t="shared" si="20"/>
        <v>0.71600493804381904</v>
      </c>
      <c r="AV59" s="204">
        <f t="shared" si="21"/>
        <v>0.71292194516945995</v>
      </c>
      <c r="AW59" s="298">
        <f t="shared" si="22"/>
        <v>0.30000000000000027</v>
      </c>
      <c r="AX59" s="205">
        <v>0</v>
      </c>
    </row>
    <row r="60" spans="2:50" ht="13.5" customHeight="1">
      <c r="B60" s="35">
        <v>56</v>
      </c>
      <c r="C60" s="222" t="s">
        <v>11</v>
      </c>
      <c r="D60" s="329">
        <v>0.53812586001793705</v>
      </c>
      <c r="E60" s="271">
        <v>0.48579236409889498</v>
      </c>
      <c r="F60" s="271">
        <v>0.65313704804981498</v>
      </c>
      <c r="G60" s="271">
        <f>市区町村別_普及率!F61</f>
        <v>0.54204755612290501</v>
      </c>
      <c r="H60" s="329">
        <v>0.80526525333018395</v>
      </c>
      <c r="I60" s="271">
        <v>0.76469396981997095</v>
      </c>
      <c r="J60" s="338">
        <v>0.88154105563380603</v>
      </c>
      <c r="K60" s="274">
        <f>市区町村別_普及率!G61</f>
        <v>0.80577935454243121</v>
      </c>
      <c r="L60" s="299"/>
      <c r="M60" s="35">
        <v>56</v>
      </c>
      <c r="N60" s="222" t="s">
        <v>11</v>
      </c>
      <c r="O60" s="28">
        <v>0.54976783644763405</v>
      </c>
      <c r="P60" s="28">
        <v>0.503296268331346</v>
      </c>
      <c r="Q60" s="28">
        <v>0.59032569382963496</v>
      </c>
      <c r="R60" s="28">
        <v>0.54835800397291679</v>
      </c>
      <c r="S60" s="28">
        <v>0.79996795081618899</v>
      </c>
      <c r="T60" s="28">
        <v>0.74519041294545096</v>
      </c>
      <c r="U60" s="28">
        <v>0.84904682215915595</v>
      </c>
      <c r="V60" s="28">
        <v>0.79730189204774515</v>
      </c>
      <c r="W60" s="105"/>
      <c r="X60" s="91" t="s">
        <v>11</v>
      </c>
      <c r="Y60" s="206">
        <f t="shared" si="23"/>
        <v>0.53812586001793705</v>
      </c>
      <c r="Z60" s="206">
        <f t="shared" si="0"/>
        <v>0.54976783644763405</v>
      </c>
      <c r="AA60" s="298">
        <f t="shared" si="1"/>
        <v>-1.2000000000000011</v>
      </c>
      <c r="AB60" s="206">
        <f t="shared" si="2"/>
        <v>0.48579236409889498</v>
      </c>
      <c r="AC60" s="206">
        <f t="shared" si="3"/>
        <v>0.503296268331346</v>
      </c>
      <c r="AD60" s="298">
        <f t="shared" si="4"/>
        <v>-1.7000000000000015</v>
      </c>
      <c r="AE60" s="206">
        <f t="shared" si="5"/>
        <v>0.80526525333018395</v>
      </c>
      <c r="AF60" s="206">
        <f t="shared" si="6"/>
        <v>0.79996795081618899</v>
      </c>
      <c r="AG60" s="298">
        <f t="shared" si="7"/>
        <v>0.50000000000000044</v>
      </c>
      <c r="AH60" s="206">
        <f t="shared" si="8"/>
        <v>0.76469396981997095</v>
      </c>
      <c r="AI60" s="206">
        <f t="shared" si="9"/>
        <v>0.74519041294545096</v>
      </c>
      <c r="AJ60" s="298">
        <f t="shared" si="10"/>
        <v>2.0000000000000018</v>
      </c>
      <c r="AK60" s="248"/>
      <c r="AL60" s="204">
        <f t="shared" si="32"/>
        <v>0.464158710456613</v>
      </c>
      <c r="AM60" s="204">
        <f t="shared" si="12"/>
        <v>0.469786631736202</v>
      </c>
      <c r="AN60" s="298">
        <f t="shared" si="13"/>
        <v>-0.59999999999999498</v>
      </c>
      <c r="AO60" s="204">
        <f t="shared" si="33"/>
        <v>0.43391040578323398</v>
      </c>
      <c r="AP60" s="204">
        <f t="shared" si="15"/>
        <v>0.44399544325222401</v>
      </c>
      <c r="AQ60" s="298">
        <f t="shared" si="16"/>
        <v>-1.0000000000000009</v>
      </c>
      <c r="AR60" s="204">
        <f t="shared" si="17"/>
        <v>0.74820447558705205</v>
      </c>
      <c r="AS60" s="204">
        <f t="shared" si="18"/>
        <v>0.74230690168883096</v>
      </c>
      <c r="AT60" s="298">
        <f t="shared" si="19"/>
        <v>0.60000000000000053</v>
      </c>
      <c r="AU60" s="204">
        <f t="shared" si="20"/>
        <v>0.71600493804381904</v>
      </c>
      <c r="AV60" s="204">
        <f t="shared" si="21"/>
        <v>0.71292194516945995</v>
      </c>
      <c r="AW60" s="298">
        <f t="shared" si="22"/>
        <v>0.30000000000000027</v>
      </c>
      <c r="AX60" s="205">
        <v>0</v>
      </c>
    </row>
    <row r="61" spans="2:50" ht="13.5" customHeight="1">
      <c r="B61" s="35">
        <v>57</v>
      </c>
      <c r="C61" s="222" t="s">
        <v>50</v>
      </c>
      <c r="D61" s="329">
        <v>0.44797750767096001</v>
      </c>
      <c r="E61" s="271">
        <v>0.45648911919563101</v>
      </c>
      <c r="F61" s="271">
        <v>0.53001520465752205</v>
      </c>
      <c r="G61" s="271">
        <f>市区町村別_普及率!F62</f>
        <v>0.45438503058212198</v>
      </c>
      <c r="H61" s="329">
        <v>0.72515700174409303</v>
      </c>
      <c r="I61" s="271">
        <v>0.71686623424931795</v>
      </c>
      <c r="J61" s="338">
        <v>0.77751895960956197</v>
      </c>
      <c r="K61" s="274">
        <f>市区町村別_普及率!G62</f>
        <v>0.72700425995437057</v>
      </c>
      <c r="L61" s="299"/>
      <c r="M61" s="35">
        <v>57</v>
      </c>
      <c r="N61" s="222" t="s">
        <v>50</v>
      </c>
      <c r="O61" s="28">
        <v>0.46935574706148198</v>
      </c>
      <c r="P61" s="28">
        <v>0.44299349166933499</v>
      </c>
      <c r="Q61" s="28">
        <v>0.49847075451599798</v>
      </c>
      <c r="R61" s="28">
        <v>0.46926180040553406</v>
      </c>
      <c r="S61" s="28">
        <v>0.72337823562635895</v>
      </c>
      <c r="T61" s="28">
        <v>0.70615222861774296</v>
      </c>
      <c r="U61" s="28">
        <v>0.79853768116954105</v>
      </c>
      <c r="V61" s="28">
        <v>0.72445639882945989</v>
      </c>
      <c r="W61" s="105"/>
      <c r="X61" s="91" t="s">
        <v>50</v>
      </c>
      <c r="Y61" s="206">
        <f t="shared" si="23"/>
        <v>0.44797750767096001</v>
      </c>
      <c r="Z61" s="206">
        <f t="shared" si="0"/>
        <v>0.46935574706148198</v>
      </c>
      <c r="AA61" s="298">
        <f t="shared" si="1"/>
        <v>-2.0999999999999961</v>
      </c>
      <c r="AB61" s="206">
        <f t="shared" si="2"/>
        <v>0.45648911919563101</v>
      </c>
      <c r="AC61" s="206">
        <f t="shared" si="3"/>
        <v>0.44299349166933499</v>
      </c>
      <c r="AD61" s="298">
        <f t="shared" si="4"/>
        <v>1.3000000000000012</v>
      </c>
      <c r="AE61" s="206">
        <f t="shared" si="5"/>
        <v>0.72515700174409303</v>
      </c>
      <c r="AF61" s="206">
        <f t="shared" si="6"/>
        <v>0.72337823562635895</v>
      </c>
      <c r="AG61" s="298">
        <f t="shared" si="7"/>
        <v>0.20000000000000018</v>
      </c>
      <c r="AH61" s="206">
        <f t="shared" si="8"/>
        <v>0.71686623424931795</v>
      </c>
      <c r="AI61" s="206">
        <f t="shared" si="9"/>
        <v>0.70615222861774296</v>
      </c>
      <c r="AJ61" s="298">
        <f t="shared" si="10"/>
        <v>1.100000000000001</v>
      </c>
      <c r="AK61" s="248"/>
      <c r="AL61" s="204">
        <f t="shared" si="32"/>
        <v>0.464158710456613</v>
      </c>
      <c r="AM61" s="204">
        <f t="shared" si="12"/>
        <v>0.469786631736202</v>
      </c>
      <c r="AN61" s="298">
        <f t="shared" si="13"/>
        <v>-0.59999999999999498</v>
      </c>
      <c r="AO61" s="204">
        <f t="shared" si="33"/>
        <v>0.43391040578323398</v>
      </c>
      <c r="AP61" s="204">
        <f t="shared" si="15"/>
        <v>0.44399544325222401</v>
      </c>
      <c r="AQ61" s="298">
        <f t="shared" si="16"/>
        <v>-1.0000000000000009</v>
      </c>
      <c r="AR61" s="204">
        <f t="shared" si="17"/>
        <v>0.74820447558705205</v>
      </c>
      <c r="AS61" s="204">
        <f t="shared" si="18"/>
        <v>0.74230690168883096</v>
      </c>
      <c r="AT61" s="298">
        <f t="shared" si="19"/>
        <v>0.60000000000000053</v>
      </c>
      <c r="AU61" s="204">
        <f t="shared" si="20"/>
        <v>0.71600493804381904</v>
      </c>
      <c r="AV61" s="204">
        <f t="shared" si="21"/>
        <v>0.71292194516945995</v>
      </c>
      <c r="AW61" s="298">
        <f t="shared" si="22"/>
        <v>0.30000000000000027</v>
      </c>
      <c r="AX61" s="205">
        <v>0</v>
      </c>
    </row>
    <row r="62" spans="2:50" ht="13.5" customHeight="1">
      <c r="B62" s="35">
        <v>58</v>
      </c>
      <c r="C62" s="222" t="s">
        <v>30</v>
      </c>
      <c r="D62" s="329">
        <v>0.456695790000197</v>
      </c>
      <c r="E62" s="271">
        <v>0.43155377924584298</v>
      </c>
      <c r="F62" s="271">
        <v>0.56873134515009305</v>
      </c>
      <c r="G62" s="271">
        <f>市区町村別_普及率!F63</f>
        <v>0.46321053731935918</v>
      </c>
      <c r="H62" s="329">
        <v>0.72574947648906096</v>
      </c>
      <c r="I62" s="271">
        <v>0.68767004444740798</v>
      </c>
      <c r="J62" s="338">
        <v>0.79650664016360495</v>
      </c>
      <c r="K62" s="274">
        <f>市区町村別_普及率!G63</f>
        <v>0.7268467223249736</v>
      </c>
      <c r="L62" s="299"/>
      <c r="M62" s="35">
        <v>58</v>
      </c>
      <c r="N62" s="222" t="s">
        <v>30</v>
      </c>
      <c r="O62" s="28">
        <v>0.45586336127167498</v>
      </c>
      <c r="P62" s="28">
        <v>0.42168819122990903</v>
      </c>
      <c r="Q62" s="28">
        <v>0.54961598098494502</v>
      </c>
      <c r="R62" s="28">
        <v>0.45839173500319796</v>
      </c>
      <c r="S62" s="28">
        <v>0.71714415196055503</v>
      </c>
      <c r="T62" s="28">
        <v>0.69554406087123299</v>
      </c>
      <c r="U62" s="28">
        <v>0.780137471924508</v>
      </c>
      <c r="V62" s="28">
        <v>0.71804017900506578</v>
      </c>
      <c r="W62" s="105"/>
      <c r="X62" s="91" t="s">
        <v>30</v>
      </c>
      <c r="Y62" s="206">
        <f t="shared" si="23"/>
        <v>0.456695790000197</v>
      </c>
      <c r="Z62" s="206">
        <f t="shared" si="0"/>
        <v>0.45586336127167498</v>
      </c>
      <c r="AA62" s="298">
        <f t="shared" si="1"/>
        <v>0.10000000000000009</v>
      </c>
      <c r="AB62" s="206">
        <f t="shared" si="2"/>
        <v>0.43155377924584298</v>
      </c>
      <c r="AC62" s="206">
        <f t="shared" si="3"/>
        <v>0.42168819122990903</v>
      </c>
      <c r="AD62" s="298">
        <f t="shared" si="4"/>
        <v>1.0000000000000009</v>
      </c>
      <c r="AE62" s="206">
        <f t="shared" si="5"/>
        <v>0.72574947648906096</v>
      </c>
      <c r="AF62" s="206">
        <f t="shared" si="6"/>
        <v>0.71714415196055503</v>
      </c>
      <c r="AG62" s="298">
        <f t="shared" si="7"/>
        <v>0.9000000000000008</v>
      </c>
      <c r="AH62" s="206">
        <f t="shared" si="8"/>
        <v>0.68767004444740798</v>
      </c>
      <c r="AI62" s="206">
        <f t="shared" si="9"/>
        <v>0.69554406087123299</v>
      </c>
      <c r="AJ62" s="298">
        <f t="shared" si="10"/>
        <v>-0.80000000000000071</v>
      </c>
      <c r="AK62" s="248"/>
      <c r="AL62" s="204">
        <f t="shared" si="32"/>
        <v>0.464158710456613</v>
      </c>
      <c r="AM62" s="204">
        <f t="shared" si="12"/>
        <v>0.469786631736202</v>
      </c>
      <c r="AN62" s="298">
        <f t="shared" si="13"/>
        <v>-0.59999999999999498</v>
      </c>
      <c r="AO62" s="204">
        <f t="shared" si="33"/>
        <v>0.43391040578323398</v>
      </c>
      <c r="AP62" s="204">
        <f t="shared" si="15"/>
        <v>0.44399544325222401</v>
      </c>
      <c r="AQ62" s="298">
        <f t="shared" si="16"/>
        <v>-1.0000000000000009</v>
      </c>
      <c r="AR62" s="204">
        <f t="shared" si="17"/>
        <v>0.74820447558705205</v>
      </c>
      <c r="AS62" s="204">
        <f t="shared" si="18"/>
        <v>0.74230690168883096</v>
      </c>
      <c r="AT62" s="298">
        <f t="shared" si="19"/>
        <v>0.60000000000000053</v>
      </c>
      <c r="AU62" s="204">
        <f t="shared" si="20"/>
        <v>0.71600493804381904</v>
      </c>
      <c r="AV62" s="204">
        <f t="shared" si="21"/>
        <v>0.71292194516945995</v>
      </c>
      <c r="AW62" s="298">
        <f t="shared" si="22"/>
        <v>0.30000000000000027</v>
      </c>
      <c r="AX62" s="205">
        <v>0</v>
      </c>
    </row>
    <row r="63" spans="2:50" ht="13.5" customHeight="1">
      <c r="B63" s="35">
        <v>59</v>
      </c>
      <c r="C63" s="222" t="s">
        <v>24</v>
      </c>
      <c r="D63" s="329">
        <v>0.42718175430088701</v>
      </c>
      <c r="E63" s="271">
        <v>0.39433918770665299</v>
      </c>
      <c r="F63" s="271">
        <v>0.49459362340185697</v>
      </c>
      <c r="G63" s="271">
        <f>市区町村別_普及率!F64</f>
        <v>0.43024461239574113</v>
      </c>
      <c r="H63" s="329">
        <v>0.71312459198733602</v>
      </c>
      <c r="I63" s="271">
        <v>0.67161169699012102</v>
      </c>
      <c r="J63" s="338">
        <v>0.78636938549512903</v>
      </c>
      <c r="K63" s="274">
        <f>市区町村別_普及率!G64</f>
        <v>0.71431389415109459</v>
      </c>
      <c r="L63" s="299"/>
      <c r="M63" s="35">
        <v>59</v>
      </c>
      <c r="N63" s="222" t="s">
        <v>24</v>
      </c>
      <c r="O63" s="28">
        <v>0.431170903195912</v>
      </c>
      <c r="P63" s="28">
        <v>0.39443884013569203</v>
      </c>
      <c r="Q63" s="28">
        <v>0.49507584972638602</v>
      </c>
      <c r="R63" s="28">
        <v>0.43228939601090288</v>
      </c>
      <c r="S63" s="28">
        <v>0.71173029838329804</v>
      </c>
      <c r="T63" s="28">
        <v>0.67243980951416005</v>
      </c>
      <c r="U63" s="28">
        <v>0.78020210248670896</v>
      </c>
      <c r="V63" s="28">
        <v>0.71155245719857307</v>
      </c>
      <c r="W63" s="105"/>
      <c r="X63" s="91" t="s">
        <v>24</v>
      </c>
      <c r="Y63" s="206">
        <f t="shared" si="23"/>
        <v>0.42718175430088701</v>
      </c>
      <c r="Z63" s="206">
        <f t="shared" si="0"/>
        <v>0.431170903195912</v>
      </c>
      <c r="AA63" s="298">
        <f t="shared" si="1"/>
        <v>-0.40000000000000036</v>
      </c>
      <c r="AB63" s="206">
        <f t="shared" si="2"/>
        <v>0.39433918770665299</v>
      </c>
      <c r="AC63" s="206">
        <f t="shared" si="3"/>
        <v>0.39443884013569203</v>
      </c>
      <c r="AD63" s="298">
        <f t="shared" si="4"/>
        <v>0</v>
      </c>
      <c r="AE63" s="206">
        <f t="shared" si="5"/>
        <v>0.71312459198733602</v>
      </c>
      <c r="AF63" s="206">
        <f t="shared" si="6"/>
        <v>0.71173029838329804</v>
      </c>
      <c r="AG63" s="298">
        <f t="shared" si="7"/>
        <v>0.10000000000000009</v>
      </c>
      <c r="AH63" s="206">
        <f t="shared" si="8"/>
        <v>0.67161169699012102</v>
      </c>
      <c r="AI63" s="206">
        <f t="shared" si="9"/>
        <v>0.67243980951416005</v>
      </c>
      <c r="AJ63" s="298">
        <f t="shared" si="10"/>
        <v>0</v>
      </c>
      <c r="AK63" s="248"/>
      <c r="AL63" s="204">
        <f t="shared" si="32"/>
        <v>0.464158710456613</v>
      </c>
      <c r="AM63" s="204">
        <f t="shared" si="12"/>
        <v>0.469786631736202</v>
      </c>
      <c r="AN63" s="298">
        <f t="shared" si="13"/>
        <v>-0.59999999999999498</v>
      </c>
      <c r="AO63" s="204">
        <f t="shared" si="33"/>
        <v>0.43391040578323398</v>
      </c>
      <c r="AP63" s="204">
        <f t="shared" si="15"/>
        <v>0.44399544325222401</v>
      </c>
      <c r="AQ63" s="298">
        <f t="shared" si="16"/>
        <v>-1.0000000000000009</v>
      </c>
      <c r="AR63" s="204">
        <f t="shared" si="17"/>
        <v>0.74820447558705205</v>
      </c>
      <c r="AS63" s="204">
        <f t="shared" si="18"/>
        <v>0.74230690168883096</v>
      </c>
      <c r="AT63" s="298">
        <f t="shared" si="19"/>
        <v>0.60000000000000053</v>
      </c>
      <c r="AU63" s="204">
        <f t="shared" si="20"/>
        <v>0.71600493804381904</v>
      </c>
      <c r="AV63" s="204">
        <f t="shared" si="21"/>
        <v>0.71292194516945995</v>
      </c>
      <c r="AW63" s="298">
        <f t="shared" si="22"/>
        <v>0.30000000000000027</v>
      </c>
      <c r="AX63" s="205">
        <v>0</v>
      </c>
    </row>
    <row r="64" spans="2:50" ht="13.5" customHeight="1">
      <c r="B64" s="35">
        <v>60</v>
      </c>
      <c r="C64" s="222" t="s">
        <v>51</v>
      </c>
      <c r="D64" s="330">
        <v>0.44929263900162397</v>
      </c>
      <c r="E64" s="272">
        <v>0.473922066627252</v>
      </c>
      <c r="F64" s="272">
        <v>0.57434324466403497</v>
      </c>
      <c r="G64" s="272">
        <f>市区町村別_普及率!F65</f>
        <v>0.45864932493698468</v>
      </c>
      <c r="H64" s="330">
        <v>0.73335338334154399</v>
      </c>
      <c r="I64" s="272">
        <v>0.71267999182039499</v>
      </c>
      <c r="J64" s="339">
        <v>0.78520153456650799</v>
      </c>
      <c r="K64" s="275">
        <f>市区町村別_普及率!G65</f>
        <v>0.73471912357906921</v>
      </c>
      <c r="L64" s="299"/>
      <c r="M64" s="35">
        <v>60</v>
      </c>
      <c r="N64" s="222" t="s">
        <v>51</v>
      </c>
      <c r="O64" s="28">
        <v>0.46210415512909703</v>
      </c>
      <c r="P64" s="28">
        <v>0.49023099937770398</v>
      </c>
      <c r="Q64" s="28">
        <v>0.59291523805614699</v>
      </c>
      <c r="R64" s="28">
        <v>0.46976681171827789</v>
      </c>
      <c r="S64" s="28">
        <v>0.73776850746990497</v>
      </c>
      <c r="T64" s="28">
        <v>0.69575778126773602</v>
      </c>
      <c r="U64" s="28">
        <v>0.81527074064790295</v>
      </c>
      <c r="V64" s="28">
        <v>0.73849262426598883</v>
      </c>
      <c r="W64" s="105"/>
      <c r="X64" s="91" t="s">
        <v>51</v>
      </c>
      <c r="Y64" s="206">
        <f t="shared" si="23"/>
        <v>0.44929263900162397</v>
      </c>
      <c r="Z64" s="206">
        <f t="shared" si="0"/>
        <v>0.46210415512909703</v>
      </c>
      <c r="AA64" s="298">
        <f t="shared" si="1"/>
        <v>-1.3000000000000012</v>
      </c>
      <c r="AB64" s="206">
        <f t="shared" si="2"/>
        <v>0.473922066627252</v>
      </c>
      <c r="AC64" s="206">
        <f t="shared" si="3"/>
        <v>0.49023099937770398</v>
      </c>
      <c r="AD64" s="298">
        <f t="shared" si="4"/>
        <v>-1.6000000000000014</v>
      </c>
      <c r="AE64" s="206">
        <f t="shared" si="5"/>
        <v>0.73335338334154399</v>
      </c>
      <c r="AF64" s="206">
        <f t="shared" si="6"/>
        <v>0.73776850746990497</v>
      </c>
      <c r="AG64" s="298">
        <f t="shared" si="7"/>
        <v>-0.50000000000000044</v>
      </c>
      <c r="AH64" s="206">
        <f t="shared" si="8"/>
        <v>0.71267999182039499</v>
      </c>
      <c r="AI64" s="206">
        <f t="shared" si="9"/>
        <v>0.69575778126773602</v>
      </c>
      <c r="AJ64" s="298">
        <f t="shared" si="10"/>
        <v>1.7000000000000015</v>
      </c>
      <c r="AK64" s="248"/>
      <c r="AL64" s="204">
        <f t="shared" si="32"/>
        <v>0.464158710456613</v>
      </c>
      <c r="AM64" s="204">
        <f t="shared" si="12"/>
        <v>0.469786631736202</v>
      </c>
      <c r="AN64" s="298">
        <f t="shared" si="13"/>
        <v>-0.59999999999999498</v>
      </c>
      <c r="AO64" s="204">
        <f t="shared" si="33"/>
        <v>0.43391040578323398</v>
      </c>
      <c r="AP64" s="204">
        <f t="shared" si="15"/>
        <v>0.44399544325222401</v>
      </c>
      <c r="AQ64" s="298">
        <f t="shared" si="16"/>
        <v>-1.0000000000000009</v>
      </c>
      <c r="AR64" s="204">
        <f t="shared" si="17"/>
        <v>0.74820447558705205</v>
      </c>
      <c r="AS64" s="204">
        <f t="shared" si="18"/>
        <v>0.74230690168883096</v>
      </c>
      <c r="AT64" s="298">
        <f t="shared" si="19"/>
        <v>0.60000000000000053</v>
      </c>
      <c r="AU64" s="204">
        <f t="shared" si="20"/>
        <v>0.71600493804381904</v>
      </c>
      <c r="AV64" s="204">
        <f t="shared" si="21"/>
        <v>0.71292194516945995</v>
      </c>
      <c r="AW64" s="298">
        <f t="shared" si="22"/>
        <v>0.30000000000000027</v>
      </c>
      <c r="AX64" s="205">
        <v>0</v>
      </c>
    </row>
    <row r="65" spans="2:50" ht="13.5" customHeight="1">
      <c r="B65" s="35">
        <v>61</v>
      </c>
      <c r="C65" s="222" t="s">
        <v>19</v>
      </c>
      <c r="D65" s="329">
        <v>0.44965846024566303</v>
      </c>
      <c r="E65" s="271">
        <v>0.43101875099521397</v>
      </c>
      <c r="F65" s="271">
        <v>0.51866120243421099</v>
      </c>
      <c r="G65" s="271">
        <f>市区町村別_普及率!F66</f>
        <v>0.45457315540715021</v>
      </c>
      <c r="H65" s="329">
        <v>0.74080284794648799</v>
      </c>
      <c r="I65" s="271">
        <v>0.72369501514860801</v>
      </c>
      <c r="J65" s="338">
        <v>0.80860880894377796</v>
      </c>
      <c r="K65" s="274">
        <f>市区町村別_普及率!G66</f>
        <v>0.74285144586733187</v>
      </c>
      <c r="L65" s="299"/>
      <c r="M65" s="35">
        <v>61</v>
      </c>
      <c r="N65" s="222" t="s">
        <v>19</v>
      </c>
      <c r="O65" s="28">
        <v>0.45651339824546699</v>
      </c>
      <c r="P65" s="28">
        <v>0.43012925437729399</v>
      </c>
      <c r="Q65" s="28">
        <v>0.45889410864408797</v>
      </c>
      <c r="R65" s="28">
        <v>0.45483232303576304</v>
      </c>
      <c r="S65" s="28">
        <v>0.73493251092948497</v>
      </c>
      <c r="T65" s="28">
        <v>0.70845504816170302</v>
      </c>
      <c r="U65" s="28">
        <v>0.78548605582437003</v>
      </c>
      <c r="V65" s="28">
        <v>0.73478567950775275</v>
      </c>
      <c r="W65" s="105"/>
      <c r="X65" s="91" t="s">
        <v>19</v>
      </c>
      <c r="Y65" s="206">
        <f t="shared" si="23"/>
        <v>0.44965846024566303</v>
      </c>
      <c r="Z65" s="206">
        <f t="shared" si="0"/>
        <v>0.45651339824546699</v>
      </c>
      <c r="AA65" s="298">
        <f t="shared" si="1"/>
        <v>-0.70000000000000062</v>
      </c>
      <c r="AB65" s="206">
        <f t="shared" si="2"/>
        <v>0.43101875099521397</v>
      </c>
      <c r="AC65" s="206">
        <f t="shared" si="3"/>
        <v>0.43012925437729399</v>
      </c>
      <c r="AD65" s="298">
        <f t="shared" si="4"/>
        <v>0.10000000000000009</v>
      </c>
      <c r="AE65" s="206">
        <f t="shared" si="5"/>
        <v>0.74080284794648799</v>
      </c>
      <c r="AF65" s="206">
        <f t="shared" si="6"/>
        <v>0.73493251092948497</v>
      </c>
      <c r="AG65" s="298">
        <f t="shared" si="7"/>
        <v>0.60000000000000053</v>
      </c>
      <c r="AH65" s="206">
        <f t="shared" si="8"/>
        <v>0.72369501514860801</v>
      </c>
      <c r="AI65" s="206">
        <f t="shared" si="9"/>
        <v>0.70845504816170302</v>
      </c>
      <c r="AJ65" s="298">
        <f t="shared" si="10"/>
        <v>1.6000000000000014</v>
      </c>
      <c r="AK65" s="248"/>
      <c r="AL65" s="204">
        <f t="shared" ref="AL65:AL70" si="34">$D$79</f>
        <v>0.464158710456613</v>
      </c>
      <c r="AM65" s="204">
        <f t="shared" si="12"/>
        <v>0.469786631736202</v>
      </c>
      <c r="AN65" s="298">
        <f t="shared" si="13"/>
        <v>-0.59999999999999498</v>
      </c>
      <c r="AO65" s="204">
        <f t="shared" ref="AO65:AO70" si="35">$E$79</f>
        <v>0.43391040578323398</v>
      </c>
      <c r="AP65" s="204">
        <f t="shared" si="15"/>
        <v>0.44399544325222401</v>
      </c>
      <c r="AQ65" s="298">
        <f t="shared" si="16"/>
        <v>-1.0000000000000009</v>
      </c>
      <c r="AR65" s="204">
        <f t="shared" si="17"/>
        <v>0.74820447558705205</v>
      </c>
      <c r="AS65" s="204">
        <f t="shared" si="18"/>
        <v>0.74230690168883096</v>
      </c>
      <c r="AT65" s="298">
        <f t="shared" si="19"/>
        <v>0.60000000000000053</v>
      </c>
      <c r="AU65" s="204">
        <f t="shared" si="20"/>
        <v>0.71600493804381904</v>
      </c>
      <c r="AV65" s="204">
        <f t="shared" si="21"/>
        <v>0.71292194516945995</v>
      </c>
      <c r="AW65" s="298">
        <f t="shared" si="22"/>
        <v>0.30000000000000027</v>
      </c>
      <c r="AX65" s="205">
        <v>0</v>
      </c>
    </row>
    <row r="66" spans="2:50" ht="13.5" customHeight="1">
      <c r="B66" s="35">
        <v>62</v>
      </c>
      <c r="C66" s="222" t="s">
        <v>20</v>
      </c>
      <c r="D66" s="329">
        <v>0.46400897604569202</v>
      </c>
      <c r="E66" s="271">
        <v>0.41976032868865398</v>
      </c>
      <c r="F66" s="271">
        <v>0.55541292465058401</v>
      </c>
      <c r="G66" s="271">
        <f>市区町村別_普及率!F67</f>
        <v>0.46559431812652741</v>
      </c>
      <c r="H66" s="329">
        <v>0.74912586976397599</v>
      </c>
      <c r="I66" s="271">
        <v>0.72954230859327995</v>
      </c>
      <c r="J66" s="338">
        <v>0.82707056583041905</v>
      </c>
      <c r="K66" s="274">
        <f>市区町村別_普及率!G67</f>
        <v>0.75101678211753564</v>
      </c>
      <c r="L66" s="299"/>
      <c r="M66" s="35">
        <v>62</v>
      </c>
      <c r="N66" s="222" t="s">
        <v>20</v>
      </c>
      <c r="O66" s="28">
        <v>0.47485766859207901</v>
      </c>
      <c r="P66" s="28">
        <v>0.45623680404280598</v>
      </c>
      <c r="Q66" s="28">
        <v>0.50811023396376398</v>
      </c>
      <c r="R66" s="28">
        <v>0.47482621076399556</v>
      </c>
      <c r="S66" s="28">
        <v>0.74639454026132102</v>
      </c>
      <c r="T66" s="28">
        <v>0.71711192495421405</v>
      </c>
      <c r="U66" s="28">
        <v>0.83956207172496899</v>
      </c>
      <c r="V66" s="28">
        <v>0.7467560075382681</v>
      </c>
      <c r="W66" s="105"/>
      <c r="X66" s="91" t="s">
        <v>20</v>
      </c>
      <c r="Y66" s="206">
        <f t="shared" si="23"/>
        <v>0.46400897604569202</v>
      </c>
      <c r="Z66" s="206">
        <f t="shared" si="0"/>
        <v>0.47485766859207901</v>
      </c>
      <c r="AA66" s="298">
        <f t="shared" si="1"/>
        <v>-1.0999999999999954</v>
      </c>
      <c r="AB66" s="206">
        <f t="shared" si="2"/>
        <v>0.41976032868865398</v>
      </c>
      <c r="AC66" s="206">
        <f t="shared" si="3"/>
        <v>0.45623680404280598</v>
      </c>
      <c r="AD66" s="298">
        <f t="shared" si="4"/>
        <v>-3.6000000000000032</v>
      </c>
      <c r="AE66" s="206">
        <f t="shared" si="5"/>
        <v>0.74912586976397599</v>
      </c>
      <c r="AF66" s="206">
        <f t="shared" si="6"/>
        <v>0.74639454026132102</v>
      </c>
      <c r="AG66" s="298">
        <f t="shared" si="7"/>
        <v>0.30000000000000027</v>
      </c>
      <c r="AH66" s="206">
        <f t="shared" si="8"/>
        <v>0.72954230859327995</v>
      </c>
      <c r="AI66" s="206">
        <f t="shared" si="9"/>
        <v>0.71711192495421405</v>
      </c>
      <c r="AJ66" s="298">
        <f t="shared" si="10"/>
        <v>1.3000000000000012</v>
      </c>
      <c r="AK66" s="248"/>
      <c r="AL66" s="204">
        <f t="shared" si="34"/>
        <v>0.464158710456613</v>
      </c>
      <c r="AM66" s="204">
        <f t="shared" si="12"/>
        <v>0.469786631736202</v>
      </c>
      <c r="AN66" s="298">
        <f t="shared" si="13"/>
        <v>-0.59999999999999498</v>
      </c>
      <c r="AO66" s="204">
        <f t="shared" si="35"/>
        <v>0.43391040578323398</v>
      </c>
      <c r="AP66" s="204">
        <f t="shared" si="15"/>
        <v>0.44399544325222401</v>
      </c>
      <c r="AQ66" s="298">
        <f t="shared" si="16"/>
        <v>-1.0000000000000009</v>
      </c>
      <c r="AR66" s="204">
        <f t="shared" si="17"/>
        <v>0.74820447558705205</v>
      </c>
      <c r="AS66" s="204">
        <f t="shared" si="18"/>
        <v>0.74230690168883096</v>
      </c>
      <c r="AT66" s="298">
        <f t="shared" si="19"/>
        <v>0.60000000000000053</v>
      </c>
      <c r="AU66" s="204">
        <f t="shared" si="20"/>
        <v>0.71600493804381904</v>
      </c>
      <c r="AV66" s="204">
        <f t="shared" si="21"/>
        <v>0.71292194516945995</v>
      </c>
      <c r="AW66" s="298">
        <f t="shared" si="22"/>
        <v>0.30000000000000027</v>
      </c>
      <c r="AX66" s="205">
        <v>0</v>
      </c>
    </row>
    <row r="67" spans="2:50" ht="13.5" customHeight="1">
      <c r="B67" s="35">
        <v>63</v>
      </c>
      <c r="C67" s="222" t="s">
        <v>31</v>
      </c>
      <c r="D67" s="329">
        <v>0.39646385547614299</v>
      </c>
      <c r="E67" s="271">
        <v>0.37905675038815401</v>
      </c>
      <c r="F67" s="271">
        <v>0.433809459758701</v>
      </c>
      <c r="G67" s="271">
        <f>市区町村別_普及率!F68</f>
        <v>0.39780198041051212</v>
      </c>
      <c r="H67" s="329">
        <v>0.707703345511001</v>
      </c>
      <c r="I67" s="271">
        <v>0.67953059246081804</v>
      </c>
      <c r="J67" s="338">
        <v>0.75764370386721303</v>
      </c>
      <c r="K67" s="274">
        <f>市区町村別_普及率!G68</f>
        <v>0.70767985715453796</v>
      </c>
      <c r="L67" s="299"/>
      <c r="M67" s="35">
        <v>63</v>
      </c>
      <c r="N67" s="222" t="s">
        <v>31</v>
      </c>
      <c r="O67" s="28">
        <v>0.38908133234873499</v>
      </c>
      <c r="P67" s="28">
        <v>0.351703604031259</v>
      </c>
      <c r="Q67" s="28">
        <v>0.39637385525868701</v>
      </c>
      <c r="R67" s="28">
        <v>0.38599902249933954</v>
      </c>
      <c r="S67" s="28">
        <v>0.69938944627988697</v>
      </c>
      <c r="T67" s="28">
        <v>0.67775793102080395</v>
      </c>
      <c r="U67" s="28">
        <v>0.74106162897591399</v>
      </c>
      <c r="V67" s="28">
        <v>0.69869861295155278</v>
      </c>
      <c r="W67" s="105"/>
      <c r="X67" s="91" t="s">
        <v>31</v>
      </c>
      <c r="Y67" s="206">
        <f t="shared" si="23"/>
        <v>0.39646385547614299</v>
      </c>
      <c r="Z67" s="206">
        <f t="shared" si="0"/>
        <v>0.38908133234873499</v>
      </c>
      <c r="AA67" s="298">
        <f t="shared" si="1"/>
        <v>0.70000000000000062</v>
      </c>
      <c r="AB67" s="206">
        <f t="shared" si="2"/>
        <v>0.37905675038815401</v>
      </c>
      <c r="AC67" s="206">
        <f t="shared" si="3"/>
        <v>0.351703604031259</v>
      </c>
      <c r="AD67" s="298">
        <f t="shared" si="4"/>
        <v>2.7000000000000024</v>
      </c>
      <c r="AE67" s="206">
        <f t="shared" si="5"/>
        <v>0.707703345511001</v>
      </c>
      <c r="AF67" s="206">
        <f t="shared" si="6"/>
        <v>0.69938944627988697</v>
      </c>
      <c r="AG67" s="298">
        <f t="shared" si="7"/>
        <v>0.9000000000000008</v>
      </c>
      <c r="AH67" s="206">
        <f t="shared" si="8"/>
        <v>0.67953059246081804</v>
      </c>
      <c r="AI67" s="206">
        <f t="shared" si="9"/>
        <v>0.67775793102080395</v>
      </c>
      <c r="AJ67" s="298">
        <f t="shared" si="10"/>
        <v>0.20000000000000018</v>
      </c>
      <c r="AK67" s="248"/>
      <c r="AL67" s="204">
        <f t="shared" si="34"/>
        <v>0.464158710456613</v>
      </c>
      <c r="AM67" s="204">
        <f t="shared" si="12"/>
        <v>0.469786631736202</v>
      </c>
      <c r="AN67" s="298">
        <f t="shared" si="13"/>
        <v>-0.59999999999999498</v>
      </c>
      <c r="AO67" s="204">
        <f t="shared" si="35"/>
        <v>0.43391040578323398</v>
      </c>
      <c r="AP67" s="204">
        <f t="shared" si="15"/>
        <v>0.44399544325222401</v>
      </c>
      <c r="AQ67" s="298">
        <f t="shared" si="16"/>
        <v>-1.0000000000000009</v>
      </c>
      <c r="AR67" s="204">
        <f t="shared" si="17"/>
        <v>0.74820447558705205</v>
      </c>
      <c r="AS67" s="204">
        <f t="shared" si="18"/>
        <v>0.74230690168883096</v>
      </c>
      <c r="AT67" s="298">
        <f t="shared" si="19"/>
        <v>0.60000000000000053</v>
      </c>
      <c r="AU67" s="204">
        <f t="shared" si="20"/>
        <v>0.71600493804381904</v>
      </c>
      <c r="AV67" s="204">
        <f t="shared" si="21"/>
        <v>0.71292194516945995</v>
      </c>
      <c r="AW67" s="298">
        <f t="shared" si="22"/>
        <v>0.30000000000000027</v>
      </c>
      <c r="AX67" s="205">
        <v>0</v>
      </c>
    </row>
    <row r="68" spans="2:50" ht="13.5" customHeight="1">
      <c r="B68" s="35">
        <v>64</v>
      </c>
      <c r="C68" s="222" t="s">
        <v>52</v>
      </c>
      <c r="D68" s="329">
        <v>0.41261052123692499</v>
      </c>
      <c r="E68" s="271">
        <v>0.363612189336256</v>
      </c>
      <c r="F68" s="271">
        <v>0.513926376524938</v>
      </c>
      <c r="G68" s="271">
        <f>市区町村別_普及率!F69</f>
        <v>0.4180355166867144</v>
      </c>
      <c r="H68" s="329">
        <v>0.70054294492705804</v>
      </c>
      <c r="I68" s="271">
        <v>0.66269645330160099</v>
      </c>
      <c r="J68" s="338">
        <v>0.78864894490051496</v>
      </c>
      <c r="K68" s="274">
        <f>市区町村別_普及率!G69</f>
        <v>0.70318630999696252</v>
      </c>
      <c r="L68" s="299"/>
      <c r="M68" s="35">
        <v>64</v>
      </c>
      <c r="N68" s="222" t="s">
        <v>52</v>
      </c>
      <c r="O68" s="28">
        <v>0.41968536252729199</v>
      </c>
      <c r="P68" s="28">
        <v>0.35283867441245198</v>
      </c>
      <c r="Q68" s="28">
        <v>0.52890658889748099</v>
      </c>
      <c r="R68" s="28">
        <v>0.4223752439475294</v>
      </c>
      <c r="S68" s="28">
        <v>0.69754199293280506</v>
      </c>
      <c r="T68" s="28">
        <v>0.68463334264727604</v>
      </c>
      <c r="U68" s="28">
        <v>0.79601685249083298</v>
      </c>
      <c r="V68" s="28">
        <v>0.6998867648541558</v>
      </c>
      <c r="W68" s="105"/>
      <c r="X68" s="91" t="s">
        <v>52</v>
      </c>
      <c r="Y68" s="206">
        <f t="shared" si="23"/>
        <v>0.41261052123692499</v>
      </c>
      <c r="Z68" s="206">
        <f t="shared" si="0"/>
        <v>0.41968536252729199</v>
      </c>
      <c r="AA68" s="298">
        <f t="shared" si="1"/>
        <v>-0.70000000000000062</v>
      </c>
      <c r="AB68" s="206">
        <f t="shared" si="2"/>
        <v>0.363612189336256</v>
      </c>
      <c r="AC68" s="206">
        <f t="shared" si="3"/>
        <v>0.35283867441245198</v>
      </c>
      <c r="AD68" s="298">
        <f t="shared" si="4"/>
        <v>1.100000000000001</v>
      </c>
      <c r="AE68" s="206">
        <f t="shared" si="5"/>
        <v>0.70054294492705804</v>
      </c>
      <c r="AF68" s="206">
        <f t="shared" si="6"/>
        <v>0.69754199293280506</v>
      </c>
      <c r="AG68" s="298">
        <f t="shared" si="7"/>
        <v>0.30000000000000027</v>
      </c>
      <c r="AH68" s="206">
        <f t="shared" si="8"/>
        <v>0.66269645330160099</v>
      </c>
      <c r="AI68" s="206">
        <f t="shared" si="9"/>
        <v>0.68463334264727604</v>
      </c>
      <c r="AJ68" s="298">
        <f t="shared" si="10"/>
        <v>-2.200000000000002</v>
      </c>
      <c r="AK68" s="248"/>
      <c r="AL68" s="204">
        <f t="shared" si="34"/>
        <v>0.464158710456613</v>
      </c>
      <c r="AM68" s="204">
        <f t="shared" si="12"/>
        <v>0.469786631736202</v>
      </c>
      <c r="AN68" s="298">
        <f t="shared" si="13"/>
        <v>-0.59999999999999498</v>
      </c>
      <c r="AO68" s="204">
        <f t="shared" si="35"/>
        <v>0.43391040578323398</v>
      </c>
      <c r="AP68" s="204">
        <f t="shared" si="15"/>
        <v>0.44399544325222401</v>
      </c>
      <c r="AQ68" s="298">
        <f t="shared" si="16"/>
        <v>-1.0000000000000009</v>
      </c>
      <c r="AR68" s="204">
        <f t="shared" si="17"/>
        <v>0.74820447558705205</v>
      </c>
      <c r="AS68" s="204">
        <f t="shared" si="18"/>
        <v>0.74230690168883096</v>
      </c>
      <c r="AT68" s="298">
        <f t="shared" si="19"/>
        <v>0.60000000000000053</v>
      </c>
      <c r="AU68" s="204">
        <f t="shared" si="20"/>
        <v>0.71600493804381904</v>
      </c>
      <c r="AV68" s="204">
        <f t="shared" si="21"/>
        <v>0.71292194516945995</v>
      </c>
      <c r="AW68" s="298">
        <f t="shared" si="22"/>
        <v>0.30000000000000027</v>
      </c>
      <c r="AX68" s="205">
        <v>0</v>
      </c>
    </row>
    <row r="69" spans="2:50" ht="13.5" customHeight="1">
      <c r="B69" s="35">
        <v>65</v>
      </c>
      <c r="C69" s="222" t="s">
        <v>12</v>
      </c>
      <c r="D69" s="329">
        <v>0.46924978485723701</v>
      </c>
      <c r="E69" s="271">
        <v>0.44173323986643198</v>
      </c>
      <c r="F69" s="271">
        <v>0.67729980506109999</v>
      </c>
      <c r="G69" s="271">
        <f>市区町村別_普及率!F70</f>
        <v>0.47829065333356235</v>
      </c>
      <c r="H69" s="329">
        <v>0.74688559987115799</v>
      </c>
      <c r="I69" s="271">
        <v>0.72802911158314598</v>
      </c>
      <c r="J69" s="338">
        <v>0.86990612895183195</v>
      </c>
      <c r="K69" s="274">
        <f>市区町村別_普及率!G70</f>
        <v>0.75018012353095576</v>
      </c>
      <c r="L69" s="299"/>
      <c r="M69" s="35">
        <v>65</v>
      </c>
      <c r="N69" s="222" t="s">
        <v>12</v>
      </c>
      <c r="O69" s="28">
        <v>0.49650158775317499</v>
      </c>
      <c r="P69" s="28">
        <v>0.41685233538682698</v>
      </c>
      <c r="Q69" s="28">
        <v>0.65224116026059797</v>
      </c>
      <c r="R69" s="28">
        <v>0.49537786856052995</v>
      </c>
      <c r="S69" s="28">
        <v>0.74893119483898796</v>
      </c>
      <c r="T69" s="28">
        <v>0.725817196091876</v>
      </c>
      <c r="U69" s="28">
        <v>0.85947700146970396</v>
      </c>
      <c r="V69" s="28">
        <v>0.74996531849815895</v>
      </c>
      <c r="W69" s="105"/>
      <c r="X69" s="91" t="s">
        <v>12</v>
      </c>
      <c r="Y69" s="206">
        <f t="shared" si="23"/>
        <v>0.46924978485723701</v>
      </c>
      <c r="Z69" s="206">
        <f t="shared" si="0"/>
        <v>0.49650158775317499</v>
      </c>
      <c r="AA69" s="298">
        <f t="shared" si="1"/>
        <v>-2.8000000000000025</v>
      </c>
      <c r="AB69" s="206">
        <f t="shared" si="2"/>
        <v>0.44173323986643198</v>
      </c>
      <c r="AC69" s="206">
        <f t="shared" si="3"/>
        <v>0.41685233538682698</v>
      </c>
      <c r="AD69" s="298">
        <f t="shared" si="4"/>
        <v>2.5000000000000022</v>
      </c>
      <c r="AE69" s="206">
        <f t="shared" si="5"/>
        <v>0.74688559987115799</v>
      </c>
      <c r="AF69" s="206">
        <f t="shared" si="6"/>
        <v>0.74893119483898796</v>
      </c>
      <c r="AG69" s="298">
        <f t="shared" si="7"/>
        <v>-0.20000000000000018</v>
      </c>
      <c r="AH69" s="206">
        <f t="shared" si="8"/>
        <v>0.72802911158314598</v>
      </c>
      <c r="AI69" s="206">
        <f t="shared" si="9"/>
        <v>0.725817196091876</v>
      </c>
      <c r="AJ69" s="298">
        <f t="shared" si="10"/>
        <v>0.20000000000000018</v>
      </c>
      <c r="AK69" s="248"/>
      <c r="AL69" s="204">
        <f t="shared" si="34"/>
        <v>0.464158710456613</v>
      </c>
      <c r="AM69" s="204">
        <f t="shared" si="12"/>
        <v>0.469786631736202</v>
      </c>
      <c r="AN69" s="298">
        <f t="shared" si="13"/>
        <v>-0.59999999999999498</v>
      </c>
      <c r="AO69" s="204">
        <f t="shared" si="35"/>
        <v>0.43391040578323398</v>
      </c>
      <c r="AP69" s="204">
        <f t="shared" si="15"/>
        <v>0.44399544325222401</v>
      </c>
      <c r="AQ69" s="298">
        <f t="shared" si="16"/>
        <v>-1.0000000000000009</v>
      </c>
      <c r="AR69" s="204">
        <f t="shared" si="17"/>
        <v>0.74820447558705205</v>
      </c>
      <c r="AS69" s="204">
        <f t="shared" si="18"/>
        <v>0.74230690168883096</v>
      </c>
      <c r="AT69" s="298">
        <f t="shared" si="19"/>
        <v>0.60000000000000053</v>
      </c>
      <c r="AU69" s="204">
        <f t="shared" si="20"/>
        <v>0.71600493804381904</v>
      </c>
      <c r="AV69" s="204">
        <f t="shared" si="21"/>
        <v>0.71292194516945995</v>
      </c>
      <c r="AW69" s="298">
        <f t="shared" si="22"/>
        <v>0.30000000000000027</v>
      </c>
      <c r="AX69" s="205">
        <v>0</v>
      </c>
    </row>
    <row r="70" spans="2:50" ht="13.5" customHeight="1">
      <c r="B70" s="35">
        <v>66</v>
      </c>
      <c r="C70" s="222" t="s">
        <v>6</v>
      </c>
      <c r="D70" s="330">
        <v>0.50109693220377605</v>
      </c>
      <c r="E70" s="272">
        <v>0.51560231481822105</v>
      </c>
      <c r="F70" s="272">
        <v>0.67703255746415403</v>
      </c>
      <c r="G70" s="272">
        <f>市区町村別_普及率!F71</f>
        <v>0.51073074495365822</v>
      </c>
      <c r="H70" s="330">
        <v>0.76480699809087405</v>
      </c>
      <c r="I70" s="272">
        <v>0.76148303718505805</v>
      </c>
      <c r="J70" s="339">
        <v>0.798859418180912</v>
      </c>
      <c r="K70" s="275">
        <f>市区町村別_普及率!G71</f>
        <v>0.76586255180940277</v>
      </c>
      <c r="L70" s="299"/>
      <c r="M70" s="35">
        <v>66</v>
      </c>
      <c r="N70" s="222" t="s">
        <v>6</v>
      </c>
      <c r="O70" s="28">
        <v>0.50337235087058596</v>
      </c>
      <c r="P70" s="28">
        <v>0.576115735646756</v>
      </c>
      <c r="Q70" s="28">
        <v>0.63549950458410798</v>
      </c>
      <c r="R70" s="28">
        <v>0.51271097443727132</v>
      </c>
      <c r="S70" s="28">
        <v>0.76038438681466702</v>
      </c>
      <c r="T70" s="28">
        <v>0.76791723230746101</v>
      </c>
      <c r="U70" s="28">
        <v>0.77879314559565804</v>
      </c>
      <c r="V70" s="28">
        <v>0.76132208397337364</v>
      </c>
      <c r="W70" s="105"/>
      <c r="X70" s="91" t="s">
        <v>6</v>
      </c>
      <c r="Y70" s="206">
        <f t="shared" ref="Y70:Y77" si="36">$D70</f>
        <v>0.50109693220377605</v>
      </c>
      <c r="Z70" s="206">
        <f t="shared" ref="Z70:Z78" si="37">$O70</f>
        <v>0.50337235087058596</v>
      </c>
      <c r="AA70" s="298">
        <f t="shared" ref="AA70:AA78" si="38">(ROUND(Y70,3)-ROUND(Z70,3))*100</f>
        <v>-0.20000000000000018</v>
      </c>
      <c r="AB70" s="206">
        <f t="shared" ref="AB70:AB77" si="39">$E70</f>
        <v>0.51560231481822105</v>
      </c>
      <c r="AC70" s="206">
        <f t="shared" ref="AC70:AC78" si="40">$P70</f>
        <v>0.576115735646756</v>
      </c>
      <c r="AD70" s="298">
        <f t="shared" ref="AD70:AD78" si="41">(ROUND(AB70,3)-ROUND(AC70,3))*100</f>
        <v>-5.9999999999999947</v>
      </c>
      <c r="AE70" s="206">
        <f t="shared" ref="AE70:AE77" si="42">$H70</f>
        <v>0.76480699809087405</v>
      </c>
      <c r="AF70" s="206">
        <f t="shared" ref="AF70:AF78" si="43">$S70</f>
        <v>0.76038438681466702</v>
      </c>
      <c r="AG70" s="298">
        <f t="shared" ref="AG70:AG78" si="44">(ROUND(AE70,3)-ROUND(AF70,3))*100</f>
        <v>0.50000000000000044</v>
      </c>
      <c r="AH70" s="206">
        <f t="shared" ref="AH70:AH77" si="45">$I70</f>
        <v>0.76148303718505805</v>
      </c>
      <c r="AI70" s="206">
        <f t="shared" ref="AI70:AI78" si="46">$T70</f>
        <v>0.76791723230746101</v>
      </c>
      <c r="AJ70" s="298">
        <f t="shared" ref="AJ70:AJ78" si="47">(ROUND(AH70,3)-ROUND(AI70,3))*100</f>
        <v>-0.70000000000000062</v>
      </c>
      <c r="AK70" s="248"/>
      <c r="AL70" s="204">
        <f t="shared" si="34"/>
        <v>0.464158710456613</v>
      </c>
      <c r="AM70" s="204">
        <f t="shared" ref="AM70:AM78" si="48">$O$79</f>
        <v>0.469786631736202</v>
      </c>
      <c r="AN70" s="298">
        <f t="shared" ref="AN70:AN78" si="49">(ROUND(AL70,3)-ROUND(AM70,3))*100</f>
        <v>-0.59999999999999498</v>
      </c>
      <c r="AO70" s="204">
        <f t="shared" si="35"/>
        <v>0.43391040578323398</v>
      </c>
      <c r="AP70" s="204">
        <f t="shared" ref="AP70:AP77" si="50">$P$79</f>
        <v>0.44399544325222401</v>
      </c>
      <c r="AQ70" s="298">
        <f t="shared" ref="AQ70:AQ78" si="51">(ROUND(AO70,3)-ROUND(AP70,3))*100</f>
        <v>-1.0000000000000009</v>
      </c>
      <c r="AR70" s="204">
        <f t="shared" ref="AR70:AR78" si="52">$H$79</f>
        <v>0.74820447558705205</v>
      </c>
      <c r="AS70" s="204">
        <f t="shared" ref="AS70:AS78" si="53">$S$79</f>
        <v>0.74230690168883096</v>
      </c>
      <c r="AT70" s="298">
        <f t="shared" ref="AT70:AT78" si="54">(ROUND(AR70,3)-ROUND(AS70,3))*100</f>
        <v>0.60000000000000053</v>
      </c>
      <c r="AU70" s="204">
        <f t="shared" ref="AU70:AU78" si="55">$I$79</f>
        <v>0.71600493804381904</v>
      </c>
      <c r="AV70" s="204">
        <f t="shared" ref="AV70:AV78" si="56">$T$79</f>
        <v>0.71292194516945995</v>
      </c>
      <c r="AW70" s="298">
        <f t="shared" ref="AW70:AW78" si="57">(ROUND(AU70,3)-ROUND(AV70,3))*100</f>
        <v>0.30000000000000027</v>
      </c>
      <c r="AX70" s="205">
        <v>0</v>
      </c>
    </row>
    <row r="71" spans="2:50" ht="13.5" customHeight="1">
      <c r="B71" s="35">
        <v>67</v>
      </c>
      <c r="C71" s="222" t="s">
        <v>7</v>
      </c>
      <c r="D71" s="329">
        <v>0.49265055927505902</v>
      </c>
      <c r="E71" s="271">
        <v>0.64795550984174599</v>
      </c>
      <c r="F71" s="271">
        <v>0.65093778179609296</v>
      </c>
      <c r="G71" s="271">
        <f>市区町村別_普及率!F72</f>
        <v>0.50604127548957278</v>
      </c>
      <c r="H71" s="329">
        <v>0.80213894036438704</v>
      </c>
      <c r="I71" s="271">
        <v>0.82555739976079001</v>
      </c>
      <c r="J71" s="338">
        <v>0.86380626804084404</v>
      </c>
      <c r="K71" s="274">
        <f>市区町村別_普及率!G72</f>
        <v>0.80577998369713222</v>
      </c>
      <c r="L71" s="299"/>
      <c r="M71" s="35">
        <v>67</v>
      </c>
      <c r="N71" s="222" t="s">
        <v>7</v>
      </c>
      <c r="O71" s="28">
        <v>0.56046546113483697</v>
      </c>
      <c r="P71" s="28">
        <v>0.51166092932660101</v>
      </c>
      <c r="Q71" s="28">
        <v>0.72806066114890899</v>
      </c>
      <c r="R71" s="28">
        <v>0.56686497111690715</v>
      </c>
      <c r="S71" s="28">
        <v>0.81467537817163505</v>
      </c>
      <c r="T71" s="28">
        <v>0.80724095768856396</v>
      </c>
      <c r="U71" s="28">
        <v>0.84582901387419795</v>
      </c>
      <c r="V71" s="28">
        <v>0.8153288911741432</v>
      </c>
      <c r="W71" s="105"/>
      <c r="X71" s="91" t="s">
        <v>7</v>
      </c>
      <c r="Y71" s="206">
        <f t="shared" si="36"/>
        <v>0.49265055927505902</v>
      </c>
      <c r="Z71" s="206">
        <f t="shared" si="37"/>
        <v>0.56046546113483697</v>
      </c>
      <c r="AA71" s="298">
        <f t="shared" si="38"/>
        <v>-6.7000000000000064</v>
      </c>
      <c r="AB71" s="206">
        <f t="shared" si="39"/>
        <v>0.64795550984174599</v>
      </c>
      <c r="AC71" s="206">
        <f t="shared" si="40"/>
        <v>0.51166092932660101</v>
      </c>
      <c r="AD71" s="298">
        <f t="shared" si="41"/>
        <v>13.600000000000001</v>
      </c>
      <c r="AE71" s="206">
        <f t="shared" si="42"/>
        <v>0.80213894036438704</v>
      </c>
      <c r="AF71" s="206">
        <f t="shared" si="43"/>
        <v>0.81467537817163505</v>
      </c>
      <c r="AG71" s="298">
        <f t="shared" si="44"/>
        <v>-1.2999999999999901</v>
      </c>
      <c r="AH71" s="206">
        <f t="shared" si="45"/>
        <v>0.82555739976079001</v>
      </c>
      <c r="AI71" s="206">
        <f t="shared" si="46"/>
        <v>0.80724095768856396</v>
      </c>
      <c r="AJ71" s="298">
        <f t="shared" si="47"/>
        <v>1.8999999999999906</v>
      </c>
      <c r="AK71" s="248"/>
      <c r="AL71" s="204">
        <f t="shared" ref="AL71:AL78" si="58">$D$79</f>
        <v>0.464158710456613</v>
      </c>
      <c r="AM71" s="204">
        <f t="shared" si="48"/>
        <v>0.469786631736202</v>
      </c>
      <c r="AN71" s="298">
        <f t="shared" si="49"/>
        <v>-0.59999999999999498</v>
      </c>
      <c r="AO71" s="204">
        <f t="shared" ref="AO71:AO78" si="59">$E$79</f>
        <v>0.43391040578323398</v>
      </c>
      <c r="AP71" s="204">
        <f t="shared" si="50"/>
        <v>0.44399544325222401</v>
      </c>
      <c r="AQ71" s="298">
        <f t="shared" si="51"/>
        <v>-1.0000000000000009</v>
      </c>
      <c r="AR71" s="204">
        <f t="shared" si="52"/>
        <v>0.74820447558705205</v>
      </c>
      <c r="AS71" s="204">
        <f t="shared" si="53"/>
        <v>0.74230690168883096</v>
      </c>
      <c r="AT71" s="298">
        <f t="shared" si="54"/>
        <v>0.60000000000000053</v>
      </c>
      <c r="AU71" s="204">
        <f t="shared" si="55"/>
        <v>0.71600493804381904</v>
      </c>
      <c r="AV71" s="204">
        <f t="shared" si="56"/>
        <v>0.71292194516945995</v>
      </c>
      <c r="AW71" s="298">
        <f t="shared" si="57"/>
        <v>0.30000000000000027</v>
      </c>
      <c r="AX71" s="205">
        <v>0</v>
      </c>
    </row>
    <row r="72" spans="2:50" ht="13.5" customHeight="1">
      <c r="B72" s="35">
        <v>68</v>
      </c>
      <c r="C72" s="222" t="s">
        <v>53</v>
      </c>
      <c r="D72" s="329">
        <v>0.432468860325674</v>
      </c>
      <c r="E72" s="271">
        <v>0.336685319841032</v>
      </c>
      <c r="F72" s="271">
        <v>0.67476837815288504</v>
      </c>
      <c r="G72" s="271">
        <f>市区町村別_普及率!F73</f>
        <v>0.43925661708960329</v>
      </c>
      <c r="H72" s="329">
        <v>0.75034238209247694</v>
      </c>
      <c r="I72" s="271">
        <v>0.73821840892718005</v>
      </c>
      <c r="J72" s="338">
        <v>0.86207530089510498</v>
      </c>
      <c r="K72" s="274">
        <f>市区町村別_普及率!G73</f>
        <v>0.75422783860967946</v>
      </c>
      <c r="L72" s="299"/>
      <c r="M72" s="35">
        <v>68</v>
      </c>
      <c r="N72" s="222" t="s">
        <v>53</v>
      </c>
      <c r="O72" s="28">
        <v>0.46433919618438502</v>
      </c>
      <c r="P72" s="28">
        <v>0.40817412322021901</v>
      </c>
      <c r="Q72" s="28">
        <v>0.59212996533323603</v>
      </c>
      <c r="R72" s="28">
        <v>0.46725621219219393</v>
      </c>
      <c r="S72" s="28">
        <v>0.74715516762161205</v>
      </c>
      <c r="T72" s="28">
        <v>0.738951173680514</v>
      </c>
      <c r="U72" s="28">
        <v>0.83880144719050498</v>
      </c>
      <c r="V72" s="28">
        <v>0.7491513391373783</v>
      </c>
      <c r="W72" s="105"/>
      <c r="X72" s="91" t="s">
        <v>53</v>
      </c>
      <c r="Y72" s="206">
        <f t="shared" si="36"/>
        <v>0.432468860325674</v>
      </c>
      <c r="Z72" s="206">
        <f t="shared" si="37"/>
        <v>0.46433919618438502</v>
      </c>
      <c r="AA72" s="298">
        <f t="shared" si="38"/>
        <v>-3.2000000000000028</v>
      </c>
      <c r="AB72" s="206">
        <f t="shared" si="39"/>
        <v>0.336685319841032</v>
      </c>
      <c r="AC72" s="206">
        <f t="shared" si="40"/>
        <v>0.40817412322021901</v>
      </c>
      <c r="AD72" s="298">
        <f t="shared" si="41"/>
        <v>-7.0999999999999952</v>
      </c>
      <c r="AE72" s="206">
        <f t="shared" si="42"/>
        <v>0.75034238209247694</v>
      </c>
      <c r="AF72" s="206">
        <f t="shared" si="43"/>
        <v>0.74715516762161205</v>
      </c>
      <c r="AG72" s="298">
        <f t="shared" si="44"/>
        <v>0.30000000000000027</v>
      </c>
      <c r="AH72" s="206">
        <f t="shared" si="45"/>
        <v>0.73821840892718005</v>
      </c>
      <c r="AI72" s="206">
        <f t="shared" si="46"/>
        <v>0.738951173680514</v>
      </c>
      <c r="AJ72" s="298">
        <f t="shared" si="47"/>
        <v>-0.10000000000000009</v>
      </c>
      <c r="AK72" s="248"/>
      <c r="AL72" s="204">
        <f t="shared" si="58"/>
        <v>0.464158710456613</v>
      </c>
      <c r="AM72" s="204">
        <f t="shared" si="48"/>
        <v>0.469786631736202</v>
      </c>
      <c r="AN72" s="298">
        <f t="shared" si="49"/>
        <v>-0.59999999999999498</v>
      </c>
      <c r="AO72" s="204">
        <f t="shared" si="59"/>
        <v>0.43391040578323398</v>
      </c>
      <c r="AP72" s="204">
        <f t="shared" si="50"/>
        <v>0.44399544325222401</v>
      </c>
      <c r="AQ72" s="298">
        <f t="shared" si="51"/>
        <v>-1.0000000000000009</v>
      </c>
      <c r="AR72" s="204">
        <f t="shared" si="52"/>
        <v>0.74820447558705205</v>
      </c>
      <c r="AS72" s="204">
        <f t="shared" si="53"/>
        <v>0.74230690168883096</v>
      </c>
      <c r="AT72" s="298">
        <f t="shared" si="54"/>
        <v>0.60000000000000053</v>
      </c>
      <c r="AU72" s="204">
        <f t="shared" si="55"/>
        <v>0.71600493804381904</v>
      </c>
      <c r="AV72" s="204">
        <f t="shared" si="56"/>
        <v>0.71292194516945995</v>
      </c>
      <c r="AW72" s="298">
        <f t="shared" si="57"/>
        <v>0.30000000000000027</v>
      </c>
      <c r="AX72" s="205">
        <v>0</v>
      </c>
    </row>
    <row r="73" spans="2:50" ht="13.5" customHeight="1">
      <c r="B73" s="35">
        <v>69</v>
      </c>
      <c r="C73" s="222" t="s">
        <v>54</v>
      </c>
      <c r="D73" s="329">
        <v>0.48520614882893998</v>
      </c>
      <c r="E73" s="271">
        <v>0.36269574004738497</v>
      </c>
      <c r="F73" s="271">
        <v>0.632305464775193</v>
      </c>
      <c r="G73" s="271">
        <f>市区町村別_普及率!F74</f>
        <v>0.48587882236965563</v>
      </c>
      <c r="H73" s="329">
        <v>0.79264048164522904</v>
      </c>
      <c r="I73" s="271">
        <v>0.74443881835118897</v>
      </c>
      <c r="J73" s="338">
        <v>0.86678699748282495</v>
      </c>
      <c r="K73" s="274">
        <f>市区町村別_普及率!G74</f>
        <v>0.79350569372294333</v>
      </c>
      <c r="L73" s="299"/>
      <c r="M73" s="35">
        <v>69</v>
      </c>
      <c r="N73" s="222" t="s">
        <v>54</v>
      </c>
      <c r="O73" s="28">
        <v>0.51168636211599605</v>
      </c>
      <c r="P73" s="28">
        <v>0.49768814312209603</v>
      </c>
      <c r="Q73" s="28">
        <v>0.55809116837852801</v>
      </c>
      <c r="R73" s="28">
        <v>0.51313488974440413</v>
      </c>
      <c r="S73" s="28">
        <v>0.78816826429034503</v>
      </c>
      <c r="T73" s="28">
        <v>0.771569888106857</v>
      </c>
      <c r="U73" s="28">
        <v>0.83376431959597896</v>
      </c>
      <c r="V73" s="28">
        <v>0.78857746258463479</v>
      </c>
      <c r="W73" s="105"/>
      <c r="X73" s="91" t="s">
        <v>54</v>
      </c>
      <c r="Y73" s="206">
        <f t="shared" si="36"/>
        <v>0.48520614882893998</v>
      </c>
      <c r="Z73" s="206">
        <f t="shared" si="37"/>
        <v>0.51168636211599605</v>
      </c>
      <c r="AA73" s="298">
        <f t="shared" si="38"/>
        <v>-2.7000000000000024</v>
      </c>
      <c r="AB73" s="206">
        <f t="shared" si="39"/>
        <v>0.36269574004738497</v>
      </c>
      <c r="AC73" s="206">
        <f t="shared" si="40"/>
        <v>0.49768814312209603</v>
      </c>
      <c r="AD73" s="298">
        <f t="shared" si="41"/>
        <v>-13.5</v>
      </c>
      <c r="AE73" s="206">
        <f t="shared" si="42"/>
        <v>0.79264048164522904</v>
      </c>
      <c r="AF73" s="206">
        <f t="shared" si="43"/>
        <v>0.78816826429034503</v>
      </c>
      <c r="AG73" s="298">
        <f t="shared" si="44"/>
        <v>0.50000000000000044</v>
      </c>
      <c r="AH73" s="206">
        <f t="shared" si="45"/>
        <v>0.74443881835118897</v>
      </c>
      <c r="AI73" s="206">
        <f t="shared" si="46"/>
        <v>0.771569888106857</v>
      </c>
      <c r="AJ73" s="298">
        <f t="shared" si="47"/>
        <v>-2.8000000000000025</v>
      </c>
      <c r="AK73" s="248"/>
      <c r="AL73" s="204">
        <f t="shared" si="58"/>
        <v>0.464158710456613</v>
      </c>
      <c r="AM73" s="204">
        <f t="shared" si="48"/>
        <v>0.469786631736202</v>
      </c>
      <c r="AN73" s="298">
        <f t="shared" si="49"/>
        <v>-0.59999999999999498</v>
      </c>
      <c r="AO73" s="204">
        <f t="shared" si="59"/>
        <v>0.43391040578323398</v>
      </c>
      <c r="AP73" s="204">
        <f t="shared" si="50"/>
        <v>0.44399544325222401</v>
      </c>
      <c r="AQ73" s="298">
        <f t="shared" si="51"/>
        <v>-1.0000000000000009</v>
      </c>
      <c r="AR73" s="204">
        <f t="shared" si="52"/>
        <v>0.74820447558705205</v>
      </c>
      <c r="AS73" s="204">
        <f t="shared" si="53"/>
        <v>0.74230690168883096</v>
      </c>
      <c r="AT73" s="298">
        <f t="shared" si="54"/>
        <v>0.60000000000000053</v>
      </c>
      <c r="AU73" s="204">
        <f t="shared" si="55"/>
        <v>0.71600493804381904</v>
      </c>
      <c r="AV73" s="204">
        <f t="shared" si="56"/>
        <v>0.71292194516945995</v>
      </c>
      <c r="AW73" s="298">
        <f t="shared" si="57"/>
        <v>0.30000000000000027</v>
      </c>
      <c r="AX73" s="205">
        <v>0</v>
      </c>
    </row>
    <row r="74" spans="2:50" ht="13.5" customHeight="1">
      <c r="B74" s="35">
        <v>70</v>
      </c>
      <c r="C74" s="222" t="s">
        <v>55</v>
      </c>
      <c r="D74" s="329">
        <v>0.51947502422074099</v>
      </c>
      <c r="E74" s="271">
        <v>0.48573456414149602</v>
      </c>
      <c r="F74" s="271">
        <v>0.63679064604359503</v>
      </c>
      <c r="G74" s="271">
        <f>市区町村別_普及率!F75</f>
        <v>0.52550564722258153</v>
      </c>
      <c r="H74" s="329">
        <v>0.79075038317518498</v>
      </c>
      <c r="I74" s="271">
        <v>0.75048488196225904</v>
      </c>
      <c r="J74" s="338">
        <v>0.84105484878611603</v>
      </c>
      <c r="K74" s="274">
        <f>市区町村別_普及率!G75</f>
        <v>0.79084521455109291</v>
      </c>
      <c r="L74" s="299"/>
      <c r="M74" s="35">
        <v>70</v>
      </c>
      <c r="N74" s="222" t="s">
        <v>55</v>
      </c>
      <c r="O74" s="28">
        <v>0.52254202129865501</v>
      </c>
      <c r="P74" s="28">
        <v>0.35332805402990197</v>
      </c>
      <c r="Q74" s="28">
        <v>0.66086210065320905</v>
      </c>
      <c r="R74" s="28">
        <v>0.51741057251910028</v>
      </c>
      <c r="S74" s="28">
        <v>0.77728906567263301</v>
      </c>
      <c r="T74" s="28">
        <v>0.69237821589803805</v>
      </c>
      <c r="U74" s="28">
        <v>0.83286559554838702</v>
      </c>
      <c r="V74" s="28">
        <v>0.77580225401378</v>
      </c>
      <c r="W74" s="105"/>
      <c r="X74" s="91" t="s">
        <v>55</v>
      </c>
      <c r="Y74" s="206">
        <f t="shared" si="36"/>
        <v>0.51947502422074099</v>
      </c>
      <c r="Z74" s="206">
        <f t="shared" si="37"/>
        <v>0.52254202129865501</v>
      </c>
      <c r="AA74" s="298">
        <f t="shared" si="38"/>
        <v>-0.40000000000000036</v>
      </c>
      <c r="AB74" s="206">
        <f t="shared" si="39"/>
        <v>0.48573456414149602</v>
      </c>
      <c r="AC74" s="206">
        <f t="shared" si="40"/>
        <v>0.35332805402990197</v>
      </c>
      <c r="AD74" s="298">
        <f t="shared" si="41"/>
        <v>13.3</v>
      </c>
      <c r="AE74" s="206">
        <f t="shared" si="42"/>
        <v>0.79075038317518498</v>
      </c>
      <c r="AF74" s="206">
        <f t="shared" si="43"/>
        <v>0.77728906567263301</v>
      </c>
      <c r="AG74" s="298">
        <f t="shared" si="44"/>
        <v>1.4000000000000012</v>
      </c>
      <c r="AH74" s="206">
        <f t="shared" si="45"/>
        <v>0.75048488196225904</v>
      </c>
      <c r="AI74" s="206">
        <f t="shared" si="46"/>
        <v>0.69237821589803805</v>
      </c>
      <c r="AJ74" s="298">
        <f t="shared" si="47"/>
        <v>5.8000000000000052</v>
      </c>
      <c r="AK74" s="248"/>
      <c r="AL74" s="204">
        <f t="shared" si="58"/>
        <v>0.464158710456613</v>
      </c>
      <c r="AM74" s="204">
        <f t="shared" si="48"/>
        <v>0.469786631736202</v>
      </c>
      <c r="AN74" s="298">
        <f t="shared" si="49"/>
        <v>-0.59999999999999498</v>
      </c>
      <c r="AO74" s="204">
        <f t="shared" si="59"/>
        <v>0.43391040578323398</v>
      </c>
      <c r="AP74" s="204">
        <f t="shared" si="50"/>
        <v>0.44399544325222401</v>
      </c>
      <c r="AQ74" s="298">
        <f t="shared" si="51"/>
        <v>-1.0000000000000009</v>
      </c>
      <c r="AR74" s="204">
        <f t="shared" si="52"/>
        <v>0.74820447558705205</v>
      </c>
      <c r="AS74" s="204">
        <f t="shared" si="53"/>
        <v>0.74230690168883096</v>
      </c>
      <c r="AT74" s="298">
        <f t="shared" si="54"/>
        <v>0.60000000000000053</v>
      </c>
      <c r="AU74" s="204">
        <f t="shared" si="55"/>
        <v>0.71600493804381904</v>
      </c>
      <c r="AV74" s="204">
        <f t="shared" si="56"/>
        <v>0.71292194516945995</v>
      </c>
      <c r="AW74" s="298">
        <f t="shared" si="57"/>
        <v>0.30000000000000027</v>
      </c>
      <c r="AX74" s="205">
        <v>0</v>
      </c>
    </row>
    <row r="75" spans="2:50" ht="13.5" customHeight="1">
      <c r="B75" s="35">
        <v>71</v>
      </c>
      <c r="C75" s="222" t="s">
        <v>56</v>
      </c>
      <c r="D75" s="329">
        <v>0.52885242855312198</v>
      </c>
      <c r="E75" s="271">
        <v>0.60495442931624299</v>
      </c>
      <c r="F75" s="271">
        <v>0.62385285942247803</v>
      </c>
      <c r="G75" s="271">
        <f>市区町村別_普及率!F76</f>
        <v>0.53708726128214224</v>
      </c>
      <c r="H75" s="329">
        <v>0.78440509379573298</v>
      </c>
      <c r="I75" s="271">
        <v>0.79210160263423601</v>
      </c>
      <c r="J75" s="338">
        <v>0.85458577926740198</v>
      </c>
      <c r="K75" s="274">
        <f>市区町村別_普及率!G76</f>
        <v>0.78731547145612324</v>
      </c>
      <c r="L75" s="299"/>
      <c r="M75" s="35">
        <v>71</v>
      </c>
      <c r="N75" s="222" t="s">
        <v>56</v>
      </c>
      <c r="O75" s="28">
        <v>0.54517347629267998</v>
      </c>
      <c r="P75" s="28">
        <v>0.55708576587429204</v>
      </c>
      <c r="Q75" s="28">
        <v>0.57731664301652097</v>
      </c>
      <c r="R75" s="28">
        <v>0.54697115845269584</v>
      </c>
      <c r="S75" s="28">
        <v>0.77330992898067197</v>
      </c>
      <c r="T75" s="28">
        <v>0.78143425145786205</v>
      </c>
      <c r="U75" s="28">
        <v>0.77330796089116205</v>
      </c>
      <c r="V75" s="28">
        <v>0.77354630903268851</v>
      </c>
      <c r="W75" s="105"/>
      <c r="X75" s="91" t="s">
        <v>56</v>
      </c>
      <c r="Y75" s="206">
        <f t="shared" si="36"/>
        <v>0.52885242855312198</v>
      </c>
      <c r="Z75" s="206">
        <f t="shared" si="37"/>
        <v>0.54517347629267998</v>
      </c>
      <c r="AA75" s="298">
        <f t="shared" si="38"/>
        <v>-1.6000000000000014</v>
      </c>
      <c r="AB75" s="206">
        <f t="shared" si="39"/>
        <v>0.60495442931624299</v>
      </c>
      <c r="AC75" s="206">
        <f t="shared" si="40"/>
        <v>0.55708576587429204</v>
      </c>
      <c r="AD75" s="298">
        <f t="shared" si="41"/>
        <v>4.7999999999999936</v>
      </c>
      <c r="AE75" s="206">
        <f t="shared" si="42"/>
        <v>0.78440509379573298</v>
      </c>
      <c r="AF75" s="206">
        <f t="shared" si="43"/>
        <v>0.77330992898067197</v>
      </c>
      <c r="AG75" s="298">
        <f t="shared" si="44"/>
        <v>1.100000000000001</v>
      </c>
      <c r="AH75" s="206">
        <f t="shared" si="45"/>
        <v>0.79210160263423601</v>
      </c>
      <c r="AI75" s="206">
        <f t="shared" si="46"/>
        <v>0.78143425145786205</v>
      </c>
      <c r="AJ75" s="298">
        <f t="shared" si="47"/>
        <v>1.100000000000001</v>
      </c>
      <c r="AK75" s="248"/>
      <c r="AL75" s="204">
        <f t="shared" si="58"/>
        <v>0.464158710456613</v>
      </c>
      <c r="AM75" s="204">
        <f t="shared" si="48"/>
        <v>0.469786631736202</v>
      </c>
      <c r="AN75" s="298">
        <f t="shared" si="49"/>
        <v>-0.59999999999999498</v>
      </c>
      <c r="AO75" s="204">
        <f t="shared" si="59"/>
        <v>0.43391040578323398</v>
      </c>
      <c r="AP75" s="204">
        <f t="shared" si="50"/>
        <v>0.44399544325222401</v>
      </c>
      <c r="AQ75" s="298">
        <f t="shared" si="51"/>
        <v>-1.0000000000000009</v>
      </c>
      <c r="AR75" s="204">
        <f t="shared" si="52"/>
        <v>0.74820447558705205</v>
      </c>
      <c r="AS75" s="204">
        <f t="shared" si="53"/>
        <v>0.74230690168883096</v>
      </c>
      <c r="AT75" s="298">
        <f t="shared" si="54"/>
        <v>0.60000000000000053</v>
      </c>
      <c r="AU75" s="204">
        <f t="shared" si="55"/>
        <v>0.71600493804381904</v>
      </c>
      <c r="AV75" s="204">
        <f t="shared" si="56"/>
        <v>0.71292194516945995</v>
      </c>
      <c r="AW75" s="298">
        <f t="shared" si="57"/>
        <v>0.30000000000000027</v>
      </c>
      <c r="AX75" s="205">
        <v>0</v>
      </c>
    </row>
    <row r="76" spans="2:50" ht="13.5" customHeight="1">
      <c r="B76" s="35">
        <v>72</v>
      </c>
      <c r="C76" s="222" t="s">
        <v>32</v>
      </c>
      <c r="D76" s="329">
        <v>0.411989408206765</v>
      </c>
      <c r="E76" s="271">
        <v>0.46117621218681998</v>
      </c>
      <c r="F76" s="271">
        <v>0.61336066494513497</v>
      </c>
      <c r="G76" s="271">
        <f>市区町村別_普及率!F77</f>
        <v>0.42914720059127004</v>
      </c>
      <c r="H76" s="329">
        <v>0.68782169874430499</v>
      </c>
      <c r="I76" s="271">
        <v>0.697267391197119</v>
      </c>
      <c r="J76" s="338">
        <v>0.79950744581127398</v>
      </c>
      <c r="K76" s="274">
        <f>市区町村別_普及率!G77</f>
        <v>0.69476239715892674</v>
      </c>
      <c r="L76" s="299"/>
      <c r="M76" s="35">
        <v>72</v>
      </c>
      <c r="N76" s="222" t="s">
        <v>32</v>
      </c>
      <c r="O76" s="28">
        <v>0.418916355674195</v>
      </c>
      <c r="P76" s="28">
        <v>0.51434678195944294</v>
      </c>
      <c r="Q76" s="28">
        <v>0.510020659069927</v>
      </c>
      <c r="R76" s="28">
        <v>0.42780484197585811</v>
      </c>
      <c r="S76" s="28">
        <v>0.690878634527891</v>
      </c>
      <c r="T76" s="28">
        <v>0.67778174153144299</v>
      </c>
      <c r="U76" s="28">
        <v>0.77272832289552196</v>
      </c>
      <c r="V76" s="28">
        <v>0.69231954240466742</v>
      </c>
      <c r="W76" s="105"/>
      <c r="X76" s="91" t="s">
        <v>32</v>
      </c>
      <c r="Y76" s="206">
        <f t="shared" si="36"/>
        <v>0.411989408206765</v>
      </c>
      <c r="Z76" s="206">
        <f t="shared" si="37"/>
        <v>0.418916355674195</v>
      </c>
      <c r="AA76" s="298">
        <f t="shared" si="38"/>
        <v>-0.70000000000000062</v>
      </c>
      <c r="AB76" s="206">
        <f t="shared" si="39"/>
        <v>0.46117621218681998</v>
      </c>
      <c r="AC76" s="206">
        <f t="shared" si="40"/>
        <v>0.51434678195944294</v>
      </c>
      <c r="AD76" s="298">
        <f t="shared" si="41"/>
        <v>-5.2999999999999989</v>
      </c>
      <c r="AE76" s="206">
        <f t="shared" si="42"/>
        <v>0.68782169874430499</v>
      </c>
      <c r="AF76" s="206">
        <f t="shared" si="43"/>
        <v>0.690878634527891</v>
      </c>
      <c r="AG76" s="298">
        <f t="shared" si="44"/>
        <v>-0.30000000000000027</v>
      </c>
      <c r="AH76" s="206">
        <f t="shared" si="45"/>
        <v>0.697267391197119</v>
      </c>
      <c r="AI76" s="206">
        <f t="shared" si="46"/>
        <v>0.67778174153144299</v>
      </c>
      <c r="AJ76" s="298">
        <f t="shared" si="47"/>
        <v>1.8999999999999906</v>
      </c>
      <c r="AK76" s="248"/>
      <c r="AL76" s="204">
        <f t="shared" si="58"/>
        <v>0.464158710456613</v>
      </c>
      <c r="AM76" s="204">
        <f t="shared" si="48"/>
        <v>0.469786631736202</v>
      </c>
      <c r="AN76" s="298">
        <f t="shared" si="49"/>
        <v>-0.59999999999999498</v>
      </c>
      <c r="AO76" s="204">
        <f t="shared" si="59"/>
        <v>0.43391040578323398</v>
      </c>
      <c r="AP76" s="204">
        <f t="shared" si="50"/>
        <v>0.44399544325222401</v>
      </c>
      <c r="AQ76" s="298">
        <f t="shared" si="51"/>
        <v>-1.0000000000000009</v>
      </c>
      <c r="AR76" s="204">
        <f t="shared" si="52"/>
        <v>0.74820447558705205</v>
      </c>
      <c r="AS76" s="204">
        <f t="shared" si="53"/>
        <v>0.74230690168883096</v>
      </c>
      <c r="AT76" s="298">
        <f t="shared" si="54"/>
        <v>0.60000000000000053</v>
      </c>
      <c r="AU76" s="204">
        <f t="shared" si="55"/>
        <v>0.71600493804381904</v>
      </c>
      <c r="AV76" s="204">
        <f t="shared" si="56"/>
        <v>0.71292194516945995</v>
      </c>
      <c r="AW76" s="298">
        <f t="shared" si="57"/>
        <v>0.30000000000000027</v>
      </c>
      <c r="AX76" s="205">
        <v>0</v>
      </c>
    </row>
    <row r="77" spans="2:50" ht="13.5" customHeight="1">
      <c r="B77" s="35">
        <v>73</v>
      </c>
      <c r="C77" s="222" t="s">
        <v>33</v>
      </c>
      <c r="D77" s="330">
        <v>0.43680020933467301</v>
      </c>
      <c r="E77" s="272">
        <v>0.44432532458092899</v>
      </c>
      <c r="F77" s="272">
        <v>0.49024006619511101</v>
      </c>
      <c r="G77" s="272">
        <f>市区町村別_普及率!F78</f>
        <v>0.44049526268683076</v>
      </c>
      <c r="H77" s="330">
        <v>0.73495881797408402</v>
      </c>
      <c r="I77" s="272">
        <v>0.70831971933082105</v>
      </c>
      <c r="J77" s="339">
        <v>0.79431970049627398</v>
      </c>
      <c r="K77" s="275">
        <f>市区町村別_普及率!G78</f>
        <v>0.73579561442069952</v>
      </c>
      <c r="L77" s="299"/>
      <c r="M77" s="35">
        <v>73</v>
      </c>
      <c r="N77" s="222" t="s">
        <v>33</v>
      </c>
      <c r="O77" s="28">
        <v>0.43202622444930699</v>
      </c>
      <c r="P77" s="28">
        <v>0.46213819640439502</v>
      </c>
      <c r="Q77" s="28">
        <v>0.61477203334045605</v>
      </c>
      <c r="R77" s="28">
        <v>0.44161499510077168</v>
      </c>
      <c r="S77" s="28">
        <v>0.70748723070520003</v>
      </c>
      <c r="T77" s="28">
        <v>0.72055233522555195</v>
      </c>
      <c r="U77" s="28">
        <v>0.81180212768724802</v>
      </c>
      <c r="V77" s="28">
        <v>0.71114623288387036</v>
      </c>
      <c r="W77" s="105"/>
      <c r="X77" s="91" t="s">
        <v>33</v>
      </c>
      <c r="Y77" s="206">
        <f t="shared" si="36"/>
        <v>0.43680020933467301</v>
      </c>
      <c r="Z77" s="206">
        <f t="shared" si="37"/>
        <v>0.43202622444930699</v>
      </c>
      <c r="AA77" s="298">
        <f t="shared" si="38"/>
        <v>0.50000000000000044</v>
      </c>
      <c r="AB77" s="206">
        <f t="shared" si="39"/>
        <v>0.44432532458092899</v>
      </c>
      <c r="AC77" s="206">
        <f t="shared" si="40"/>
        <v>0.46213819640439502</v>
      </c>
      <c r="AD77" s="298">
        <f t="shared" si="41"/>
        <v>-1.8000000000000016</v>
      </c>
      <c r="AE77" s="206">
        <f t="shared" si="42"/>
        <v>0.73495881797408402</v>
      </c>
      <c r="AF77" s="206">
        <f t="shared" si="43"/>
        <v>0.70748723070520003</v>
      </c>
      <c r="AG77" s="298">
        <f t="shared" si="44"/>
        <v>2.8000000000000025</v>
      </c>
      <c r="AH77" s="206">
        <f t="shared" si="45"/>
        <v>0.70831971933082105</v>
      </c>
      <c r="AI77" s="206">
        <f t="shared" si="46"/>
        <v>0.72055233522555195</v>
      </c>
      <c r="AJ77" s="298">
        <f t="shared" si="47"/>
        <v>-1.3000000000000012</v>
      </c>
      <c r="AK77" s="248"/>
      <c r="AL77" s="204">
        <f t="shared" si="58"/>
        <v>0.464158710456613</v>
      </c>
      <c r="AM77" s="204">
        <f t="shared" si="48"/>
        <v>0.469786631736202</v>
      </c>
      <c r="AN77" s="298">
        <f t="shared" si="49"/>
        <v>-0.59999999999999498</v>
      </c>
      <c r="AO77" s="204">
        <f t="shared" si="59"/>
        <v>0.43391040578323398</v>
      </c>
      <c r="AP77" s="204">
        <f t="shared" si="50"/>
        <v>0.44399544325222401</v>
      </c>
      <c r="AQ77" s="298">
        <f t="shared" si="51"/>
        <v>-1.0000000000000009</v>
      </c>
      <c r="AR77" s="204">
        <f t="shared" si="52"/>
        <v>0.74820447558705205</v>
      </c>
      <c r="AS77" s="204">
        <f t="shared" si="53"/>
        <v>0.74230690168883096</v>
      </c>
      <c r="AT77" s="298">
        <f t="shared" si="54"/>
        <v>0.60000000000000053</v>
      </c>
      <c r="AU77" s="204">
        <f t="shared" si="55"/>
        <v>0.71600493804381904</v>
      </c>
      <c r="AV77" s="204">
        <f t="shared" si="56"/>
        <v>0.71292194516945995</v>
      </c>
      <c r="AW77" s="298">
        <f t="shared" si="57"/>
        <v>0.30000000000000027</v>
      </c>
      <c r="AX77" s="205">
        <v>0</v>
      </c>
    </row>
    <row r="78" spans="2:50" ht="13.5" customHeight="1" thickBot="1">
      <c r="B78" s="35">
        <v>74</v>
      </c>
      <c r="C78" s="222" t="s">
        <v>34</v>
      </c>
      <c r="D78" s="331">
        <v>0.35266053812345599</v>
      </c>
      <c r="E78" s="273">
        <v>0.33410226348425298</v>
      </c>
      <c r="F78" s="273">
        <v>0.44340187837891198</v>
      </c>
      <c r="G78" s="273">
        <f>市区町村別_普及率!F79</f>
        <v>0.35765262877038784</v>
      </c>
      <c r="H78" s="331">
        <v>0.62934844872085705</v>
      </c>
      <c r="I78" s="273">
        <v>0.64000334532458503</v>
      </c>
      <c r="J78" s="340">
        <v>0.76434271807935605</v>
      </c>
      <c r="K78" s="276">
        <f>市区町村別_普及率!G79</f>
        <v>0.63567949892339037</v>
      </c>
      <c r="L78" s="299"/>
      <c r="M78" s="35">
        <v>74</v>
      </c>
      <c r="N78" s="222" t="s">
        <v>34</v>
      </c>
      <c r="O78" s="28">
        <v>0.34281282280166397</v>
      </c>
      <c r="P78" s="28">
        <v>0.32714853440441999</v>
      </c>
      <c r="Q78" s="28">
        <v>0.50185585787368603</v>
      </c>
      <c r="R78" s="28">
        <v>0.34785192817383093</v>
      </c>
      <c r="S78" s="28">
        <v>0.61850262074145601</v>
      </c>
      <c r="T78" s="28">
        <v>0.62236329601838902</v>
      </c>
      <c r="U78" s="28">
        <v>0.63375986102416504</v>
      </c>
      <c r="V78" s="28">
        <v>0.61908432081799347</v>
      </c>
      <c r="W78" s="105"/>
      <c r="X78" s="91" t="s">
        <v>34</v>
      </c>
      <c r="Y78" s="206">
        <f>$D78</f>
        <v>0.35266053812345599</v>
      </c>
      <c r="Z78" s="206">
        <f t="shared" si="37"/>
        <v>0.34281282280166397</v>
      </c>
      <c r="AA78" s="298">
        <f t="shared" si="38"/>
        <v>0.99999999999999534</v>
      </c>
      <c r="AB78" s="206">
        <f>$E78</f>
        <v>0.33410226348425298</v>
      </c>
      <c r="AC78" s="206">
        <f t="shared" si="40"/>
        <v>0.32714853440441999</v>
      </c>
      <c r="AD78" s="298">
        <f t="shared" si="41"/>
        <v>0.70000000000000062</v>
      </c>
      <c r="AE78" s="206">
        <f>$H78</f>
        <v>0.62934844872085705</v>
      </c>
      <c r="AF78" s="206">
        <f t="shared" si="43"/>
        <v>0.61850262074145601</v>
      </c>
      <c r="AG78" s="298">
        <f t="shared" si="44"/>
        <v>1.0000000000000009</v>
      </c>
      <c r="AH78" s="206">
        <f>$I78</f>
        <v>0.64000334532458503</v>
      </c>
      <c r="AI78" s="206">
        <f t="shared" si="46"/>
        <v>0.62236329601838902</v>
      </c>
      <c r="AJ78" s="298">
        <f t="shared" si="47"/>
        <v>1.8000000000000016</v>
      </c>
      <c r="AK78" s="248"/>
      <c r="AL78" s="204">
        <f t="shared" si="58"/>
        <v>0.464158710456613</v>
      </c>
      <c r="AM78" s="204">
        <f t="shared" si="48"/>
        <v>0.469786631736202</v>
      </c>
      <c r="AN78" s="298">
        <f t="shared" si="49"/>
        <v>-0.59999999999999498</v>
      </c>
      <c r="AO78" s="204">
        <f t="shared" si="59"/>
        <v>0.43391040578323398</v>
      </c>
      <c r="AP78" s="204">
        <f>$P$79</f>
        <v>0.44399544325222401</v>
      </c>
      <c r="AQ78" s="298">
        <f t="shared" si="51"/>
        <v>-1.0000000000000009</v>
      </c>
      <c r="AR78" s="204">
        <f t="shared" si="52"/>
        <v>0.74820447558705205</v>
      </c>
      <c r="AS78" s="204">
        <f t="shared" si="53"/>
        <v>0.74230690168883096</v>
      </c>
      <c r="AT78" s="298">
        <f t="shared" si="54"/>
        <v>0.60000000000000053</v>
      </c>
      <c r="AU78" s="204">
        <f t="shared" si="55"/>
        <v>0.71600493804381904</v>
      </c>
      <c r="AV78" s="204">
        <f t="shared" si="56"/>
        <v>0.71292194516945995</v>
      </c>
      <c r="AW78" s="298">
        <f t="shared" si="57"/>
        <v>0.30000000000000027</v>
      </c>
      <c r="AX78" s="205">
        <v>9999</v>
      </c>
    </row>
    <row r="79" spans="2:50" ht="13.5" customHeight="1" thickTop="1">
      <c r="B79" s="397" t="s">
        <v>0</v>
      </c>
      <c r="C79" s="398"/>
      <c r="D79" s="61">
        <f>年齢階層別_自己負担割合別普及率!C12</f>
        <v>0.464158710456613</v>
      </c>
      <c r="E79" s="238">
        <f>年齢階層別_自己負担割合別普及率!D12</f>
        <v>0.43391040578323398</v>
      </c>
      <c r="F79" s="238">
        <f>年齢階層別_自己負担割合別普及率!E12</f>
        <v>0.55895084023819996</v>
      </c>
      <c r="G79" s="238">
        <f>'年齢階層別_普及率(金額)'!N14</f>
        <v>0.46885374272241548</v>
      </c>
      <c r="H79" s="61">
        <f>年齢階層別_自己負担割合別普及率!G12</f>
        <v>0.74820447558705205</v>
      </c>
      <c r="I79" s="238">
        <f>年齢階層別_自己負担割合別普及率!H12</f>
        <v>0.71600493804381904</v>
      </c>
      <c r="J79" s="281">
        <f>年齢階層別_自己負担割合別普及率!I12</f>
        <v>0.81701857352601803</v>
      </c>
      <c r="K79" s="239">
        <f>'年齢階層別_普及率(数量)'!N13</f>
        <v>0.74947720857446787</v>
      </c>
      <c r="L79" s="299"/>
      <c r="M79" s="429" t="s">
        <v>0</v>
      </c>
      <c r="N79" s="429"/>
      <c r="O79" s="28">
        <v>0.469786631736202</v>
      </c>
      <c r="P79" s="28">
        <v>0.44399544325222401</v>
      </c>
      <c r="Q79" s="28">
        <v>0.55689969751996304</v>
      </c>
      <c r="R79" s="28">
        <v>0.47238652532593811</v>
      </c>
      <c r="S79" s="28">
        <v>0.74230690168883096</v>
      </c>
      <c r="T79" s="28">
        <v>0.71292194516945995</v>
      </c>
      <c r="U79" s="28">
        <v>0.80944907304149405</v>
      </c>
      <c r="V79" s="28">
        <v>0.74253108099876186</v>
      </c>
      <c r="W79" s="105"/>
      <c r="X79" s="105"/>
      <c r="Y79" s="105"/>
      <c r="Z79" s="105"/>
      <c r="AA79" s="105"/>
      <c r="AB79" s="105"/>
      <c r="AC79" s="105"/>
      <c r="AD79" s="105"/>
      <c r="AE79" s="105"/>
      <c r="AF79" s="105"/>
      <c r="AG79" s="105"/>
      <c r="AH79" s="105"/>
      <c r="AI79" s="105"/>
      <c r="AJ79" s="105"/>
      <c r="AK79" s="105"/>
      <c r="AL79" s="32"/>
      <c r="AM79" s="32"/>
      <c r="AN79" s="32"/>
      <c r="AO79" s="32"/>
      <c r="AP79" s="32"/>
      <c r="AQ79" s="32"/>
      <c r="AR79" s="32"/>
      <c r="AS79" s="32"/>
      <c r="AT79" s="32"/>
      <c r="AU79" s="32"/>
      <c r="AV79" s="32"/>
      <c r="AW79" s="32"/>
    </row>
    <row r="80" spans="2:50">
      <c r="D80" s="105"/>
      <c r="E80" s="105"/>
      <c r="F80" s="105"/>
      <c r="G80" s="105"/>
      <c r="H80" s="105"/>
      <c r="I80" s="105"/>
      <c r="J80" s="105"/>
      <c r="K80" s="105"/>
      <c r="L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row>
    <row r="81" spans="4:37">
      <c r="D81" s="105"/>
      <c r="E81" s="105"/>
      <c r="F81" s="105"/>
      <c r="G81" s="105"/>
      <c r="H81" s="105"/>
      <c r="I81" s="105"/>
      <c r="J81" s="105"/>
      <c r="K81" s="105"/>
      <c r="L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row>
    <row r="82" spans="4:37">
      <c r="D82" s="105"/>
      <c r="E82" s="105"/>
      <c r="F82" s="105"/>
      <c r="G82" s="105"/>
      <c r="H82" s="105"/>
      <c r="I82" s="105"/>
      <c r="J82" s="105"/>
      <c r="K82" s="105"/>
      <c r="L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row>
    <row r="83" spans="4:37">
      <c r="D83" s="105"/>
      <c r="E83" s="105"/>
      <c r="F83" s="105"/>
      <c r="G83" s="105"/>
      <c r="H83" s="105"/>
      <c r="I83" s="105"/>
      <c r="J83" s="105"/>
      <c r="K83" s="105"/>
      <c r="L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row>
    <row r="84" spans="4:37">
      <c r="D84" s="105"/>
      <c r="E84" s="105"/>
      <c r="F84" s="105"/>
      <c r="G84" s="105"/>
      <c r="H84" s="105"/>
      <c r="I84" s="105"/>
      <c r="J84" s="105"/>
      <c r="K84" s="105"/>
      <c r="L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row>
  </sheetData>
  <mergeCells count="24">
    <mergeCell ref="AX2:AX4"/>
    <mergeCell ref="AE3:AG3"/>
    <mergeCell ref="AH3:AJ3"/>
    <mergeCell ref="AR2:AW2"/>
    <mergeCell ref="AL2:AQ2"/>
    <mergeCell ref="AL3:AN3"/>
    <mergeCell ref="AO3:AQ3"/>
    <mergeCell ref="AR3:AT3"/>
    <mergeCell ref="AU3:AW3"/>
    <mergeCell ref="B79:C79"/>
    <mergeCell ref="B3:B4"/>
    <mergeCell ref="C3:C4"/>
    <mergeCell ref="D3:G3"/>
    <mergeCell ref="H3:K3"/>
    <mergeCell ref="M79:N79"/>
    <mergeCell ref="Y2:AD2"/>
    <mergeCell ref="AE2:AJ2"/>
    <mergeCell ref="Y3:AA3"/>
    <mergeCell ref="AB3:AD3"/>
    <mergeCell ref="M3:M4"/>
    <mergeCell ref="N3:N4"/>
    <mergeCell ref="O3:R3"/>
    <mergeCell ref="S3:V3"/>
    <mergeCell ref="X2:X4"/>
  </mergeCells>
  <phoneticPr fontId="3"/>
  <pageMargins left="0.70866141732283472" right="0.70866141732283472" top="0.74803149606299213" bottom="0.74803149606299213" header="0.31496062992125984" footer="0.31496062992125984"/>
  <pageSetup paperSize="9" scale="73" fitToHeight="0" orientation="portrait" r:id="rId1"/>
  <headerFooter>
    <oddHeader>&amp;R&amp;"ＭＳ 明朝,標準"&amp;12 2-14.①ジェネリック医薬品分析(医科･調剤)</oddHeader>
  </headerFooter>
  <ignoredErrors>
    <ignoredError sqref="G5:G78 K5:K78 Y5:Y78 AB5:AB78 AE5:AE78 AH5:AH78 D79:F79 H79:J79"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E67D4-9DC5-40DB-87F8-B3099C593B43}">
  <dimension ref="B1:J20"/>
  <sheetViews>
    <sheetView showGridLines="0" zoomScaleNormal="100" zoomScaleSheetLayoutView="100" workbookViewId="0"/>
  </sheetViews>
  <sheetFormatPr defaultColWidth="7.625" defaultRowHeight="15.75" customHeight="1"/>
  <cols>
    <col min="1" max="1" width="4.625" style="6" customWidth="1"/>
    <col min="2" max="2" width="5.625" style="5" customWidth="1"/>
    <col min="3" max="6" width="12.625" style="6" customWidth="1"/>
    <col min="7" max="10" width="15.625" style="6" customWidth="1"/>
    <col min="11" max="16384" width="7.625" style="6"/>
  </cols>
  <sheetData>
    <row r="1" spans="2:10" ht="16.5" customHeight="1">
      <c r="B1" s="4" t="s">
        <v>259</v>
      </c>
      <c r="G1" s="4"/>
      <c r="H1" s="4"/>
      <c r="I1" s="4"/>
      <c r="J1" s="4"/>
    </row>
    <row r="2" spans="2:10" s="4" customFormat="1" ht="16.5" customHeight="1" thickBot="1">
      <c r="B2" s="4" t="s">
        <v>262</v>
      </c>
    </row>
    <row r="3" spans="2:10" s="4" customFormat="1" ht="15.75" customHeight="1">
      <c r="B3" s="347"/>
      <c r="C3" s="348"/>
      <c r="D3" s="348"/>
      <c r="E3" s="348"/>
      <c r="F3" s="348"/>
      <c r="G3" s="367" t="s">
        <v>255</v>
      </c>
      <c r="H3" s="368"/>
      <c r="I3" s="353" t="s">
        <v>254</v>
      </c>
      <c r="J3" s="354"/>
    </row>
    <row r="4" spans="2:10" s="4" customFormat="1" ht="15.75" customHeight="1">
      <c r="B4" s="350"/>
      <c r="C4" s="351"/>
      <c r="D4" s="351"/>
      <c r="E4" s="351"/>
      <c r="F4" s="351"/>
      <c r="G4" s="321" t="s">
        <v>248</v>
      </c>
      <c r="H4" s="320" t="s">
        <v>249</v>
      </c>
      <c r="I4" s="69" t="s">
        <v>253</v>
      </c>
      <c r="J4" s="219" t="s">
        <v>172</v>
      </c>
    </row>
    <row r="5" spans="2:10" ht="15.75" customHeight="1">
      <c r="B5" s="70" t="s">
        <v>66</v>
      </c>
      <c r="C5" s="355" t="s">
        <v>137</v>
      </c>
      <c r="D5" s="356"/>
      <c r="E5" s="356"/>
      <c r="F5" s="356"/>
      <c r="G5" s="252">
        <v>115123954526.08429</v>
      </c>
      <c r="H5" s="312">
        <v>134130796515.36224</v>
      </c>
      <c r="I5" s="253">
        <f>'年齢階層別_普及率(金額)'!N5</f>
        <v>249254751041.44669</v>
      </c>
      <c r="J5" s="71"/>
    </row>
    <row r="6" spans="2:10" ht="15.75" customHeight="1">
      <c r="B6" s="72" t="s">
        <v>67</v>
      </c>
      <c r="C6" s="358" t="s">
        <v>138</v>
      </c>
      <c r="D6" s="359"/>
      <c r="E6" s="359"/>
      <c r="F6" s="359"/>
      <c r="G6" s="254">
        <v>105312266081.75084</v>
      </c>
      <c r="H6" s="313">
        <v>122500386748.51447</v>
      </c>
      <c r="I6" s="77">
        <f>'年齢階層別_普及率(金額)'!N6</f>
        <v>227812652830.26541</v>
      </c>
      <c r="J6" s="255">
        <f>'年齢階層別_普及率(金額)'!O6</f>
        <v>1</v>
      </c>
    </row>
    <row r="7" spans="2:10" ht="15.75" customHeight="1">
      <c r="B7" s="73" t="s">
        <v>68</v>
      </c>
      <c r="C7" s="344" t="s">
        <v>69</v>
      </c>
      <c r="D7" s="345"/>
      <c r="E7" s="345"/>
      <c r="F7" s="345"/>
      <c r="G7" s="254">
        <v>17170277373.095549</v>
      </c>
      <c r="H7" s="313">
        <v>22494887743.78751</v>
      </c>
      <c r="I7" s="77">
        <f>'年齢階層別_普及率(金額)'!N7</f>
        <v>39665165116.88298</v>
      </c>
      <c r="J7" s="255">
        <f>'年齢階層別_普及率(金額)'!O7</f>
        <v>0.17411309084063911</v>
      </c>
    </row>
    <row r="8" spans="2:10" ht="15.75" customHeight="1">
      <c r="B8" s="74" t="s">
        <v>70</v>
      </c>
      <c r="C8" s="344" t="s">
        <v>71</v>
      </c>
      <c r="D8" s="345"/>
      <c r="E8" s="345"/>
      <c r="F8" s="345"/>
      <c r="G8" s="254">
        <v>88141988708.655289</v>
      </c>
      <c r="H8" s="313">
        <v>100005499004.72704</v>
      </c>
      <c r="I8" s="77">
        <f>'年齢階層別_普及率(金額)'!N8</f>
        <v>188147487713.38248</v>
      </c>
      <c r="J8" s="255">
        <f>'年齢階層別_普及率(金額)'!O8</f>
        <v>0.82588690915936114</v>
      </c>
    </row>
    <row r="9" spans="2:10" ht="15.75" customHeight="1">
      <c r="B9" s="73" t="s">
        <v>72</v>
      </c>
      <c r="C9" s="344" t="s">
        <v>73</v>
      </c>
      <c r="D9" s="345"/>
      <c r="E9" s="345"/>
      <c r="F9" s="345"/>
      <c r="G9" s="256">
        <v>17388148029.257549</v>
      </c>
      <c r="H9" s="314">
        <v>27546982217.965611</v>
      </c>
      <c r="I9" s="257">
        <f>'年齢階層別_普及率(金額)'!N9</f>
        <v>44935130247.22316</v>
      </c>
      <c r="J9" s="258">
        <f>'年齢階層別_普及率(金額)'!O9</f>
        <v>0.19724598124364331</v>
      </c>
    </row>
    <row r="10" spans="2:10" ht="15.75" customHeight="1">
      <c r="B10" s="75" t="s">
        <v>74</v>
      </c>
      <c r="C10" s="361" t="s">
        <v>250</v>
      </c>
      <c r="D10" s="362"/>
      <c r="E10" s="362"/>
      <c r="F10" s="362"/>
      <c r="G10" s="259">
        <v>6429032358.1705008</v>
      </c>
      <c r="H10" s="315">
        <v>10567552563.720501</v>
      </c>
      <c r="I10" s="260">
        <f>'年齢階層別_普及率(金額)'!N10</f>
        <v>16996584921.891001</v>
      </c>
      <c r="J10" s="261">
        <f>'年齢階層別_普及率(金額)'!O10</f>
        <v>7.4607730127064162E-2</v>
      </c>
    </row>
    <row r="11" spans="2:10" ht="15.75" customHeight="1">
      <c r="B11" s="76" t="s">
        <v>75</v>
      </c>
      <c r="C11" s="364" t="s">
        <v>76</v>
      </c>
      <c r="D11" s="365"/>
      <c r="E11" s="365"/>
      <c r="F11" s="365"/>
      <c r="G11" s="262">
        <v>10959115671.087049</v>
      </c>
      <c r="H11" s="316">
        <v>16979429654.245111</v>
      </c>
      <c r="I11" s="263">
        <f>'年齢階層別_普及率(金額)'!N11</f>
        <v>27938545325.332169</v>
      </c>
      <c r="J11" s="264">
        <f>'年齢階層別_普及率(金額)'!O11</f>
        <v>0.12263825111657921</v>
      </c>
    </row>
    <row r="12" spans="2:10" ht="15.75" customHeight="1">
      <c r="B12" s="72" t="s">
        <v>77</v>
      </c>
      <c r="C12" s="344" t="s">
        <v>78</v>
      </c>
      <c r="D12" s="345"/>
      <c r="E12" s="345"/>
      <c r="F12" s="345"/>
      <c r="G12" s="252">
        <v>70753840679.397766</v>
      </c>
      <c r="H12" s="312">
        <v>72458516786.761429</v>
      </c>
      <c r="I12" s="253">
        <f>'年齢階層別_普及率(金額)'!N12</f>
        <v>143212357466.15933</v>
      </c>
      <c r="J12" s="266">
        <f>'年齢階層別_普及率(金額)'!O12</f>
        <v>0.6286409279157178</v>
      </c>
    </row>
    <row r="13" spans="2:10" ht="15.75" customHeight="1">
      <c r="B13" s="72" t="s">
        <v>79</v>
      </c>
      <c r="C13" s="344" t="s">
        <v>251</v>
      </c>
      <c r="D13" s="345"/>
      <c r="E13" s="345"/>
      <c r="F13" s="345"/>
      <c r="G13" s="254">
        <v>3964643338.2180004</v>
      </c>
      <c r="H13" s="313">
        <v>6317179208.0100002</v>
      </c>
      <c r="I13" s="77">
        <f>'年齢階層別_普及率(金額)'!N13</f>
        <v>10281822546.227999</v>
      </c>
      <c r="J13" s="78"/>
    </row>
    <row r="14" spans="2:10" ht="15.75" customHeight="1" thickBot="1">
      <c r="B14" s="72" t="s">
        <v>80</v>
      </c>
      <c r="C14" s="344" t="s">
        <v>139</v>
      </c>
      <c r="D14" s="345"/>
      <c r="E14" s="345"/>
      <c r="F14" s="345"/>
      <c r="G14" s="317">
        <v>0.49684779249017574</v>
      </c>
      <c r="H14" s="322">
        <v>0.44952132606116235</v>
      </c>
      <c r="I14" s="268">
        <f>'年齢階層別_普及率(金額)'!N14</f>
        <v>0.46885374272241548</v>
      </c>
      <c r="J14" s="269"/>
    </row>
    <row r="20" spans="10:10" ht="15.75" customHeight="1">
      <c r="J20" s="4"/>
    </row>
  </sheetData>
  <mergeCells count="13">
    <mergeCell ref="I3:J3"/>
    <mergeCell ref="C14:F14"/>
    <mergeCell ref="C8:F8"/>
    <mergeCell ref="C9:F9"/>
    <mergeCell ref="C10:F10"/>
    <mergeCell ref="C11:F11"/>
    <mergeCell ref="C12:F12"/>
    <mergeCell ref="C13:F13"/>
    <mergeCell ref="B3:F4"/>
    <mergeCell ref="G3:H3"/>
    <mergeCell ref="C5:F5"/>
    <mergeCell ref="C6:F6"/>
    <mergeCell ref="C7:F7"/>
  </mergeCells>
  <phoneticPr fontId="3"/>
  <pageMargins left="0.70866141732283472" right="0.70866141732283472" top="0.74803149606299213" bottom="0.74803149606299213" header="0.31496062992125984" footer="0.31496062992125984"/>
  <pageSetup paperSize="9" scale="72" orientation="portrait" r:id="rId1"/>
  <headerFooter>
    <oddHeader>&amp;R&amp;"ＭＳ 明朝,標準"&amp;12 2-14.①ジェネリック医薬品分析(医科･調剤)</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8EE7-6641-4D21-9217-5F62B42F2C5E}">
  <dimension ref="B1:K8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11" ht="16.5" customHeight="1">
      <c r="B1" s="19" t="s">
        <v>283</v>
      </c>
    </row>
    <row r="2" spans="2:11" ht="16.5" customHeight="1">
      <c r="B2" s="19" t="s">
        <v>286</v>
      </c>
    </row>
    <row r="3" spans="2:11" ht="16.5" customHeight="1">
      <c r="B3" s="19" t="s">
        <v>287</v>
      </c>
      <c r="K3" s="19" t="s">
        <v>189</v>
      </c>
    </row>
    <row r="79" spans="2:2" ht="16.5" customHeight="1">
      <c r="B79" s="19" t="s">
        <v>290</v>
      </c>
    </row>
    <row r="80" spans="2:2" ht="16.5" customHeight="1">
      <c r="B80" s="19" t="s">
        <v>311</v>
      </c>
    </row>
    <row r="81" spans="2:11" ht="16.5" customHeight="1">
      <c r="B81" s="19" t="s">
        <v>310</v>
      </c>
    </row>
    <row r="82" spans="2:11" ht="16.5" customHeight="1">
      <c r="B82" s="19" t="s">
        <v>287</v>
      </c>
      <c r="K82" s="19" t="s">
        <v>189</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2-14.①ジェネリック医薬品分析(医科･調剤)</oddHeader>
  </headerFooter>
  <rowBreaks count="1" manualBreakCount="1">
    <brk id="78" max="1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AED0-DA92-4AC9-B1DA-56414546EB82}">
  <dimension ref="B1:K8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11" ht="16.5" customHeight="1">
      <c r="B1" s="19" t="s">
        <v>288</v>
      </c>
    </row>
    <row r="2" spans="2:11" ht="16.5" customHeight="1">
      <c r="B2" s="19" t="s">
        <v>289</v>
      </c>
    </row>
    <row r="3" spans="2:11" ht="16.5" customHeight="1">
      <c r="B3" s="19" t="s">
        <v>287</v>
      </c>
      <c r="K3" s="19" t="s">
        <v>189</v>
      </c>
    </row>
    <row r="79" spans="2:2" ht="16.5" customHeight="1">
      <c r="B79" s="19" t="s">
        <v>290</v>
      </c>
    </row>
    <row r="80" spans="2:2" ht="16.5" customHeight="1">
      <c r="B80" s="19" t="s">
        <v>288</v>
      </c>
    </row>
    <row r="81" spans="2:11" ht="16.5" customHeight="1">
      <c r="B81" s="19" t="s">
        <v>275</v>
      </c>
    </row>
    <row r="82" spans="2:11" ht="16.5" customHeight="1">
      <c r="B82" s="19" t="s">
        <v>287</v>
      </c>
      <c r="K82" s="19" t="s">
        <v>189</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2-14.①ジェネリック医薬品分析(医科･調剤)</oddHeader>
  </headerFooter>
  <rowBreaks count="1" manualBreakCount="1">
    <brk id="78" max="1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45EFC-87EF-4C9F-8A65-B2B005FB0345}">
  <dimension ref="B1:T49"/>
  <sheetViews>
    <sheetView showGridLines="0" zoomScaleNormal="100" zoomScaleSheetLayoutView="85" workbookViewId="0"/>
  </sheetViews>
  <sheetFormatPr defaultColWidth="9" defaultRowHeight="13.5"/>
  <cols>
    <col min="1" max="1" width="4.625" style="230" customWidth="1"/>
    <col min="2" max="2" width="11.875" style="230" customWidth="1"/>
    <col min="3" max="14" width="8.875" style="230" customWidth="1"/>
    <col min="15" max="15" width="3.625" style="230" customWidth="1"/>
    <col min="16" max="17" width="9" style="230"/>
    <col min="18" max="18" width="14.75" style="230" customWidth="1"/>
    <col min="19" max="20" width="11.625" style="230" customWidth="1"/>
    <col min="21" max="16384" width="9" style="230"/>
  </cols>
  <sheetData>
    <row r="1" spans="2:20" ht="16.5" customHeight="1">
      <c r="B1" s="230" t="s">
        <v>291</v>
      </c>
    </row>
    <row r="2" spans="2:20" ht="16.5" customHeight="1">
      <c r="B2" s="230" t="s">
        <v>280</v>
      </c>
    </row>
    <row r="3" spans="2:20" ht="21.6" customHeight="1">
      <c r="B3" s="417" t="s">
        <v>180</v>
      </c>
      <c r="C3" s="418" t="s">
        <v>191</v>
      </c>
      <c r="D3" s="419"/>
      <c r="E3" s="420"/>
      <c r="F3" s="420"/>
      <c r="G3" s="420"/>
      <c r="H3" s="421"/>
      <c r="I3" s="422" t="s">
        <v>192</v>
      </c>
      <c r="J3" s="422"/>
      <c r="K3" s="422"/>
      <c r="L3" s="422"/>
      <c r="M3" s="422"/>
      <c r="N3" s="422"/>
      <c r="O3" s="292"/>
    </row>
    <row r="4" spans="2:20" ht="18.95" customHeight="1">
      <c r="B4" s="417"/>
      <c r="C4" s="282" t="s">
        <v>196</v>
      </c>
      <c r="D4" s="283" t="s">
        <v>197</v>
      </c>
      <c r="E4" s="279" t="s">
        <v>198</v>
      </c>
      <c r="F4" s="279" t="s">
        <v>199</v>
      </c>
      <c r="G4" s="279" t="s">
        <v>193</v>
      </c>
      <c r="H4" s="234" t="s">
        <v>183</v>
      </c>
      <c r="I4" s="282" t="s">
        <v>196</v>
      </c>
      <c r="J4" s="283" t="s">
        <v>197</v>
      </c>
      <c r="K4" s="279" t="s">
        <v>198</v>
      </c>
      <c r="L4" s="279" t="s">
        <v>199</v>
      </c>
      <c r="M4" s="279" t="s">
        <v>193</v>
      </c>
      <c r="N4" s="234" t="s">
        <v>183</v>
      </c>
      <c r="O4" s="292"/>
    </row>
    <row r="5" spans="2:20" ht="30" customHeight="1">
      <c r="B5" s="231" t="s">
        <v>121</v>
      </c>
      <c r="C5" s="329">
        <v>0.41667263357501599</v>
      </c>
      <c r="D5" s="333">
        <v>0.37077842426972701</v>
      </c>
      <c r="E5" s="333">
        <v>0.38906114451913099</v>
      </c>
      <c r="F5" s="333">
        <v>0.41508681725451702</v>
      </c>
      <c r="G5" s="334">
        <v>0.46795837079135899</v>
      </c>
      <c r="H5" s="326">
        <f>年齢階層別_自己負担割合別普及率!F5</f>
        <v>0.397134760537042</v>
      </c>
      <c r="I5" s="329">
        <v>0.74451044595965099</v>
      </c>
      <c r="J5" s="333">
        <v>0.727311439177315</v>
      </c>
      <c r="K5" s="333">
        <v>0.736014881820926</v>
      </c>
      <c r="L5" s="333">
        <v>0.72902289064088399</v>
      </c>
      <c r="M5" s="334">
        <v>0.71745934812301004</v>
      </c>
      <c r="N5" s="326">
        <f>年齢階層別_自己負担割合別普及率!J5</f>
        <v>0.73541021405329399</v>
      </c>
      <c r="O5" s="292"/>
    </row>
    <row r="6" spans="2:20" ht="30" customHeight="1">
      <c r="B6" s="231" t="s">
        <v>122</v>
      </c>
      <c r="C6" s="329">
        <v>0.391501533368246</v>
      </c>
      <c r="D6" s="333">
        <v>0.38589542383389602</v>
      </c>
      <c r="E6" s="333">
        <v>0.36291589970412202</v>
      </c>
      <c r="F6" s="333">
        <v>0.474977373153119</v>
      </c>
      <c r="G6" s="334">
        <v>0.51483778991835705</v>
      </c>
      <c r="H6" s="326">
        <f>年齢階層別_自己負担割合別普及率!F6</f>
        <v>0.39234889581770499</v>
      </c>
      <c r="I6" s="329">
        <v>0.721120885935429</v>
      </c>
      <c r="J6" s="333">
        <v>0.73367808567704995</v>
      </c>
      <c r="K6" s="333">
        <v>0.71819598161314402</v>
      </c>
      <c r="L6" s="333">
        <v>0.71228560878227998</v>
      </c>
      <c r="M6" s="334">
        <v>0.78601661966574798</v>
      </c>
      <c r="N6" s="326">
        <f>年齢階層別_自己負担割合別普及率!J6</f>
        <v>0.72830131394892195</v>
      </c>
      <c r="O6" s="292"/>
    </row>
    <row r="7" spans="2:20" ht="30" customHeight="1">
      <c r="B7" s="231" t="s">
        <v>123</v>
      </c>
      <c r="C7" s="329">
        <v>0.44416145581011801</v>
      </c>
      <c r="D7" s="333">
        <v>0.45553744670516</v>
      </c>
      <c r="E7" s="333">
        <v>0.45390919466412</v>
      </c>
      <c r="F7" s="333">
        <v>0.41938172176775101</v>
      </c>
      <c r="G7" s="334">
        <v>0.50881528766422901</v>
      </c>
      <c r="H7" s="326">
        <f>年齢階層別_自己負担割合別普及率!F7</f>
        <v>0.45319656833150102</v>
      </c>
      <c r="I7" s="329">
        <v>0.73919256214084295</v>
      </c>
      <c r="J7" s="333">
        <v>0.75174933230307905</v>
      </c>
      <c r="K7" s="333">
        <v>0.74444013298420997</v>
      </c>
      <c r="L7" s="333">
        <v>0.70718067454637401</v>
      </c>
      <c r="M7" s="334">
        <v>0.80995194987083596</v>
      </c>
      <c r="N7" s="326">
        <f>年齢階層別_自己負担割合別普及率!J7</f>
        <v>0.74475685454018403</v>
      </c>
      <c r="O7" s="292"/>
    </row>
    <row r="8" spans="2:20" ht="30" customHeight="1">
      <c r="B8" s="231" t="s">
        <v>124</v>
      </c>
      <c r="C8" s="329">
        <v>0.44399692789606499</v>
      </c>
      <c r="D8" s="333">
        <v>0.458831158448262</v>
      </c>
      <c r="E8" s="333">
        <v>0.452297031414365</v>
      </c>
      <c r="F8" s="333">
        <v>0.42723852030860199</v>
      </c>
      <c r="G8" s="334">
        <v>0.53849883470719195</v>
      </c>
      <c r="H8" s="326">
        <f>年齢階層別_自己負担割合別普及率!F8</f>
        <v>0.45611184246717601</v>
      </c>
      <c r="I8" s="329">
        <v>0.73392604932049499</v>
      </c>
      <c r="J8" s="333">
        <v>0.74390098533301197</v>
      </c>
      <c r="K8" s="333">
        <v>0.73577531687503195</v>
      </c>
      <c r="L8" s="333">
        <v>0.71065405024686401</v>
      </c>
      <c r="M8" s="334">
        <v>0.80371470509478204</v>
      </c>
      <c r="N8" s="326">
        <f>年齢階層別_自己負担割合別普及率!J8</f>
        <v>0.73865443296611999</v>
      </c>
      <c r="O8" s="292"/>
    </row>
    <row r="9" spans="2:20" ht="30" customHeight="1">
      <c r="B9" s="231" t="s">
        <v>125</v>
      </c>
      <c r="C9" s="329">
        <v>0.47299959644397699</v>
      </c>
      <c r="D9" s="333">
        <v>0.48291842125434198</v>
      </c>
      <c r="E9" s="333">
        <v>0.47461323351734003</v>
      </c>
      <c r="F9" s="333">
        <v>0.446443782687518</v>
      </c>
      <c r="G9" s="334">
        <v>0.57265471121160805</v>
      </c>
      <c r="H9" s="326">
        <f>年齢階層別_自己負担割合別普及率!F9</f>
        <v>0.482721612853099</v>
      </c>
      <c r="I9" s="329">
        <v>0.75067973355398399</v>
      </c>
      <c r="J9" s="333">
        <v>0.75524826257025501</v>
      </c>
      <c r="K9" s="333">
        <v>0.74475971239272998</v>
      </c>
      <c r="L9" s="333">
        <v>0.72080355565381304</v>
      </c>
      <c r="M9" s="334">
        <v>0.81476890871102803</v>
      </c>
      <c r="N9" s="326">
        <f>年齢階層別_自己負担割合別普及率!J9</f>
        <v>0.75175400290390104</v>
      </c>
      <c r="O9" s="292"/>
    </row>
    <row r="10" spans="2:20" ht="30" customHeight="1">
      <c r="B10" s="231" t="s">
        <v>126</v>
      </c>
      <c r="C10" s="329">
        <v>0.51478618675003596</v>
      </c>
      <c r="D10" s="333">
        <v>0.50755870784170198</v>
      </c>
      <c r="E10" s="333">
        <v>0.49757414788068299</v>
      </c>
      <c r="F10" s="333">
        <v>0.49186759705911698</v>
      </c>
      <c r="G10" s="334">
        <v>0.61628912099551103</v>
      </c>
      <c r="H10" s="326">
        <f>年齢階層別_自己負担割合別普及率!F10</f>
        <v>0.51835408299220997</v>
      </c>
      <c r="I10" s="329">
        <v>0.77863469552944897</v>
      </c>
      <c r="J10" s="333">
        <v>0.77866805924273397</v>
      </c>
      <c r="K10" s="333">
        <v>0.75668317019304299</v>
      </c>
      <c r="L10" s="333">
        <v>0.74995519767653995</v>
      </c>
      <c r="M10" s="334">
        <v>0.83030258205080998</v>
      </c>
      <c r="N10" s="326">
        <f>年齢階層別_自己負担割合別普及率!J10</f>
        <v>0.77496347286794198</v>
      </c>
      <c r="O10" s="292"/>
    </row>
    <row r="11" spans="2:20" ht="30" customHeight="1" thickBot="1">
      <c r="B11" s="231" t="s">
        <v>127</v>
      </c>
      <c r="C11" s="330">
        <v>0.57562473477738796</v>
      </c>
      <c r="D11" s="333">
        <v>0.55780519098460102</v>
      </c>
      <c r="E11" s="333">
        <v>0.52684442273672505</v>
      </c>
      <c r="F11" s="333">
        <v>0.50110172913915896</v>
      </c>
      <c r="G11" s="334">
        <v>0.63754096643264802</v>
      </c>
      <c r="H11" s="326">
        <f>年齢階層別_自己負担割合別普及率!F11</f>
        <v>0.569608130725058</v>
      </c>
      <c r="I11" s="330">
        <v>0.823265809117396</v>
      </c>
      <c r="J11" s="333">
        <v>0.80580491624884498</v>
      </c>
      <c r="K11" s="333">
        <v>0.78691986593105501</v>
      </c>
      <c r="L11" s="333">
        <v>0.76581136808205896</v>
      </c>
      <c r="M11" s="334">
        <v>0.84480663609341899</v>
      </c>
      <c r="N11" s="326">
        <f>年齢階層別_自己負担割合別普及率!J11</f>
        <v>0.81245096515729298</v>
      </c>
      <c r="O11" s="292"/>
    </row>
    <row r="12" spans="2:20" ht="30" customHeight="1" thickTop="1">
      <c r="B12" s="232" t="s">
        <v>219</v>
      </c>
      <c r="C12" s="335">
        <v>0.46688076619366597</v>
      </c>
      <c r="D12" s="336">
        <v>0.46714115377448301</v>
      </c>
      <c r="E12" s="336">
        <v>0.46085099901097099</v>
      </c>
      <c r="F12" s="336">
        <v>0.43391040578323398</v>
      </c>
      <c r="G12" s="337">
        <v>0.55895084023819996</v>
      </c>
      <c r="H12" s="235">
        <f>'年齢階層別_普及率(金額)'!N14</f>
        <v>0.46885374272241548</v>
      </c>
      <c r="I12" s="335">
        <v>0.75147599115156205</v>
      </c>
      <c r="J12" s="336">
        <v>0.75313165202606402</v>
      </c>
      <c r="K12" s="336">
        <v>0.74307532258658304</v>
      </c>
      <c r="L12" s="336">
        <v>0.71600493804381904</v>
      </c>
      <c r="M12" s="337">
        <v>0.81701857352601803</v>
      </c>
      <c r="N12" s="235">
        <f>'年齢階層別_普及率(数量)'!N13</f>
        <v>0.74947720857446787</v>
      </c>
      <c r="O12" s="292"/>
    </row>
    <row r="13" spans="2:20" s="4" customFormat="1" ht="13.5" customHeight="1">
      <c r="B13" s="59" t="s">
        <v>238</v>
      </c>
      <c r="C13" s="8"/>
      <c r="D13" s="8"/>
      <c r="E13" s="8"/>
      <c r="F13" s="8"/>
      <c r="G13" s="8"/>
      <c r="H13" s="8"/>
      <c r="I13" s="8"/>
      <c r="J13" s="8"/>
      <c r="K13" s="8"/>
      <c r="L13" s="8"/>
      <c r="M13" s="8"/>
      <c r="N13" s="8"/>
      <c r="O13" s="8"/>
      <c r="P13" s="8"/>
      <c r="Q13" s="8"/>
      <c r="R13" s="230"/>
      <c r="S13" s="230"/>
      <c r="T13" s="230"/>
    </row>
    <row r="14" spans="2:20" s="4" customFormat="1" ht="13.5" customHeight="1">
      <c r="B14" s="63" t="s">
        <v>119</v>
      </c>
      <c r="C14" s="8"/>
      <c r="D14" s="8"/>
      <c r="E14" s="8"/>
      <c r="F14" s="8"/>
      <c r="G14" s="8"/>
      <c r="H14" s="8"/>
      <c r="I14" s="8"/>
      <c r="J14" s="8"/>
      <c r="K14" s="8"/>
      <c r="L14" s="8"/>
      <c r="M14" s="8"/>
      <c r="N14" s="8"/>
      <c r="O14" s="8"/>
      <c r="P14" s="8"/>
      <c r="Q14" s="8"/>
      <c r="R14" s="230"/>
      <c r="S14" s="230"/>
      <c r="T14" s="230"/>
    </row>
    <row r="15" spans="2:20" s="4" customFormat="1" ht="13.5" customHeight="1">
      <c r="B15" s="63" t="s">
        <v>239</v>
      </c>
      <c r="C15" s="8"/>
      <c r="D15" s="8"/>
      <c r="E15" s="8"/>
      <c r="F15" s="8"/>
      <c r="G15" s="8"/>
      <c r="H15" s="8"/>
      <c r="I15" s="8"/>
      <c r="J15" s="8"/>
      <c r="K15" s="8"/>
      <c r="L15" s="8"/>
      <c r="M15" s="8"/>
      <c r="N15" s="8"/>
      <c r="O15" s="8"/>
      <c r="P15" s="8"/>
      <c r="Q15" s="8"/>
      <c r="R15" s="230"/>
      <c r="S15" s="230"/>
      <c r="T15" s="230"/>
    </row>
    <row r="16" spans="2:20" s="4" customFormat="1" ht="13.5" customHeight="1">
      <c r="B16" s="63"/>
      <c r="C16" s="8"/>
      <c r="D16" s="8"/>
      <c r="E16" s="8"/>
      <c r="F16" s="8"/>
      <c r="G16" s="8"/>
      <c r="H16" s="8"/>
      <c r="I16" s="8"/>
      <c r="J16" s="8"/>
      <c r="K16" s="8"/>
      <c r="L16" s="8"/>
      <c r="M16" s="8"/>
      <c r="N16" s="8"/>
      <c r="O16" s="8"/>
      <c r="P16" s="8"/>
      <c r="Q16" s="8"/>
      <c r="R16" s="230"/>
      <c r="S16" s="230"/>
      <c r="T16" s="230"/>
    </row>
    <row r="17" spans="2:20" s="9" customFormat="1" ht="13.5" customHeight="1">
      <c r="B17" s="66"/>
      <c r="C17" s="10"/>
      <c r="D17" s="10"/>
      <c r="E17" s="10"/>
      <c r="F17" s="10"/>
      <c r="G17" s="10"/>
      <c r="H17" s="10"/>
      <c r="I17" s="10"/>
      <c r="J17" s="10"/>
      <c r="K17" s="10"/>
      <c r="L17" s="10"/>
      <c r="M17" s="10"/>
      <c r="N17" s="10"/>
      <c r="O17" s="10"/>
      <c r="P17" s="10"/>
      <c r="Q17" s="10"/>
      <c r="R17" s="230"/>
      <c r="S17" s="230"/>
      <c r="T17" s="230"/>
    </row>
    <row r="18" spans="2:20" ht="16.5" customHeight="1">
      <c r="B18" s="230" t="s">
        <v>291</v>
      </c>
    </row>
    <row r="19" spans="2:20" ht="16.5" customHeight="1">
      <c r="B19" s="230" t="s">
        <v>210</v>
      </c>
    </row>
    <row r="20" spans="2:20">
      <c r="R20" s="249" t="s">
        <v>184</v>
      </c>
    </row>
    <row r="21" spans="2:20">
      <c r="R21" s="249" t="s">
        <v>213</v>
      </c>
    </row>
    <row r="22" spans="2:20">
      <c r="R22" s="249" t="s">
        <v>212</v>
      </c>
    </row>
    <row r="37" spans="2:20">
      <c r="R37" s="8"/>
      <c r="S37" s="8"/>
      <c r="T37" s="4"/>
    </row>
    <row r="38" spans="2:20">
      <c r="R38" s="8"/>
      <c r="S38" s="8"/>
      <c r="T38" s="4"/>
    </row>
    <row r="39" spans="2:20">
      <c r="R39" s="8"/>
      <c r="S39" s="8"/>
      <c r="T39" s="4"/>
    </row>
    <row r="40" spans="2:20">
      <c r="R40" s="10"/>
      <c r="S40" s="11"/>
      <c r="T40" s="9"/>
    </row>
    <row r="48" spans="2:20" s="4" customFormat="1" ht="13.5" customHeight="1">
      <c r="B48" s="59" t="s">
        <v>238</v>
      </c>
      <c r="C48" s="8"/>
      <c r="D48" s="8"/>
      <c r="E48" s="8"/>
      <c r="F48" s="8"/>
      <c r="G48" s="8"/>
      <c r="H48" s="8"/>
      <c r="I48" s="8"/>
      <c r="J48" s="8"/>
      <c r="K48" s="8"/>
      <c r="L48" s="8"/>
      <c r="M48" s="8"/>
      <c r="N48" s="8"/>
      <c r="O48" s="8"/>
      <c r="P48" s="8"/>
      <c r="Q48" s="8"/>
      <c r="R48" s="230"/>
      <c r="S48" s="230"/>
      <c r="T48" s="230"/>
    </row>
    <row r="49" spans="2:20" s="4" customFormat="1" ht="13.5" customHeight="1">
      <c r="B49" s="63" t="s">
        <v>119</v>
      </c>
      <c r="C49" s="8"/>
      <c r="D49" s="8"/>
      <c r="E49" s="8"/>
      <c r="F49" s="8"/>
      <c r="G49" s="8"/>
      <c r="H49" s="8"/>
      <c r="I49" s="8"/>
      <c r="J49" s="8"/>
      <c r="K49" s="8"/>
      <c r="L49" s="8"/>
      <c r="M49" s="8"/>
      <c r="N49" s="8"/>
      <c r="O49" s="8"/>
      <c r="P49" s="8"/>
      <c r="Q49" s="8"/>
      <c r="R49" s="230"/>
      <c r="S49" s="230"/>
      <c r="T49" s="230"/>
    </row>
  </sheetData>
  <mergeCells count="3">
    <mergeCell ref="B3:B4"/>
    <mergeCell ref="C3:H3"/>
    <mergeCell ref="I3:N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2-14.①ジェネリック医薬品分析(医科･調剤)</oddHeader>
  </headerFooter>
  <ignoredErrors>
    <ignoredError sqref="H5:H11 N5:N11" emptyCellReferenc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5ADCB-E416-44D2-9DE2-D3E1ECDCF007}">
  <dimension ref="B1:AZ18"/>
  <sheetViews>
    <sheetView showGridLines="0" zoomScaleNormal="100" zoomScaleSheetLayoutView="100" workbookViewId="0"/>
  </sheetViews>
  <sheetFormatPr defaultColWidth="9" defaultRowHeight="13.5"/>
  <cols>
    <col min="1" max="1" width="4.625" style="20" customWidth="1"/>
    <col min="2" max="2" width="3.625" style="20" customWidth="1"/>
    <col min="3" max="3" width="11.625" style="20" customWidth="1"/>
    <col min="4" max="15" width="8.875" style="20" customWidth="1"/>
    <col min="16" max="16" width="9" style="20"/>
    <col min="17" max="17" width="14.875" style="20" customWidth="1"/>
    <col min="18" max="52" width="12.5" style="20" customWidth="1"/>
    <col min="53" max="16384" width="9" style="20"/>
  </cols>
  <sheetData>
    <row r="1" spans="2:52" ht="16.5" customHeight="1">
      <c r="B1" s="18" t="s">
        <v>292</v>
      </c>
    </row>
    <row r="2" spans="2:52" ht="16.5" customHeight="1">
      <c r="B2" s="18" t="s">
        <v>265</v>
      </c>
      <c r="Q2" s="3" t="s">
        <v>184</v>
      </c>
      <c r="R2" s="3"/>
    </row>
    <row r="3" spans="2:52" ht="16.5" customHeight="1">
      <c r="B3" s="395"/>
      <c r="C3" s="396" t="s">
        <v>89</v>
      </c>
      <c r="D3" s="418" t="s">
        <v>191</v>
      </c>
      <c r="E3" s="419"/>
      <c r="F3" s="420"/>
      <c r="G3" s="420"/>
      <c r="H3" s="420"/>
      <c r="I3" s="421"/>
      <c r="J3" s="426" t="s">
        <v>192</v>
      </c>
      <c r="K3" s="427"/>
      <c r="L3" s="427"/>
      <c r="M3" s="427"/>
      <c r="N3" s="427"/>
      <c r="O3" s="428"/>
      <c r="Q3" s="440"/>
      <c r="R3" s="423" t="s">
        <v>211</v>
      </c>
      <c r="S3" s="439"/>
      <c r="T3" s="439"/>
      <c r="U3" s="424"/>
      <c r="V3" s="423" t="s">
        <v>212</v>
      </c>
      <c r="W3" s="439"/>
      <c r="X3" s="439"/>
      <c r="Y3" s="424"/>
    </row>
    <row r="4" spans="2:52" ht="33" customHeight="1">
      <c r="B4" s="395"/>
      <c r="C4" s="396"/>
      <c r="D4" s="282" t="s">
        <v>196</v>
      </c>
      <c r="E4" s="283" t="s">
        <v>197</v>
      </c>
      <c r="F4" s="279" t="s">
        <v>198</v>
      </c>
      <c r="G4" s="279" t="s">
        <v>199</v>
      </c>
      <c r="H4" s="279" t="s">
        <v>193</v>
      </c>
      <c r="I4" s="234" t="s">
        <v>183</v>
      </c>
      <c r="J4" s="282" t="s">
        <v>196</v>
      </c>
      <c r="K4" s="283" t="s">
        <v>197</v>
      </c>
      <c r="L4" s="279" t="s">
        <v>198</v>
      </c>
      <c r="M4" s="279" t="s">
        <v>199</v>
      </c>
      <c r="N4" s="279" t="s">
        <v>193</v>
      </c>
      <c r="O4" s="234" t="s">
        <v>183</v>
      </c>
      <c r="Q4" s="440"/>
      <c r="R4" s="284" t="s">
        <v>196</v>
      </c>
      <c r="S4" s="285" t="s">
        <v>197</v>
      </c>
      <c r="T4" s="286" t="s">
        <v>198</v>
      </c>
      <c r="U4" s="286" t="s">
        <v>199</v>
      </c>
      <c r="V4" s="284" t="s">
        <v>196</v>
      </c>
      <c r="W4" s="285" t="s">
        <v>197</v>
      </c>
      <c r="X4" s="286" t="s">
        <v>198</v>
      </c>
      <c r="Y4" s="287" t="s">
        <v>199</v>
      </c>
    </row>
    <row r="5" spans="2:52" ht="13.5" customHeight="1">
      <c r="B5" s="35">
        <v>1</v>
      </c>
      <c r="C5" s="102" t="s">
        <v>1</v>
      </c>
      <c r="D5" s="329">
        <v>0.45165856756844103</v>
      </c>
      <c r="E5" s="271">
        <v>0.45125328364159201</v>
      </c>
      <c r="F5" s="271">
        <v>0.45519555460408601</v>
      </c>
      <c r="G5" s="271">
        <v>0.42835744420935801</v>
      </c>
      <c r="H5" s="271">
        <v>0.56133053530738097</v>
      </c>
      <c r="I5" s="271">
        <f>地区別_普及率!F6</f>
        <v>0.45823562267651657</v>
      </c>
      <c r="J5" s="329">
        <v>0.73616747904780999</v>
      </c>
      <c r="K5" s="271">
        <v>0.73542399049152096</v>
      </c>
      <c r="L5" s="271">
        <v>0.72876664700018401</v>
      </c>
      <c r="M5" s="271">
        <v>0.70102333337997103</v>
      </c>
      <c r="N5" s="338">
        <v>0.80918463687731401</v>
      </c>
      <c r="O5" s="274">
        <f>地区別_普及率!G6</f>
        <v>0.73309900672369899</v>
      </c>
      <c r="P5" s="105"/>
      <c r="Q5" s="91" t="s">
        <v>1</v>
      </c>
      <c r="R5" s="240">
        <f>$D5</f>
        <v>0.45165856756844103</v>
      </c>
      <c r="S5" s="288">
        <f>$E5</f>
        <v>0.45125328364159201</v>
      </c>
      <c r="T5" s="245">
        <f>$F5</f>
        <v>0.45519555460408601</v>
      </c>
      <c r="U5" s="241">
        <f>$G5</f>
        <v>0.42835744420935801</v>
      </c>
      <c r="V5" s="245">
        <f>$J5</f>
        <v>0.73616747904780999</v>
      </c>
      <c r="W5" s="245">
        <f>$K5</f>
        <v>0.73542399049152096</v>
      </c>
      <c r="X5" s="245">
        <f>$L5</f>
        <v>0.72876664700018401</v>
      </c>
      <c r="Y5" s="241">
        <f>$M5</f>
        <v>0.70102333337997103</v>
      </c>
    </row>
    <row r="6" spans="2:52" ht="13.5" customHeight="1">
      <c r="B6" s="35">
        <v>2</v>
      </c>
      <c r="C6" s="102" t="s">
        <v>8</v>
      </c>
      <c r="D6" s="329">
        <v>0.49945037903827799</v>
      </c>
      <c r="E6" s="271">
        <v>0.51328263344446901</v>
      </c>
      <c r="F6" s="271">
        <v>0.500371311750334</v>
      </c>
      <c r="G6" s="271">
        <v>0.47529670453384198</v>
      </c>
      <c r="H6" s="271">
        <v>0.60546820037161997</v>
      </c>
      <c r="I6" s="271">
        <f>地区別_普及率!F7</f>
        <v>0.50859673048649479</v>
      </c>
      <c r="J6" s="329">
        <v>0.78452166824743297</v>
      </c>
      <c r="K6" s="271">
        <v>0.79417654272451799</v>
      </c>
      <c r="L6" s="271">
        <v>0.78160213428867398</v>
      </c>
      <c r="M6" s="271">
        <v>0.74778389726470496</v>
      </c>
      <c r="N6" s="338">
        <v>0.85279874191007199</v>
      </c>
      <c r="O6" s="274">
        <f>地区別_普及率!G7</f>
        <v>0.78598617513871483</v>
      </c>
      <c r="P6" s="105"/>
      <c r="Q6" s="91" t="s">
        <v>8</v>
      </c>
      <c r="R6" s="240">
        <f t="shared" ref="R6:R13" si="0">$D6</f>
        <v>0.49945037903827799</v>
      </c>
      <c r="S6" s="288">
        <f t="shared" ref="S6:S13" si="1">$E6</f>
        <v>0.51328263344446901</v>
      </c>
      <c r="T6" s="245">
        <f t="shared" ref="T6:T13" si="2">$F6</f>
        <v>0.500371311750334</v>
      </c>
      <c r="U6" s="241">
        <f t="shared" ref="U6:U13" si="3">$G6</f>
        <v>0.47529670453384198</v>
      </c>
      <c r="V6" s="245">
        <f t="shared" ref="V6:V13" si="4">$J6</f>
        <v>0.78452166824743297</v>
      </c>
      <c r="W6" s="245">
        <f t="shared" ref="W6:W13" si="5">$K6</f>
        <v>0.79417654272451799</v>
      </c>
      <c r="X6" s="245">
        <f t="shared" ref="X6:X13" si="6">$L6</f>
        <v>0.78160213428867398</v>
      </c>
      <c r="Y6" s="241">
        <f t="shared" ref="Y6:Y13" si="7">$M6</f>
        <v>0.74778389726470496</v>
      </c>
    </row>
    <row r="7" spans="2:52" ht="13.5" customHeight="1">
      <c r="B7" s="35">
        <v>3</v>
      </c>
      <c r="C7" s="103" t="s">
        <v>13</v>
      </c>
      <c r="D7" s="329">
        <v>0.472709936474077</v>
      </c>
      <c r="E7" s="271">
        <v>0.47871750750749298</v>
      </c>
      <c r="F7" s="271">
        <v>0.475554304008588</v>
      </c>
      <c r="G7" s="271">
        <v>0.44659293287740098</v>
      </c>
      <c r="H7" s="271">
        <v>0.56410698524400704</v>
      </c>
      <c r="I7" s="271">
        <f>地区別_普及率!F8</f>
        <v>0.48054246530380851</v>
      </c>
      <c r="J7" s="329">
        <v>0.76393771001664301</v>
      </c>
      <c r="K7" s="271">
        <v>0.76711948697339905</v>
      </c>
      <c r="L7" s="271">
        <v>0.76072651980837203</v>
      </c>
      <c r="M7" s="271">
        <v>0.73849249411460605</v>
      </c>
      <c r="N7" s="338">
        <v>0.82730419241714004</v>
      </c>
      <c r="O7" s="274">
        <f>地区別_普及率!G8</f>
        <v>0.76493517029829383</v>
      </c>
      <c r="P7" s="105"/>
      <c r="Q7" s="91" t="s">
        <v>13</v>
      </c>
      <c r="R7" s="240">
        <f t="shared" si="0"/>
        <v>0.472709936474077</v>
      </c>
      <c r="S7" s="288">
        <f t="shared" si="1"/>
        <v>0.47871750750749298</v>
      </c>
      <c r="T7" s="245">
        <f t="shared" si="2"/>
        <v>0.475554304008588</v>
      </c>
      <c r="U7" s="241">
        <f t="shared" si="3"/>
        <v>0.44659293287740098</v>
      </c>
      <c r="V7" s="245">
        <f t="shared" si="4"/>
        <v>0.76393771001664301</v>
      </c>
      <c r="W7" s="245">
        <f t="shared" si="5"/>
        <v>0.76711948697339905</v>
      </c>
      <c r="X7" s="245">
        <f t="shared" si="6"/>
        <v>0.76072651980837203</v>
      </c>
      <c r="Y7" s="241">
        <f t="shared" si="7"/>
        <v>0.73849249411460605</v>
      </c>
    </row>
    <row r="8" spans="2:52" ht="13.5" customHeight="1">
      <c r="B8" s="35">
        <v>4</v>
      </c>
      <c r="C8" s="103" t="s">
        <v>21</v>
      </c>
      <c r="D8" s="329">
        <v>0.45090366847702601</v>
      </c>
      <c r="E8" s="271">
        <v>0.452511665343034</v>
      </c>
      <c r="F8" s="271">
        <v>0.44353723308858301</v>
      </c>
      <c r="G8" s="271">
        <v>0.41283490686263002</v>
      </c>
      <c r="H8" s="271">
        <v>0.52265205542915205</v>
      </c>
      <c r="I8" s="271">
        <f>地区別_普及率!F9</f>
        <v>0.4516710840982332</v>
      </c>
      <c r="J8" s="329">
        <v>0.73581551384553801</v>
      </c>
      <c r="K8" s="271">
        <v>0.73378041476592804</v>
      </c>
      <c r="L8" s="271">
        <v>0.72545684024638202</v>
      </c>
      <c r="M8" s="271">
        <v>0.69214492658003901</v>
      </c>
      <c r="N8" s="338">
        <v>0.80736783840985304</v>
      </c>
      <c r="O8" s="274">
        <f>地区別_普及率!G9</f>
        <v>0.73226036025556374</v>
      </c>
      <c r="P8" s="105"/>
      <c r="Q8" s="91" t="s">
        <v>21</v>
      </c>
      <c r="R8" s="240">
        <f t="shared" si="0"/>
        <v>0.45090366847702601</v>
      </c>
      <c r="S8" s="288">
        <f t="shared" si="1"/>
        <v>0.452511665343034</v>
      </c>
      <c r="T8" s="245">
        <f t="shared" si="2"/>
        <v>0.44353723308858301</v>
      </c>
      <c r="U8" s="241">
        <f t="shared" si="3"/>
        <v>0.41283490686263002</v>
      </c>
      <c r="V8" s="245">
        <f t="shared" si="4"/>
        <v>0.73581551384553801</v>
      </c>
      <c r="W8" s="245">
        <f t="shared" si="5"/>
        <v>0.73378041476592804</v>
      </c>
      <c r="X8" s="245">
        <f t="shared" si="6"/>
        <v>0.72545684024638202</v>
      </c>
      <c r="Y8" s="241">
        <f t="shared" si="7"/>
        <v>0.69214492658003901</v>
      </c>
    </row>
    <row r="9" spans="2:52" ht="13.5" customHeight="1">
      <c r="B9" s="35">
        <v>5</v>
      </c>
      <c r="C9" s="103" t="s">
        <v>25</v>
      </c>
      <c r="D9" s="329">
        <v>0.468161787736391</v>
      </c>
      <c r="E9" s="271">
        <v>0.451405756077361</v>
      </c>
      <c r="F9" s="271">
        <v>0.438646970755383</v>
      </c>
      <c r="G9" s="271">
        <v>0.43369494486219901</v>
      </c>
      <c r="H9" s="271">
        <v>0.53381370673992701</v>
      </c>
      <c r="I9" s="271">
        <f>地区別_普及率!F10</f>
        <v>0.45330177816878892</v>
      </c>
      <c r="J9" s="329">
        <v>0.74565573110523797</v>
      </c>
      <c r="K9" s="271">
        <v>0.74304895084054401</v>
      </c>
      <c r="L9" s="271">
        <v>0.72563529958232598</v>
      </c>
      <c r="M9" s="271">
        <v>0.71013615161454002</v>
      </c>
      <c r="N9" s="338">
        <v>0.80556774580544199</v>
      </c>
      <c r="O9" s="274">
        <f>地区別_普及率!G10</f>
        <v>0.73654615083391994</v>
      </c>
      <c r="P9" s="105"/>
      <c r="Q9" s="91" t="s">
        <v>25</v>
      </c>
      <c r="R9" s="240">
        <f t="shared" si="0"/>
        <v>0.468161787736391</v>
      </c>
      <c r="S9" s="288">
        <f t="shared" si="1"/>
        <v>0.451405756077361</v>
      </c>
      <c r="T9" s="245">
        <f t="shared" si="2"/>
        <v>0.438646970755383</v>
      </c>
      <c r="U9" s="241">
        <f t="shared" si="3"/>
        <v>0.43369494486219901</v>
      </c>
      <c r="V9" s="245">
        <f t="shared" si="4"/>
        <v>0.74565573110523797</v>
      </c>
      <c r="W9" s="245">
        <f t="shared" si="5"/>
        <v>0.74304895084054401</v>
      </c>
      <c r="X9" s="245">
        <f t="shared" si="6"/>
        <v>0.72563529958232598</v>
      </c>
      <c r="Y9" s="241">
        <f t="shared" si="7"/>
        <v>0.71013615161454002</v>
      </c>
    </row>
    <row r="10" spans="2:52" ht="13.5" customHeight="1">
      <c r="B10" s="35">
        <v>6</v>
      </c>
      <c r="C10" s="103" t="s">
        <v>35</v>
      </c>
      <c r="D10" s="329">
        <v>0.47265063903792798</v>
      </c>
      <c r="E10" s="271">
        <v>0.47273679276886599</v>
      </c>
      <c r="F10" s="271">
        <v>0.45837422628658703</v>
      </c>
      <c r="G10" s="271">
        <v>0.431427197252854</v>
      </c>
      <c r="H10" s="271">
        <v>0.55178110309883899</v>
      </c>
      <c r="I10" s="271">
        <f>地区別_普及率!F11</f>
        <v>0.46954657241094788</v>
      </c>
      <c r="J10" s="329">
        <v>0.75543201071608701</v>
      </c>
      <c r="K10" s="271">
        <v>0.75759025990468498</v>
      </c>
      <c r="L10" s="271">
        <v>0.74205400512473896</v>
      </c>
      <c r="M10" s="271">
        <v>0.71907478828258098</v>
      </c>
      <c r="N10" s="338">
        <v>0.81842775912316701</v>
      </c>
      <c r="O10" s="274">
        <f>地区別_普及率!G11</f>
        <v>0.75133896836331138</v>
      </c>
      <c r="P10" s="105"/>
      <c r="Q10" s="91" t="s">
        <v>35</v>
      </c>
      <c r="R10" s="240">
        <f t="shared" si="0"/>
        <v>0.47265063903792798</v>
      </c>
      <c r="S10" s="288">
        <f t="shared" si="1"/>
        <v>0.47273679276886599</v>
      </c>
      <c r="T10" s="245">
        <f t="shared" si="2"/>
        <v>0.45837422628658703</v>
      </c>
      <c r="U10" s="241">
        <f t="shared" si="3"/>
        <v>0.431427197252854</v>
      </c>
      <c r="V10" s="245">
        <f t="shared" si="4"/>
        <v>0.75543201071608701</v>
      </c>
      <c r="W10" s="245">
        <f t="shared" si="5"/>
        <v>0.75759025990468498</v>
      </c>
      <c r="X10" s="245">
        <f t="shared" si="6"/>
        <v>0.74205400512473896</v>
      </c>
      <c r="Y10" s="241">
        <f t="shared" si="7"/>
        <v>0.71907478828258098</v>
      </c>
    </row>
    <row r="11" spans="2:52" ht="13.5" customHeight="1">
      <c r="B11" s="35">
        <v>7</v>
      </c>
      <c r="C11" s="103" t="s">
        <v>44</v>
      </c>
      <c r="D11" s="330">
        <v>0.45156897547205799</v>
      </c>
      <c r="E11" s="272">
        <v>0.44914197508098003</v>
      </c>
      <c r="F11" s="272">
        <v>0.442151196223183</v>
      </c>
      <c r="G11" s="272">
        <v>0.42866675930264397</v>
      </c>
      <c r="H11" s="272">
        <v>0.53116929953488101</v>
      </c>
      <c r="I11" s="272">
        <f>地区別_普及率!F12</f>
        <v>0.45099078837964973</v>
      </c>
      <c r="J11" s="330">
        <v>0.74261691184709799</v>
      </c>
      <c r="K11" s="272">
        <v>0.74129640414460596</v>
      </c>
      <c r="L11" s="272">
        <v>0.73063269740597803</v>
      </c>
      <c r="M11" s="272">
        <v>0.72106822889567501</v>
      </c>
      <c r="N11" s="339">
        <v>0.79976669363521202</v>
      </c>
      <c r="O11" s="275">
        <f>地区別_普及率!G12</f>
        <v>0.73856994919903829</v>
      </c>
      <c r="P11" s="105"/>
      <c r="Q11" s="91" t="s">
        <v>44</v>
      </c>
      <c r="R11" s="240">
        <f t="shared" si="0"/>
        <v>0.45156897547205799</v>
      </c>
      <c r="S11" s="288">
        <f t="shared" si="1"/>
        <v>0.44914197508098003</v>
      </c>
      <c r="T11" s="245">
        <f t="shared" si="2"/>
        <v>0.442151196223183</v>
      </c>
      <c r="U11" s="241">
        <f t="shared" si="3"/>
        <v>0.42866675930264397</v>
      </c>
      <c r="V11" s="245">
        <f t="shared" si="4"/>
        <v>0.74261691184709799</v>
      </c>
      <c r="W11" s="245">
        <f t="shared" si="5"/>
        <v>0.74129640414460596</v>
      </c>
      <c r="X11" s="245">
        <f t="shared" si="6"/>
        <v>0.73063269740597803</v>
      </c>
      <c r="Y11" s="241">
        <f t="shared" si="7"/>
        <v>0.72106822889567501</v>
      </c>
    </row>
    <row r="12" spans="2:52" ht="13.5" customHeight="1" thickBot="1">
      <c r="B12" s="35">
        <v>8</v>
      </c>
      <c r="C12" s="103" t="s">
        <v>57</v>
      </c>
      <c r="D12" s="331">
        <v>0.47007360760255801</v>
      </c>
      <c r="E12" s="273">
        <v>0.46913720396560799</v>
      </c>
      <c r="F12" s="273">
        <v>0.46336853809972101</v>
      </c>
      <c r="G12" s="273">
        <v>0.42550870903883498</v>
      </c>
      <c r="H12" s="273">
        <v>0.57367578784942097</v>
      </c>
      <c r="I12" s="273">
        <f>地区別_普及率!F13</f>
        <v>0.47223683984612536</v>
      </c>
      <c r="J12" s="331">
        <v>0.75210496122687798</v>
      </c>
      <c r="K12" s="273">
        <v>0.754544127222053</v>
      </c>
      <c r="L12" s="273">
        <v>0.74371682020685104</v>
      </c>
      <c r="M12" s="273">
        <v>0.70906679612846302</v>
      </c>
      <c r="N12" s="340">
        <v>0.81662105395677598</v>
      </c>
      <c r="O12" s="276">
        <f>地区別_普及率!G13</f>
        <v>0.7507610400097422</v>
      </c>
      <c r="P12" s="105"/>
      <c r="Q12" s="91" t="s">
        <v>57</v>
      </c>
      <c r="R12" s="240">
        <f t="shared" si="0"/>
        <v>0.47007360760255801</v>
      </c>
      <c r="S12" s="288">
        <f t="shared" si="1"/>
        <v>0.46913720396560799</v>
      </c>
      <c r="T12" s="245">
        <f t="shared" si="2"/>
        <v>0.46336853809972101</v>
      </c>
      <c r="U12" s="241">
        <f t="shared" si="3"/>
        <v>0.42550870903883498</v>
      </c>
      <c r="V12" s="245">
        <f t="shared" si="4"/>
        <v>0.75210496122687798</v>
      </c>
      <c r="W12" s="245">
        <f t="shared" si="5"/>
        <v>0.754544127222053</v>
      </c>
      <c r="X12" s="245">
        <f t="shared" si="6"/>
        <v>0.74371682020685104</v>
      </c>
      <c r="Y12" s="241">
        <f t="shared" si="7"/>
        <v>0.70906679612846302</v>
      </c>
    </row>
    <row r="13" spans="2:52" ht="13.5" customHeight="1" thickTop="1">
      <c r="B13" s="397" t="s">
        <v>0</v>
      </c>
      <c r="C13" s="398"/>
      <c r="D13" s="61">
        <f>年齢階層別_所得区分別普及率!C12</f>
        <v>0.46688076619366597</v>
      </c>
      <c r="E13" s="238">
        <f>年齢階層別_所得区分別普及率!D12</f>
        <v>0.46714115377448301</v>
      </c>
      <c r="F13" s="238">
        <f>年齢階層別_所得区分別普及率!E12</f>
        <v>0.46085099901097099</v>
      </c>
      <c r="G13" s="238">
        <f>年齢階層別_所得区分別普及率!F12</f>
        <v>0.43391040578323398</v>
      </c>
      <c r="H13" s="238">
        <f>年齢階層別_所得区分別普及率!G12</f>
        <v>0.55895084023819996</v>
      </c>
      <c r="I13" s="238">
        <f>'年齢階層別_普及率(金額)'!N14</f>
        <v>0.46885374272241548</v>
      </c>
      <c r="J13" s="61">
        <f>年齢階層別_所得区分別普及率!I12</f>
        <v>0.75147599115156205</v>
      </c>
      <c r="K13" s="238">
        <f>年齢階層別_所得区分別普及率!J12</f>
        <v>0.75313165202606402</v>
      </c>
      <c r="L13" s="238">
        <f>年齢階層別_所得区分別普及率!K12</f>
        <v>0.74307532258658304</v>
      </c>
      <c r="M13" s="238">
        <f>年齢階層別_所得区分別普及率!L12</f>
        <v>0.71600493804381904</v>
      </c>
      <c r="N13" s="238">
        <f>年齢階層別_所得区分別普及率!M12</f>
        <v>0.81701857352601803</v>
      </c>
      <c r="O13" s="239">
        <f>'年齢階層別_普及率(数量)'!N13</f>
        <v>0.74947720857446787</v>
      </c>
      <c r="P13" s="289"/>
      <c r="Q13" s="91" t="s">
        <v>210</v>
      </c>
      <c r="R13" s="240">
        <f t="shared" si="0"/>
        <v>0.46688076619366597</v>
      </c>
      <c r="S13" s="288">
        <f t="shared" si="1"/>
        <v>0.46714115377448301</v>
      </c>
      <c r="T13" s="288">
        <f t="shared" si="2"/>
        <v>0.46085099901097099</v>
      </c>
      <c r="U13" s="241">
        <f t="shared" si="3"/>
        <v>0.43391040578323398</v>
      </c>
      <c r="V13" s="245">
        <f t="shared" si="4"/>
        <v>0.75147599115156205</v>
      </c>
      <c r="W13" s="288">
        <f t="shared" si="5"/>
        <v>0.75313165202606402</v>
      </c>
      <c r="X13" s="288">
        <f t="shared" si="6"/>
        <v>0.74307532258658304</v>
      </c>
      <c r="Y13" s="288">
        <f t="shared" si="7"/>
        <v>0.71600493804381904</v>
      </c>
      <c r="Z13" s="26"/>
    </row>
    <row r="14" spans="2:52">
      <c r="D14" s="105"/>
      <c r="E14" s="105"/>
      <c r="F14" s="105"/>
      <c r="G14" s="105"/>
      <c r="H14" s="105"/>
      <c r="I14" s="105"/>
      <c r="J14" s="105"/>
      <c r="K14" s="105"/>
      <c r="L14" s="105"/>
      <c r="M14" s="105"/>
      <c r="N14" s="105"/>
      <c r="O14" s="105"/>
      <c r="P14" s="105"/>
      <c r="Q14" s="105"/>
    </row>
    <row r="15" spans="2:52">
      <c r="D15" s="105"/>
      <c r="E15" s="105"/>
      <c r="F15" s="105"/>
      <c r="G15" s="105"/>
      <c r="H15" s="105"/>
      <c r="I15" s="105"/>
      <c r="J15" s="105"/>
      <c r="K15" s="105"/>
      <c r="L15" s="105"/>
      <c r="M15" s="105"/>
      <c r="N15" s="105"/>
      <c r="O15" s="105"/>
      <c r="P15" s="105"/>
      <c r="Q15" s="3" t="s">
        <v>187</v>
      </c>
    </row>
    <row r="16" spans="2:52">
      <c r="D16" s="105"/>
      <c r="E16" s="105"/>
      <c r="F16" s="105"/>
      <c r="G16" s="105"/>
      <c r="H16" s="105"/>
      <c r="I16" s="105"/>
      <c r="J16" s="105"/>
      <c r="K16" s="105"/>
      <c r="L16" s="105"/>
      <c r="M16" s="105"/>
      <c r="N16" s="105"/>
      <c r="O16" s="105"/>
      <c r="P16" s="105"/>
      <c r="Q16" s="423" t="s">
        <v>1</v>
      </c>
      <c r="R16" s="439"/>
      <c r="S16" s="439"/>
      <c r="T16" s="424"/>
      <c r="U16" s="423" t="s">
        <v>8</v>
      </c>
      <c r="V16" s="439"/>
      <c r="W16" s="439"/>
      <c r="X16" s="424"/>
      <c r="Y16" s="423" t="s">
        <v>13</v>
      </c>
      <c r="Z16" s="439"/>
      <c r="AA16" s="439"/>
      <c r="AB16" s="424"/>
      <c r="AC16" s="423" t="s">
        <v>21</v>
      </c>
      <c r="AD16" s="439"/>
      <c r="AE16" s="439"/>
      <c r="AF16" s="424"/>
      <c r="AG16" s="423" t="s">
        <v>25</v>
      </c>
      <c r="AH16" s="439"/>
      <c r="AI16" s="439"/>
      <c r="AJ16" s="424"/>
      <c r="AK16" s="423" t="s">
        <v>35</v>
      </c>
      <c r="AL16" s="439"/>
      <c r="AM16" s="439"/>
      <c r="AN16" s="424"/>
      <c r="AO16" s="423" t="s">
        <v>44</v>
      </c>
      <c r="AP16" s="439"/>
      <c r="AQ16" s="439"/>
      <c r="AR16" s="424"/>
      <c r="AS16" s="423" t="s">
        <v>57</v>
      </c>
      <c r="AT16" s="439"/>
      <c r="AU16" s="439"/>
      <c r="AV16" s="424"/>
      <c r="AW16" s="423" t="s">
        <v>190</v>
      </c>
      <c r="AX16" s="439"/>
      <c r="AY16" s="439"/>
      <c r="AZ16" s="424"/>
    </row>
    <row r="17" spans="4:52">
      <c r="D17" s="105"/>
      <c r="E17" s="105"/>
      <c r="F17" s="105"/>
      <c r="G17" s="105"/>
      <c r="H17" s="105"/>
      <c r="I17" s="105"/>
      <c r="J17" s="105"/>
      <c r="K17" s="105"/>
      <c r="L17" s="105"/>
      <c r="M17" s="105"/>
      <c r="N17" s="105"/>
      <c r="O17" s="105"/>
      <c r="P17" s="105"/>
      <c r="Q17" s="244" t="s">
        <v>196</v>
      </c>
      <c r="R17" s="244" t="s">
        <v>197</v>
      </c>
      <c r="S17" s="244" t="s">
        <v>198</v>
      </c>
      <c r="T17" s="244" t="s">
        <v>199</v>
      </c>
      <c r="U17" s="244" t="s">
        <v>196</v>
      </c>
      <c r="V17" s="244" t="s">
        <v>197</v>
      </c>
      <c r="W17" s="244" t="s">
        <v>198</v>
      </c>
      <c r="X17" s="244" t="s">
        <v>199</v>
      </c>
      <c r="Y17" s="244" t="s">
        <v>196</v>
      </c>
      <c r="Z17" s="244" t="s">
        <v>197</v>
      </c>
      <c r="AA17" s="244" t="s">
        <v>198</v>
      </c>
      <c r="AB17" s="244" t="s">
        <v>199</v>
      </c>
      <c r="AC17" s="244" t="s">
        <v>196</v>
      </c>
      <c r="AD17" s="244" t="s">
        <v>197</v>
      </c>
      <c r="AE17" s="244" t="s">
        <v>198</v>
      </c>
      <c r="AF17" s="244" t="s">
        <v>199</v>
      </c>
      <c r="AG17" s="244" t="s">
        <v>196</v>
      </c>
      <c r="AH17" s="244" t="s">
        <v>197</v>
      </c>
      <c r="AI17" s="244" t="s">
        <v>198</v>
      </c>
      <c r="AJ17" s="244" t="s">
        <v>199</v>
      </c>
      <c r="AK17" s="244" t="s">
        <v>196</v>
      </c>
      <c r="AL17" s="244" t="s">
        <v>197</v>
      </c>
      <c r="AM17" s="244" t="s">
        <v>198</v>
      </c>
      <c r="AN17" s="244" t="s">
        <v>199</v>
      </c>
      <c r="AO17" s="244" t="s">
        <v>196</v>
      </c>
      <c r="AP17" s="244" t="s">
        <v>197</v>
      </c>
      <c r="AQ17" s="244" t="s">
        <v>198</v>
      </c>
      <c r="AR17" s="244" t="s">
        <v>199</v>
      </c>
      <c r="AS17" s="244" t="s">
        <v>196</v>
      </c>
      <c r="AT17" s="244" t="s">
        <v>197</v>
      </c>
      <c r="AU17" s="244" t="s">
        <v>198</v>
      </c>
      <c r="AV17" s="244" t="s">
        <v>199</v>
      </c>
      <c r="AW17" s="244" t="s">
        <v>196</v>
      </c>
      <c r="AX17" s="244" t="s">
        <v>197</v>
      </c>
      <c r="AY17" s="244" t="s">
        <v>198</v>
      </c>
      <c r="AZ17" s="244" t="s">
        <v>199</v>
      </c>
    </row>
    <row r="18" spans="4:52">
      <c r="D18" s="105"/>
      <c r="E18" s="105"/>
      <c r="F18" s="105"/>
      <c r="G18" s="105"/>
      <c r="H18" s="105"/>
      <c r="I18" s="105"/>
      <c r="J18" s="105"/>
      <c r="K18" s="105"/>
      <c r="L18" s="105"/>
      <c r="M18" s="105"/>
      <c r="N18" s="105"/>
      <c r="O18" s="105"/>
      <c r="P18" s="105"/>
      <c r="Q18" s="105"/>
    </row>
  </sheetData>
  <mergeCells count="17">
    <mergeCell ref="AG16:AJ16"/>
    <mergeCell ref="AK16:AN16"/>
    <mergeCell ref="AO16:AR16"/>
    <mergeCell ref="AS16:AV16"/>
    <mergeCell ref="AW16:AZ16"/>
    <mergeCell ref="AC16:AF16"/>
    <mergeCell ref="B3:B4"/>
    <mergeCell ref="C3:C4"/>
    <mergeCell ref="D3:I3"/>
    <mergeCell ref="J3:O3"/>
    <mergeCell ref="Q3:Q4"/>
    <mergeCell ref="R3:U3"/>
    <mergeCell ref="V3:Y3"/>
    <mergeCell ref="B13:C13"/>
    <mergeCell ref="Q16:T16"/>
    <mergeCell ref="U16:X16"/>
    <mergeCell ref="Y16:AB16"/>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2-14.①ジェネリック医薬品分析(医科･調剤)</oddHeader>
  </headerFooter>
  <ignoredErrors>
    <ignoredError sqref="I5:I12 O5:O12 R5:Y12 D13:H13 J13:N13" emptyCellReferenc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2ACF6-4CD9-463E-AE43-C43B938B9A3F}">
  <dimension ref="B1:B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19" t="s">
        <v>293</v>
      </c>
    </row>
    <row r="2" spans="2:2" ht="16.5" customHeight="1">
      <c r="B2" s="19" t="s">
        <v>265</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87CB7-780A-47D2-8556-02A787567834}">
  <dimension ref="B1:B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19" t="s">
        <v>294</v>
      </c>
    </row>
    <row r="2" spans="2:2" ht="16.5" customHeight="1">
      <c r="B2" s="19" t="s">
        <v>295</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A8420-FEB1-435E-9DC7-E34E825C918C}">
  <dimension ref="B1:CD84"/>
  <sheetViews>
    <sheetView showGridLines="0" zoomScaleNormal="100" zoomScaleSheetLayoutView="100" workbookViewId="0"/>
  </sheetViews>
  <sheetFormatPr defaultColWidth="9" defaultRowHeight="13.5"/>
  <cols>
    <col min="1" max="1" width="4.625" style="20" customWidth="1"/>
    <col min="2" max="2" width="3.625" style="20" customWidth="1"/>
    <col min="3" max="3" width="10.875" style="20" customWidth="1"/>
    <col min="4" max="16" width="8.875" style="20" customWidth="1"/>
    <col min="17" max="17" width="3.625" style="20" customWidth="1"/>
    <col min="18" max="18" width="10.875" style="20" customWidth="1"/>
    <col min="19" max="30" width="8.875" style="20" customWidth="1"/>
    <col min="31" max="82" width="12.5" style="20" customWidth="1"/>
    <col min="83" max="83" width="12" style="20" customWidth="1"/>
    <col min="84" max="16384" width="9" style="20"/>
  </cols>
  <sheetData>
    <row r="1" spans="2:82" ht="16.5" customHeight="1">
      <c r="B1" s="18" t="s">
        <v>296</v>
      </c>
      <c r="AF1" s="3" t="s">
        <v>184</v>
      </c>
    </row>
    <row r="2" spans="2:82" ht="16.5" customHeight="1">
      <c r="B2" s="18" t="s">
        <v>285</v>
      </c>
      <c r="Q2" s="3" t="s">
        <v>220</v>
      </c>
      <c r="AF2" s="432" t="s">
        <v>297</v>
      </c>
      <c r="AG2" s="425" t="s">
        <v>213</v>
      </c>
      <c r="AH2" s="425"/>
      <c r="AI2" s="425"/>
      <c r="AJ2" s="425"/>
      <c r="AK2" s="425"/>
      <c r="AL2" s="425"/>
      <c r="AM2" s="425"/>
      <c r="AN2" s="425"/>
      <c r="AO2" s="425"/>
      <c r="AP2" s="425"/>
      <c r="AQ2" s="425"/>
      <c r="AR2" s="425"/>
      <c r="AS2" s="425" t="s">
        <v>212</v>
      </c>
      <c r="AT2" s="425"/>
      <c r="AU2" s="425"/>
      <c r="AV2" s="425"/>
      <c r="AW2" s="425"/>
      <c r="AX2" s="425"/>
      <c r="AY2" s="425"/>
      <c r="AZ2" s="425"/>
      <c r="BA2" s="425"/>
      <c r="BB2" s="425"/>
      <c r="BC2" s="425"/>
      <c r="BD2" s="425"/>
      <c r="BE2" s="247"/>
      <c r="BF2" s="425" t="s">
        <v>236</v>
      </c>
      <c r="BG2" s="425"/>
      <c r="BH2" s="425"/>
      <c r="BI2" s="425"/>
      <c r="BJ2" s="425"/>
      <c r="BK2" s="425"/>
      <c r="BL2" s="425"/>
      <c r="BM2" s="425"/>
      <c r="BN2" s="425"/>
      <c r="BO2" s="425"/>
      <c r="BP2" s="425"/>
      <c r="BQ2" s="425"/>
      <c r="BR2" s="425" t="s">
        <v>237</v>
      </c>
      <c r="BS2" s="425"/>
      <c r="BT2" s="425"/>
      <c r="BU2" s="425"/>
      <c r="BV2" s="425"/>
      <c r="BW2" s="425"/>
      <c r="BX2" s="425"/>
      <c r="BY2" s="425"/>
      <c r="BZ2" s="425"/>
      <c r="CA2" s="425"/>
      <c r="CB2" s="425"/>
      <c r="CC2" s="425"/>
      <c r="CD2" s="411"/>
    </row>
    <row r="3" spans="2:82" ht="16.5" customHeight="1">
      <c r="B3" s="395"/>
      <c r="C3" s="396" t="s">
        <v>206</v>
      </c>
      <c r="D3" s="426" t="s">
        <v>191</v>
      </c>
      <c r="E3" s="427"/>
      <c r="F3" s="427"/>
      <c r="G3" s="427"/>
      <c r="H3" s="427"/>
      <c r="I3" s="428"/>
      <c r="J3" s="426" t="s">
        <v>192</v>
      </c>
      <c r="K3" s="427"/>
      <c r="L3" s="427"/>
      <c r="M3" s="427"/>
      <c r="N3" s="427"/>
      <c r="O3" s="428"/>
      <c r="P3" s="300"/>
      <c r="Q3" s="409"/>
      <c r="R3" s="410" t="s">
        <v>206</v>
      </c>
      <c r="S3" s="431" t="s">
        <v>191</v>
      </c>
      <c r="T3" s="431"/>
      <c r="U3" s="431"/>
      <c r="V3" s="431"/>
      <c r="W3" s="431"/>
      <c r="X3" s="431"/>
      <c r="Y3" s="431" t="s">
        <v>192</v>
      </c>
      <c r="Z3" s="431"/>
      <c r="AA3" s="431"/>
      <c r="AB3" s="431"/>
      <c r="AC3" s="431"/>
      <c r="AD3" s="431"/>
      <c r="AF3" s="433"/>
      <c r="AG3" s="441" t="s">
        <v>196</v>
      </c>
      <c r="AH3" s="442"/>
      <c r="AI3" s="443"/>
      <c r="AJ3" s="441" t="s">
        <v>197</v>
      </c>
      <c r="AK3" s="442"/>
      <c r="AL3" s="443"/>
      <c r="AM3" s="441" t="s">
        <v>198</v>
      </c>
      <c r="AN3" s="442"/>
      <c r="AO3" s="443"/>
      <c r="AP3" s="441" t="s">
        <v>199</v>
      </c>
      <c r="AQ3" s="442"/>
      <c r="AR3" s="443"/>
      <c r="AS3" s="441" t="s">
        <v>196</v>
      </c>
      <c r="AT3" s="442"/>
      <c r="AU3" s="443"/>
      <c r="AV3" s="441" t="s">
        <v>197</v>
      </c>
      <c r="AW3" s="442"/>
      <c r="AX3" s="443"/>
      <c r="AY3" s="441" t="s">
        <v>198</v>
      </c>
      <c r="AZ3" s="442"/>
      <c r="BA3" s="443"/>
      <c r="BB3" s="441" t="s">
        <v>199</v>
      </c>
      <c r="BC3" s="442"/>
      <c r="BD3" s="443"/>
      <c r="BE3" s="246"/>
      <c r="BF3" s="441" t="s">
        <v>196</v>
      </c>
      <c r="BG3" s="442"/>
      <c r="BH3" s="443"/>
      <c r="BI3" s="441" t="s">
        <v>197</v>
      </c>
      <c r="BJ3" s="442"/>
      <c r="BK3" s="443"/>
      <c r="BL3" s="444" t="s">
        <v>198</v>
      </c>
      <c r="BM3" s="444"/>
      <c r="BN3" s="444"/>
      <c r="BO3" s="441" t="s">
        <v>199</v>
      </c>
      <c r="BP3" s="442"/>
      <c r="BQ3" s="443"/>
      <c r="BR3" s="441" t="s">
        <v>196</v>
      </c>
      <c r="BS3" s="442"/>
      <c r="BT3" s="443"/>
      <c r="BU3" s="441" t="s">
        <v>197</v>
      </c>
      <c r="BV3" s="442"/>
      <c r="BW3" s="443"/>
      <c r="BX3" s="441" t="s">
        <v>198</v>
      </c>
      <c r="BY3" s="442"/>
      <c r="BZ3" s="443"/>
      <c r="CA3" s="441" t="s">
        <v>199</v>
      </c>
      <c r="CB3" s="442"/>
      <c r="CC3" s="443"/>
      <c r="CD3" s="435"/>
    </row>
    <row r="4" spans="2:82" ht="33" customHeight="1">
      <c r="B4" s="395"/>
      <c r="C4" s="396"/>
      <c r="D4" s="282" t="s">
        <v>196</v>
      </c>
      <c r="E4" s="283" t="s">
        <v>197</v>
      </c>
      <c r="F4" s="279" t="s">
        <v>198</v>
      </c>
      <c r="G4" s="279" t="s">
        <v>199</v>
      </c>
      <c r="H4" s="279" t="s">
        <v>193</v>
      </c>
      <c r="I4" s="234" t="s">
        <v>183</v>
      </c>
      <c r="J4" s="282" t="s">
        <v>196</v>
      </c>
      <c r="K4" s="283" t="s">
        <v>197</v>
      </c>
      <c r="L4" s="279" t="s">
        <v>198</v>
      </c>
      <c r="M4" s="279" t="s">
        <v>199</v>
      </c>
      <c r="N4" s="279" t="s">
        <v>193</v>
      </c>
      <c r="O4" s="234" t="s">
        <v>183</v>
      </c>
      <c r="P4" s="304"/>
      <c r="Q4" s="409"/>
      <c r="R4" s="410"/>
      <c r="S4" s="307" t="s">
        <v>196</v>
      </c>
      <c r="T4" s="307" t="s">
        <v>197</v>
      </c>
      <c r="U4" s="307" t="s">
        <v>198</v>
      </c>
      <c r="V4" s="307" t="s">
        <v>199</v>
      </c>
      <c r="W4" s="307" t="s">
        <v>193</v>
      </c>
      <c r="X4" s="307" t="s">
        <v>183</v>
      </c>
      <c r="Y4" s="307" t="s">
        <v>196</v>
      </c>
      <c r="Z4" s="307" t="s">
        <v>197</v>
      </c>
      <c r="AA4" s="307" t="s">
        <v>198</v>
      </c>
      <c r="AB4" s="307" t="s">
        <v>199</v>
      </c>
      <c r="AC4" s="307" t="s">
        <v>193</v>
      </c>
      <c r="AD4" s="307" t="s">
        <v>183</v>
      </c>
      <c r="AF4" s="434"/>
      <c r="AG4" s="305" t="s">
        <v>226</v>
      </c>
      <c r="AH4" s="305" t="s">
        <v>227</v>
      </c>
      <c r="AI4" s="301" t="s">
        <v>228</v>
      </c>
      <c r="AJ4" s="305" t="s">
        <v>226</v>
      </c>
      <c r="AK4" s="305" t="s">
        <v>227</v>
      </c>
      <c r="AL4" s="301" t="s">
        <v>229</v>
      </c>
      <c r="AM4" s="305" t="s">
        <v>226</v>
      </c>
      <c r="AN4" s="305" t="s">
        <v>227</v>
      </c>
      <c r="AO4" s="301" t="s">
        <v>230</v>
      </c>
      <c r="AP4" s="305" t="s">
        <v>226</v>
      </c>
      <c r="AQ4" s="305" t="s">
        <v>227</v>
      </c>
      <c r="AR4" s="301" t="s">
        <v>231</v>
      </c>
      <c r="AS4" s="305" t="s">
        <v>226</v>
      </c>
      <c r="AT4" s="305" t="s">
        <v>227</v>
      </c>
      <c r="AU4" s="301" t="s">
        <v>228</v>
      </c>
      <c r="AV4" s="305" t="s">
        <v>226</v>
      </c>
      <c r="AW4" s="305" t="s">
        <v>227</v>
      </c>
      <c r="AX4" s="301" t="s">
        <v>229</v>
      </c>
      <c r="AY4" s="305" t="s">
        <v>226</v>
      </c>
      <c r="AZ4" s="305" t="s">
        <v>227</v>
      </c>
      <c r="BA4" s="301" t="s">
        <v>230</v>
      </c>
      <c r="BB4" s="305" t="s">
        <v>226</v>
      </c>
      <c r="BC4" s="305" t="s">
        <v>227</v>
      </c>
      <c r="BD4" s="301" t="s">
        <v>231</v>
      </c>
      <c r="BE4" s="246"/>
      <c r="BF4" s="305" t="s">
        <v>226</v>
      </c>
      <c r="BG4" s="305" t="s">
        <v>227</v>
      </c>
      <c r="BH4" s="305" t="s">
        <v>232</v>
      </c>
      <c r="BI4" s="305" t="s">
        <v>226</v>
      </c>
      <c r="BJ4" s="305" t="s">
        <v>227</v>
      </c>
      <c r="BK4" s="305" t="s">
        <v>232</v>
      </c>
      <c r="BL4" s="305" t="s">
        <v>226</v>
      </c>
      <c r="BM4" s="305" t="s">
        <v>227</v>
      </c>
      <c r="BN4" s="305" t="s">
        <v>232</v>
      </c>
      <c r="BO4" s="305" t="s">
        <v>226</v>
      </c>
      <c r="BP4" s="305" t="s">
        <v>227</v>
      </c>
      <c r="BQ4" s="305" t="s">
        <v>232</v>
      </c>
      <c r="BR4" s="305" t="s">
        <v>226</v>
      </c>
      <c r="BS4" s="305" t="s">
        <v>227</v>
      </c>
      <c r="BT4" s="305" t="s">
        <v>232</v>
      </c>
      <c r="BU4" s="305" t="s">
        <v>226</v>
      </c>
      <c r="BV4" s="305" t="s">
        <v>227</v>
      </c>
      <c r="BW4" s="305" t="s">
        <v>232</v>
      </c>
      <c r="BX4" s="305" t="s">
        <v>226</v>
      </c>
      <c r="BY4" s="305" t="s">
        <v>227</v>
      </c>
      <c r="BZ4" s="305" t="s">
        <v>232</v>
      </c>
      <c r="CA4" s="305" t="s">
        <v>226</v>
      </c>
      <c r="CB4" s="305" t="s">
        <v>227</v>
      </c>
      <c r="CC4" s="305" t="s">
        <v>232</v>
      </c>
      <c r="CD4" s="412"/>
    </row>
    <row r="5" spans="2:82" ht="13.5" customHeight="1">
      <c r="B5" s="35">
        <v>1</v>
      </c>
      <c r="C5" s="102" t="s">
        <v>58</v>
      </c>
      <c r="D5" s="329">
        <v>0.47007360760255801</v>
      </c>
      <c r="E5" s="271">
        <v>0.46913720396560799</v>
      </c>
      <c r="F5" s="271">
        <v>0.46336853809972101</v>
      </c>
      <c r="G5" s="271">
        <v>0.42550870903883498</v>
      </c>
      <c r="H5" s="271">
        <v>0.57367578784942097</v>
      </c>
      <c r="I5" s="271">
        <f>市区町村別_普及率!F6</f>
        <v>0.47223683984612536</v>
      </c>
      <c r="J5" s="329">
        <v>0.75210496122687798</v>
      </c>
      <c r="K5" s="271">
        <v>0.754544127222053</v>
      </c>
      <c r="L5" s="271">
        <v>0.74371682020685104</v>
      </c>
      <c r="M5" s="271">
        <v>0.70906679612846302</v>
      </c>
      <c r="N5" s="338">
        <v>0.81662105395677598</v>
      </c>
      <c r="O5" s="274">
        <f>市区町村別_普及率!G6</f>
        <v>0.75076104000974231</v>
      </c>
      <c r="P5" s="299"/>
      <c r="Q5" s="35">
        <v>1</v>
      </c>
      <c r="R5" s="102" t="s">
        <v>58</v>
      </c>
      <c r="S5" s="28">
        <v>0.47218246385593199</v>
      </c>
      <c r="T5" s="28">
        <v>0.47406972961465899</v>
      </c>
      <c r="U5" s="28">
        <v>0.468613454226252</v>
      </c>
      <c r="V5" s="28">
        <v>0.43370205666200301</v>
      </c>
      <c r="W5" s="28">
        <v>0.56824389888856397</v>
      </c>
      <c r="X5" s="28">
        <v>0.474064008107277</v>
      </c>
      <c r="Y5" s="28">
        <v>0.74564562009095803</v>
      </c>
      <c r="Z5" s="28">
        <v>0.74839045857286302</v>
      </c>
      <c r="AA5" s="28">
        <v>0.73700069567038995</v>
      </c>
      <c r="AB5" s="28">
        <v>0.70475301574559801</v>
      </c>
      <c r="AC5" s="28">
        <v>0.80954814897901395</v>
      </c>
      <c r="AD5" s="28">
        <v>0.74308835706255105</v>
      </c>
      <c r="AE5" s="105"/>
      <c r="AF5" s="91" t="s">
        <v>58</v>
      </c>
      <c r="AG5" s="206">
        <f>$D5</f>
        <v>0.47007360760255801</v>
      </c>
      <c r="AH5" s="206">
        <f>$S5</f>
        <v>0.47218246385593199</v>
      </c>
      <c r="AI5" s="298">
        <f>(ROUND(AG5,3)-ROUND(AH5,3))*100</f>
        <v>-0.20000000000000018</v>
      </c>
      <c r="AJ5" s="206">
        <f>$E5</f>
        <v>0.46913720396560799</v>
      </c>
      <c r="AK5" s="206">
        <f>$T5</f>
        <v>0.47406972961465899</v>
      </c>
      <c r="AL5" s="298">
        <f>(ROUND(AJ5,3)-ROUND(AK5,3))*100</f>
        <v>-0.50000000000000044</v>
      </c>
      <c r="AM5" s="206">
        <f>$F5</f>
        <v>0.46336853809972101</v>
      </c>
      <c r="AN5" s="206">
        <f>$U5</f>
        <v>0.468613454226252</v>
      </c>
      <c r="AO5" s="298">
        <f>(ROUND(AM5,3)-ROUND(AN5,3))*100</f>
        <v>-0.59999999999999498</v>
      </c>
      <c r="AP5" s="206">
        <f>$G5</f>
        <v>0.42550870903883498</v>
      </c>
      <c r="AQ5" s="206">
        <f>$V5</f>
        <v>0.43370205666200301</v>
      </c>
      <c r="AR5" s="298">
        <f>(ROUND(AP5,3)-ROUND(AQ5,3))*100</f>
        <v>-0.80000000000000071</v>
      </c>
      <c r="AS5" s="206">
        <f>$J5</f>
        <v>0.75210496122687798</v>
      </c>
      <c r="AT5" s="206">
        <f>$Y5</f>
        <v>0.74564562009095803</v>
      </c>
      <c r="AU5" s="298">
        <f>(ROUND(AS5,3)-ROUND(AT5,3))*100</f>
        <v>0.60000000000000053</v>
      </c>
      <c r="AV5" s="206">
        <f>$K5</f>
        <v>0.754544127222053</v>
      </c>
      <c r="AW5" s="206">
        <f>$Z5</f>
        <v>0.74839045857286302</v>
      </c>
      <c r="AX5" s="298">
        <f>(ROUND(AV5,3)-ROUND(AW5,3))*100</f>
        <v>0.70000000000000062</v>
      </c>
      <c r="AY5" s="206">
        <f>$L5</f>
        <v>0.74371682020685104</v>
      </c>
      <c r="AZ5" s="206">
        <f>$AA5</f>
        <v>0.73700069567038995</v>
      </c>
      <c r="BA5" s="298">
        <f>(ROUND(AY5,3)-ROUND(AZ5,3))*100</f>
        <v>0.70000000000000062</v>
      </c>
      <c r="BB5" s="206">
        <f>$M5</f>
        <v>0.70906679612846302</v>
      </c>
      <c r="BC5" s="206">
        <f>$AB5</f>
        <v>0.70475301574559801</v>
      </c>
      <c r="BD5" s="298">
        <f>(ROUND(BB5,3)-ROUND(BC5,3))*100</f>
        <v>0.40000000000000036</v>
      </c>
      <c r="BE5" s="248"/>
      <c r="BF5" s="204">
        <f>$D$79</f>
        <v>0.46688076619366597</v>
      </c>
      <c r="BG5" s="204">
        <f>$S$79</f>
        <v>0.47225581151317197</v>
      </c>
      <c r="BH5" s="298">
        <f>(ROUND(BF5,3)-ROUND(BG5,3))*100</f>
        <v>-0.49999999999999489</v>
      </c>
      <c r="BI5" s="204">
        <f>$E$79</f>
        <v>0.46714115377448301</v>
      </c>
      <c r="BJ5" s="204">
        <f>$T$79</f>
        <v>0.47197618055347501</v>
      </c>
      <c r="BK5" s="298">
        <f>(ROUND(BI5,3)-ROUND(BJ5,3))*100</f>
        <v>-0.49999999999999489</v>
      </c>
      <c r="BL5" s="204">
        <f>$F$79</f>
        <v>0.46085099901097099</v>
      </c>
      <c r="BM5" s="204">
        <f>$U$79</f>
        <v>0.46720694222554998</v>
      </c>
      <c r="BN5" s="298">
        <f>(ROUND(BL5,3)-ROUND(BM5,3))*100</f>
        <v>-0.60000000000000053</v>
      </c>
      <c r="BO5" s="204">
        <f>$G$79</f>
        <v>0.43391040578323398</v>
      </c>
      <c r="BP5" s="204">
        <f>$V$79</f>
        <v>0.44399544325222401</v>
      </c>
      <c r="BQ5" s="298">
        <f>(ROUND(BO5,3)-ROUND(BP5,3))*100</f>
        <v>-1.0000000000000009</v>
      </c>
      <c r="BR5" s="204">
        <f>$J$79</f>
        <v>0.75147599115156205</v>
      </c>
      <c r="BS5" s="204">
        <f>$Y$79</f>
        <v>0.74661304709711696</v>
      </c>
      <c r="BT5" s="298">
        <f>(ROUND(BR5,3)-ROUND(BS5,3))*100</f>
        <v>0.40000000000000036</v>
      </c>
      <c r="BU5" s="204">
        <f>$K$79</f>
        <v>0.75313165202606402</v>
      </c>
      <c r="BV5" s="204">
        <f>$Z$79</f>
        <v>0.74705537836184399</v>
      </c>
      <c r="BW5" s="298">
        <f>(ROUND(BU5,3)-ROUND(BV5,3))*100</f>
        <v>0.60000000000000053</v>
      </c>
      <c r="BX5" s="204">
        <f>$L$79</f>
        <v>0.74307532258658304</v>
      </c>
      <c r="BY5" s="204">
        <f>$AA$79</f>
        <v>0.73692624728689804</v>
      </c>
      <c r="BZ5" s="298">
        <f>(ROUND(BX5,3)-ROUND(BY5,3))*100</f>
        <v>0.60000000000000053</v>
      </c>
      <c r="CA5" s="204">
        <f>$M$79</f>
        <v>0.71600493804381904</v>
      </c>
      <c r="CB5" s="204">
        <f>$AB$79</f>
        <v>0.71292194516945995</v>
      </c>
      <c r="CC5" s="298">
        <f>(ROUND(CA5,3)-ROUND(CB5,3))*100</f>
        <v>0.30000000000000027</v>
      </c>
      <c r="CD5" s="205">
        <v>0</v>
      </c>
    </row>
    <row r="6" spans="2:82" ht="13.5" customHeight="1">
      <c r="B6" s="35">
        <v>2</v>
      </c>
      <c r="C6" s="102" t="s">
        <v>99</v>
      </c>
      <c r="D6" s="329">
        <v>0.49403070518998199</v>
      </c>
      <c r="E6" s="271">
        <v>0.494689043531373</v>
      </c>
      <c r="F6" s="271">
        <v>0.49043241572652901</v>
      </c>
      <c r="G6" s="271">
        <v>0.44890458097658498</v>
      </c>
      <c r="H6" s="271">
        <v>0.60214902751565202</v>
      </c>
      <c r="I6" s="271">
        <f>市区町村別_普及率!F7</f>
        <v>0.49793138467816994</v>
      </c>
      <c r="J6" s="329">
        <v>0.77231790386754995</v>
      </c>
      <c r="K6" s="271">
        <v>0.75352911169924097</v>
      </c>
      <c r="L6" s="271">
        <v>0.75552225523648797</v>
      </c>
      <c r="M6" s="271">
        <v>0.71407117492415095</v>
      </c>
      <c r="N6" s="338">
        <v>0.82312680175456598</v>
      </c>
      <c r="O6" s="274">
        <f>市区町村別_普及率!G7</f>
        <v>0.75957410354537103</v>
      </c>
      <c r="P6" s="299"/>
      <c r="Q6" s="35">
        <v>2</v>
      </c>
      <c r="R6" s="102" t="s">
        <v>99</v>
      </c>
      <c r="S6" s="28">
        <v>0.49515391988459201</v>
      </c>
      <c r="T6" s="28">
        <v>0.48739220783138498</v>
      </c>
      <c r="U6" s="28">
        <v>0.49891050758958899</v>
      </c>
      <c r="V6" s="28">
        <v>0.46187811570968901</v>
      </c>
      <c r="W6" s="28">
        <v>0.63418611543610504</v>
      </c>
      <c r="X6" s="28">
        <v>0.49903876057919799</v>
      </c>
      <c r="Y6" s="28">
        <v>0.75938140032895096</v>
      </c>
      <c r="Z6" s="28">
        <v>0.74719946170149398</v>
      </c>
      <c r="AA6" s="28">
        <v>0.74146748508760296</v>
      </c>
      <c r="AB6" s="28">
        <v>0.70008097775501998</v>
      </c>
      <c r="AC6" s="28">
        <v>0.83444942138120604</v>
      </c>
      <c r="AD6" s="28">
        <v>0.74779628415706001</v>
      </c>
      <c r="AE6" s="105"/>
      <c r="AF6" s="91" t="s">
        <v>99</v>
      </c>
      <c r="AG6" s="206">
        <f t="shared" ref="AG6:AG69" si="0">$D6</f>
        <v>0.49403070518998199</v>
      </c>
      <c r="AH6" s="206">
        <f t="shared" ref="AH6:AH69" si="1">$S6</f>
        <v>0.49515391988459201</v>
      </c>
      <c r="AI6" s="298">
        <f t="shared" ref="AI6:AI69" si="2">(ROUND(AG6,3)-ROUND(AH6,3))*100</f>
        <v>-0.10000000000000009</v>
      </c>
      <c r="AJ6" s="206">
        <f t="shared" ref="AJ6:AJ69" si="3">$E6</f>
        <v>0.494689043531373</v>
      </c>
      <c r="AK6" s="206">
        <f t="shared" ref="AK6:AK69" si="4">$T6</f>
        <v>0.48739220783138498</v>
      </c>
      <c r="AL6" s="298">
        <f t="shared" ref="AL6:AL69" si="5">(ROUND(AJ6,3)-ROUND(AK6,3))*100</f>
        <v>0.80000000000000071</v>
      </c>
      <c r="AM6" s="206">
        <f t="shared" ref="AM6:AM69" si="6">$F6</f>
        <v>0.49043241572652901</v>
      </c>
      <c r="AN6" s="206">
        <f t="shared" ref="AN6:AN69" si="7">$U6</f>
        <v>0.49891050758958899</v>
      </c>
      <c r="AO6" s="298">
        <f t="shared" ref="AO6:AO69" si="8">(ROUND(AM6,3)-ROUND(AN6,3))*100</f>
        <v>-0.9000000000000008</v>
      </c>
      <c r="AP6" s="206">
        <f t="shared" ref="AP6:AP69" si="9">$G6</f>
        <v>0.44890458097658498</v>
      </c>
      <c r="AQ6" s="206">
        <f t="shared" ref="AQ6:AQ69" si="10">$V6</f>
        <v>0.46187811570968901</v>
      </c>
      <c r="AR6" s="298">
        <f t="shared" ref="AR6:AR69" si="11">(ROUND(AP6,3)-ROUND(AQ6,3))*100</f>
        <v>-1.3000000000000012</v>
      </c>
      <c r="AS6" s="206">
        <f t="shared" ref="AS6:AS69" si="12">$J6</f>
        <v>0.77231790386754995</v>
      </c>
      <c r="AT6" s="206">
        <f t="shared" ref="AT6:AT69" si="13">$Y6</f>
        <v>0.75938140032895096</v>
      </c>
      <c r="AU6" s="298">
        <f t="shared" ref="AU6:AU69" si="14">(ROUND(AS6,3)-ROUND(AT6,3))*100</f>
        <v>1.3000000000000012</v>
      </c>
      <c r="AV6" s="206">
        <f t="shared" ref="AV6:AV69" si="15">$K6</f>
        <v>0.75352911169924097</v>
      </c>
      <c r="AW6" s="206">
        <f t="shared" ref="AW6:AW69" si="16">$Z6</f>
        <v>0.74719946170149398</v>
      </c>
      <c r="AX6" s="298">
        <f t="shared" ref="AX6:AX69" si="17">(ROUND(AV6,3)-ROUND(AW6,3))*100</f>
        <v>0.70000000000000062</v>
      </c>
      <c r="AY6" s="206">
        <f t="shared" ref="AY6:AY69" si="18">$L6</f>
        <v>0.75552225523648797</v>
      </c>
      <c r="AZ6" s="206">
        <f t="shared" ref="AZ6:AZ69" si="19">$AA6</f>
        <v>0.74146748508760296</v>
      </c>
      <c r="BA6" s="298">
        <f t="shared" ref="BA6:BA69" si="20">(ROUND(AY6,3)-ROUND(AZ6,3))*100</f>
        <v>1.5000000000000013</v>
      </c>
      <c r="BB6" s="206">
        <f t="shared" ref="BB6:BB69" si="21">$M6</f>
        <v>0.71407117492415095</v>
      </c>
      <c r="BC6" s="206">
        <f t="shared" ref="BC6:BC69" si="22">$AB6</f>
        <v>0.70008097775501998</v>
      </c>
      <c r="BD6" s="298">
        <f t="shared" ref="BD6:BD69" si="23">(ROUND(BB6,3)-ROUND(BC6,3))*100</f>
        <v>1.4000000000000012</v>
      </c>
      <c r="BE6" s="248"/>
      <c r="BF6" s="204">
        <f t="shared" ref="BF6:BF69" si="24">$D$79</f>
        <v>0.46688076619366597</v>
      </c>
      <c r="BG6" s="204">
        <f t="shared" ref="BG6:BG69" si="25">$S$79</f>
        <v>0.47225581151317197</v>
      </c>
      <c r="BH6" s="298">
        <f t="shared" ref="BH6:BH69" si="26">(ROUND(BF6,3)-ROUND(BG6,3))*100</f>
        <v>-0.49999999999999489</v>
      </c>
      <c r="BI6" s="204">
        <f t="shared" ref="BI6:BI69" si="27">$E$79</f>
        <v>0.46714115377448301</v>
      </c>
      <c r="BJ6" s="204">
        <f t="shared" ref="BJ6:BJ69" si="28">$T$79</f>
        <v>0.47197618055347501</v>
      </c>
      <c r="BK6" s="298">
        <f t="shared" ref="BK6:BK69" si="29">(ROUND(BI6,3)-ROUND(BJ6,3))*100</f>
        <v>-0.49999999999999489</v>
      </c>
      <c r="BL6" s="204">
        <f t="shared" ref="BL6:BL69" si="30">$F$79</f>
        <v>0.46085099901097099</v>
      </c>
      <c r="BM6" s="204">
        <f t="shared" ref="BM6:BM69" si="31">$U$79</f>
        <v>0.46720694222554998</v>
      </c>
      <c r="BN6" s="298">
        <f t="shared" ref="BN6:BN69" si="32">(ROUND(BL6,3)-ROUND(BM6,3))*100</f>
        <v>-0.60000000000000053</v>
      </c>
      <c r="BO6" s="204">
        <f t="shared" ref="BO6:BO69" si="33">$G$79</f>
        <v>0.43391040578323398</v>
      </c>
      <c r="BP6" s="204">
        <f t="shared" ref="BP6:BP69" si="34">$V$79</f>
        <v>0.44399544325222401</v>
      </c>
      <c r="BQ6" s="298">
        <f t="shared" ref="BQ6:BQ69" si="35">(ROUND(BO6,3)-ROUND(BP6,3))*100</f>
        <v>-1.0000000000000009</v>
      </c>
      <c r="BR6" s="204">
        <f t="shared" ref="BR6:BR69" si="36">$J$79</f>
        <v>0.75147599115156205</v>
      </c>
      <c r="BS6" s="204">
        <f t="shared" ref="BS6:BS69" si="37">$Y$79</f>
        <v>0.74661304709711696</v>
      </c>
      <c r="BT6" s="298">
        <f t="shared" ref="BT6:BT69" si="38">(ROUND(BR6,3)-ROUND(BS6,3))*100</f>
        <v>0.40000000000000036</v>
      </c>
      <c r="BU6" s="204">
        <f t="shared" ref="BU6:BU69" si="39">$K$79</f>
        <v>0.75313165202606402</v>
      </c>
      <c r="BV6" s="204">
        <f t="shared" ref="BV6:BV69" si="40">$Z$79</f>
        <v>0.74705537836184399</v>
      </c>
      <c r="BW6" s="298">
        <f t="shared" ref="BW6:BW69" si="41">(ROUND(BU6,3)-ROUND(BV6,3))*100</f>
        <v>0.60000000000000053</v>
      </c>
      <c r="BX6" s="204">
        <f t="shared" ref="BX6:BX69" si="42">$L$79</f>
        <v>0.74307532258658304</v>
      </c>
      <c r="BY6" s="204">
        <f t="shared" ref="BY6:BY69" si="43">$AA$79</f>
        <v>0.73692624728689804</v>
      </c>
      <c r="BZ6" s="298">
        <f t="shared" ref="BZ6:BZ69" si="44">(ROUND(BX6,3)-ROUND(BY6,3))*100</f>
        <v>0.60000000000000053</v>
      </c>
      <c r="CA6" s="204">
        <f t="shared" ref="CA6:CA69" si="45">$M$79</f>
        <v>0.71600493804381904</v>
      </c>
      <c r="CB6" s="204">
        <f t="shared" ref="CB6:CB69" si="46">$AB$79</f>
        <v>0.71292194516945995</v>
      </c>
      <c r="CC6" s="298">
        <f t="shared" ref="CC6:CC69" si="47">(ROUND(CA6,3)-ROUND(CB6,3))*100</f>
        <v>0.30000000000000027</v>
      </c>
      <c r="CD6" s="205">
        <v>0</v>
      </c>
    </row>
    <row r="7" spans="2:82" ht="13.5" customHeight="1">
      <c r="B7" s="35">
        <v>3</v>
      </c>
      <c r="C7" s="102" t="s">
        <v>100</v>
      </c>
      <c r="D7" s="329">
        <v>0.44874045893033498</v>
      </c>
      <c r="E7" s="271">
        <v>0.40484406172866499</v>
      </c>
      <c r="F7" s="271">
        <v>0.43156495620041402</v>
      </c>
      <c r="G7" s="271">
        <v>0.36476257112209498</v>
      </c>
      <c r="H7" s="271">
        <v>0.53231121022181904</v>
      </c>
      <c r="I7" s="271">
        <f>市区町村別_普及率!F8</f>
        <v>0.42720795621893592</v>
      </c>
      <c r="J7" s="329">
        <v>0.726083358805796</v>
      </c>
      <c r="K7" s="271">
        <v>0.72487650401181503</v>
      </c>
      <c r="L7" s="271">
        <v>0.71288826753631496</v>
      </c>
      <c r="M7" s="271">
        <v>0.69678733633428602</v>
      </c>
      <c r="N7" s="338">
        <v>0.81485446475221301</v>
      </c>
      <c r="O7" s="274">
        <f>市区町村別_普及率!G8</f>
        <v>0.72272569947411214</v>
      </c>
      <c r="P7" s="299"/>
      <c r="Q7" s="35">
        <v>3</v>
      </c>
      <c r="R7" s="102" t="s">
        <v>100</v>
      </c>
      <c r="S7" s="28">
        <v>0.42289337719682801</v>
      </c>
      <c r="T7" s="28">
        <v>0.42028945819270802</v>
      </c>
      <c r="U7" s="28">
        <v>0.41607859968271399</v>
      </c>
      <c r="V7" s="28">
        <v>0.42805328654195302</v>
      </c>
      <c r="W7" s="28">
        <v>0.42195568913586101</v>
      </c>
      <c r="X7" s="28">
        <v>0.41975098863391402</v>
      </c>
      <c r="Y7" s="28">
        <v>0.72497372526039905</v>
      </c>
      <c r="Z7" s="28">
        <v>0.72217441324842602</v>
      </c>
      <c r="AA7" s="28">
        <v>0.71046581116251195</v>
      </c>
      <c r="AB7" s="28">
        <v>0.71484762820168002</v>
      </c>
      <c r="AC7" s="28">
        <v>0.75803691375840099</v>
      </c>
      <c r="AD7" s="28">
        <v>0.71854028927103597</v>
      </c>
      <c r="AE7" s="105"/>
      <c r="AF7" s="91" t="s">
        <v>100</v>
      </c>
      <c r="AG7" s="206">
        <f t="shared" si="0"/>
        <v>0.44874045893033498</v>
      </c>
      <c r="AH7" s="206">
        <f t="shared" si="1"/>
        <v>0.42289337719682801</v>
      </c>
      <c r="AI7" s="298">
        <f t="shared" si="2"/>
        <v>2.6000000000000023</v>
      </c>
      <c r="AJ7" s="206">
        <f t="shared" si="3"/>
        <v>0.40484406172866499</v>
      </c>
      <c r="AK7" s="206">
        <f t="shared" si="4"/>
        <v>0.42028945819270802</v>
      </c>
      <c r="AL7" s="298">
        <f t="shared" si="5"/>
        <v>-1.4999999999999958</v>
      </c>
      <c r="AM7" s="206">
        <f t="shared" si="6"/>
        <v>0.43156495620041402</v>
      </c>
      <c r="AN7" s="206">
        <f t="shared" si="7"/>
        <v>0.41607859968271399</v>
      </c>
      <c r="AO7" s="298">
        <f t="shared" si="8"/>
        <v>1.6000000000000014</v>
      </c>
      <c r="AP7" s="206">
        <f t="shared" si="9"/>
        <v>0.36476257112209498</v>
      </c>
      <c r="AQ7" s="206">
        <f t="shared" si="10"/>
        <v>0.42805328654195302</v>
      </c>
      <c r="AR7" s="298">
        <f t="shared" si="11"/>
        <v>-6.3</v>
      </c>
      <c r="AS7" s="206">
        <f t="shared" si="12"/>
        <v>0.726083358805796</v>
      </c>
      <c r="AT7" s="206">
        <f t="shared" si="13"/>
        <v>0.72497372526039905</v>
      </c>
      <c r="AU7" s="298">
        <f t="shared" si="14"/>
        <v>0.10000000000000009</v>
      </c>
      <c r="AV7" s="206">
        <f t="shared" si="15"/>
        <v>0.72487650401181503</v>
      </c>
      <c r="AW7" s="206">
        <f t="shared" si="16"/>
        <v>0.72217441324842602</v>
      </c>
      <c r="AX7" s="298">
        <f t="shared" si="17"/>
        <v>0.30000000000000027</v>
      </c>
      <c r="AY7" s="206">
        <f t="shared" si="18"/>
        <v>0.71288826753631496</v>
      </c>
      <c r="AZ7" s="206">
        <f t="shared" si="19"/>
        <v>0.71046581116251195</v>
      </c>
      <c r="BA7" s="298">
        <f t="shared" si="20"/>
        <v>0.30000000000000027</v>
      </c>
      <c r="BB7" s="206">
        <f t="shared" si="21"/>
        <v>0.69678733633428602</v>
      </c>
      <c r="BC7" s="206">
        <f t="shared" si="22"/>
        <v>0.71484762820168002</v>
      </c>
      <c r="BD7" s="298">
        <f t="shared" si="23"/>
        <v>-1.8000000000000016</v>
      </c>
      <c r="BE7" s="248"/>
      <c r="BF7" s="204">
        <f t="shared" si="24"/>
        <v>0.46688076619366597</v>
      </c>
      <c r="BG7" s="204">
        <f t="shared" si="25"/>
        <v>0.47225581151317197</v>
      </c>
      <c r="BH7" s="298">
        <f t="shared" si="26"/>
        <v>-0.49999999999999489</v>
      </c>
      <c r="BI7" s="204">
        <f t="shared" si="27"/>
        <v>0.46714115377448301</v>
      </c>
      <c r="BJ7" s="204">
        <f t="shared" si="28"/>
        <v>0.47197618055347501</v>
      </c>
      <c r="BK7" s="298">
        <f t="shared" si="29"/>
        <v>-0.49999999999999489</v>
      </c>
      <c r="BL7" s="204">
        <f t="shared" si="30"/>
        <v>0.46085099901097099</v>
      </c>
      <c r="BM7" s="204">
        <f t="shared" si="31"/>
        <v>0.46720694222554998</v>
      </c>
      <c r="BN7" s="298">
        <f t="shared" si="32"/>
        <v>-0.60000000000000053</v>
      </c>
      <c r="BO7" s="204">
        <f t="shared" si="33"/>
        <v>0.43391040578323398</v>
      </c>
      <c r="BP7" s="204">
        <f t="shared" si="34"/>
        <v>0.44399544325222401</v>
      </c>
      <c r="BQ7" s="298">
        <f t="shared" si="35"/>
        <v>-1.0000000000000009</v>
      </c>
      <c r="BR7" s="204">
        <f t="shared" si="36"/>
        <v>0.75147599115156205</v>
      </c>
      <c r="BS7" s="204">
        <f t="shared" si="37"/>
        <v>0.74661304709711696</v>
      </c>
      <c r="BT7" s="298">
        <f t="shared" si="38"/>
        <v>0.40000000000000036</v>
      </c>
      <c r="BU7" s="204">
        <f t="shared" si="39"/>
        <v>0.75313165202606402</v>
      </c>
      <c r="BV7" s="204">
        <f t="shared" si="40"/>
        <v>0.74705537836184399</v>
      </c>
      <c r="BW7" s="298">
        <f t="shared" si="41"/>
        <v>0.60000000000000053</v>
      </c>
      <c r="BX7" s="204">
        <f t="shared" si="42"/>
        <v>0.74307532258658304</v>
      </c>
      <c r="BY7" s="204">
        <f t="shared" si="43"/>
        <v>0.73692624728689804</v>
      </c>
      <c r="BZ7" s="298">
        <f t="shared" si="44"/>
        <v>0.60000000000000053</v>
      </c>
      <c r="CA7" s="204">
        <f t="shared" si="45"/>
        <v>0.71600493804381904</v>
      </c>
      <c r="CB7" s="204">
        <f t="shared" si="46"/>
        <v>0.71292194516945995</v>
      </c>
      <c r="CC7" s="298">
        <f t="shared" si="47"/>
        <v>0.30000000000000027</v>
      </c>
      <c r="CD7" s="205">
        <v>0</v>
      </c>
    </row>
    <row r="8" spans="2:82" ht="13.5" customHeight="1">
      <c r="B8" s="35">
        <v>4</v>
      </c>
      <c r="C8" s="102" t="s">
        <v>101</v>
      </c>
      <c r="D8" s="329">
        <v>0.48761744951074099</v>
      </c>
      <c r="E8" s="271">
        <v>0.46424377976157599</v>
      </c>
      <c r="F8" s="271">
        <v>0.44971147706743703</v>
      </c>
      <c r="G8" s="271">
        <v>0.43406357880691998</v>
      </c>
      <c r="H8" s="271">
        <v>0.501700252394368</v>
      </c>
      <c r="I8" s="271">
        <f>市区町村別_普及率!F9</f>
        <v>0.46561820531503978</v>
      </c>
      <c r="J8" s="329">
        <v>0.77088707579926297</v>
      </c>
      <c r="K8" s="271">
        <v>0.76834073666452496</v>
      </c>
      <c r="L8" s="271">
        <v>0.75787174177493599</v>
      </c>
      <c r="M8" s="271">
        <v>0.72525739862134697</v>
      </c>
      <c r="N8" s="338">
        <v>0.80682910720100598</v>
      </c>
      <c r="O8" s="274">
        <f>市区町村別_普及率!G9</f>
        <v>0.76557672413203337</v>
      </c>
      <c r="P8" s="299"/>
      <c r="Q8" s="35">
        <v>4</v>
      </c>
      <c r="R8" s="102" t="s">
        <v>101</v>
      </c>
      <c r="S8" s="28">
        <v>0.47450907974510598</v>
      </c>
      <c r="T8" s="28">
        <v>0.43064092547903698</v>
      </c>
      <c r="U8" s="28">
        <v>0.45595719537972901</v>
      </c>
      <c r="V8" s="28">
        <v>0.39224208801986998</v>
      </c>
      <c r="W8" s="28">
        <v>0.47385708956503603</v>
      </c>
      <c r="X8" s="28">
        <v>0.45022681462555297</v>
      </c>
      <c r="Y8" s="28">
        <v>0.75505729211753903</v>
      </c>
      <c r="Z8" s="28">
        <v>0.76230627311411603</v>
      </c>
      <c r="AA8" s="28">
        <v>0.75574922877931106</v>
      </c>
      <c r="AB8" s="28">
        <v>0.69360015228250405</v>
      </c>
      <c r="AC8" s="28">
        <v>0.81427720402232995</v>
      </c>
      <c r="AD8" s="28">
        <v>0.75762276911122794</v>
      </c>
      <c r="AE8" s="105"/>
      <c r="AF8" s="91" t="s">
        <v>101</v>
      </c>
      <c r="AG8" s="206">
        <f t="shared" si="0"/>
        <v>0.48761744951074099</v>
      </c>
      <c r="AH8" s="206">
        <f t="shared" si="1"/>
        <v>0.47450907974510598</v>
      </c>
      <c r="AI8" s="298">
        <f t="shared" si="2"/>
        <v>1.3000000000000012</v>
      </c>
      <c r="AJ8" s="206">
        <f t="shared" si="3"/>
        <v>0.46424377976157599</v>
      </c>
      <c r="AK8" s="206">
        <f t="shared" si="4"/>
        <v>0.43064092547903698</v>
      </c>
      <c r="AL8" s="298">
        <f t="shared" si="5"/>
        <v>3.3000000000000029</v>
      </c>
      <c r="AM8" s="206">
        <f t="shared" si="6"/>
        <v>0.44971147706743703</v>
      </c>
      <c r="AN8" s="206">
        <f t="shared" si="7"/>
        <v>0.45595719537972901</v>
      </c>
      <c r="AO8" s="298">
        <f t="shared" si="8"/>
        <v>-0.60000000000000053</v>
      </c>
      <c r="AP8" s="206">
        <f t="shared" si="9"/>
        <v>0.43406357880691998</v>
      </c>
      <c r="AQ8" s="206">
        <f t="shared" si="10"/>
        <v>0.39224208801986998</v>
      </c>
      <c r="AR8" s="298">
        <f t="shared" si="11"/>
        <v>4.1999999999999984</v>
      </c>
      <c r="AS8" s="206">
        <f t="shared" si="12"/>
        <v>0.77088707579926297</v>
      </c>
      <c r="AT8" s="206">
        <f t="shared" si="13"/>
        <v>0.75505729211753903</v>
      </c>
      <c r="AU8" s="298">
        <f t="shared" si="14"/>
        <v>1.6000000000000014</v>
      </c>
      <c r="AV8" s="206">
        <f t="shared" si="15"/>
        <v>0.76834073666452496</v>
      </c>
      <c r="AW8" s="206">
        <f t="shared" si="16"/>
        <v>0.76230627311411603</v>
      </c>
      <c r="AX8" s="298">
        <f t="shared" si="17"/>
        <v>0.60000000000000053</v>
      </c>
      <c r="AY8" s="206">
        <f t="shared" si="18"/>
        <v>0.75787174177493599</v>
      </c>
      <c r="AZ8" s="206">
        <f t="shared" si="19"/>
        <v>0.75574922877931106</v>
      </c>
      <c r="BA8" s="298">
        <f t="shared" si="20"/>
        <v>0.20000000000000018</v>
      </c>
      <c r="BB8" s="206">
        <f t="shared" si="21"/>
        <v>0.72525739862134697</v>
      </c>
      <c r="BC8" s="206">
        <f t="shared" si="22"/>
        <v>0.69360015228250405</v>
      </c>
      <c r="BD8" s="298">
        <f t="shared" si="23"/>
        <v>3.1000000000000028</v>
      </c>
      <c r="BE8" s="248"/>
      <c r="BF8" s="204">
        <f t="shared" si="24"/>
        <v>0.46688076619366597</v>
      </c>
      <c r="BG8" s="204">
        <f t="shared" si="25"/>
        <v>0.47225581151317197</v>
      </c>
      <c r="BH8" s="298">
        <f t="shared" si="26"/>
        <v>-0.49999999999999489</v>
      </c>
      <c r="BI8" s="204">
        <f t="shared" si="27"/>
        <v>0.46714115377448301</v>
      </c>
      <c r="BJ8" s="204">
        <f t="shared" si="28"/>
        <v>0.47197618055347501</v>
      </c>
      <c r="BK8" s="298">
        <f t="shared" si="29"/>
        <v>-0.49999999999999489</v>
      </c>
      <c r="BL8" s="204">
        <f t="shared" si="30"/>
        <v>0.46085099901097099</v>
      </c>
      <c r="BM8" s="204">
        <f t="shared" si="31"/>
        <v>0.46720694222554998</v>
      </c>
      <c r="BN8" s="298">
        <f t="shared" si="32"/>
        <v>-0.60000000000000053</v>
      </c>
      <c r="BO8" s="204">
        <f t="shared" si="33"/>
        <v>0.43391040578323398</v>
      </c>
      <c r="BP8" s="204">
        <f t="shared" si="34"/>
        <v>0.44399544325222401</v>
      </c>
      <c r="BQ8" s="298">
        <f t="shared" si="35"/>
        <v>-1.0000000000000009</v>
      </c>
      <c r="BR8" s="204">
        <f t="shared" si="36"/>
        <v>0.75147599115156205</v>
      </c>
      <c r="BS8" s="204">
        <f t="shared" si="37"/>
        <v>0.74661304709711696</v>
      </c>
      <c r="BT8" s="298">
        <f t="shared" si="38"/>
        <v>0.40000000000000036</v>
      </c>
      <c r="BU8" s="204">
        <f t="shared" si="39"/>
        <v>0.75313165202606402</v>
      </c>
      <c r="BV8" s="204">
        <f t="shared" si="40"/>
        <v>0.74705537836184399</v>
      </c>
      <c r="BW8" s="298">
        <f t="shared" si="41"/>
        <v>0.60000000000000053</v>
      </c>
      <c r="BX8" s="204">
        <f t="shared" si="42"/>
        <v>0.74307532258658304</v>
      </c>
      <c r="BY8" s="204">
        <f t="shared" si="43"/>
        <v>0.73692624728689804</v>
      </c>
      <c r="BZ8" s="298">
        <f t="shared" si="44"/>
        <v>0.60000000000000053</v>
      </c>
      <c r="CA8" s="204">
        <f t="shared" si="45"/>
        <v>0.71600493804381904</v>
      </c>
      <c r="CB8" s="204">
        <f t="shared" si="46"/>
        <v>0.71292194516945995</v>
      </c>
      <c r="CC8" s="298">
        <f t="shared" si="47"/>
        <v>0.30000000000000027</v>
      </c>
      <c r="CD8" s="205">
        <v>0</v>
      </c>
    </row>
    <row r="9" spans="2:82" ht="13.5" customHeight="1">
      <c r="B9" s="35">
        <v>5</v>
      </c>
      <c r="C9" s="102" t="s">
        <v>102</v>
      </c>
      <c r="D9" s="329">
        <v>0.47234579116379599</v>
      </c>
      <c r="E9" s="271">
        <v>0.45038501340883202</v>
      </c>
      <c r="F9" s="271">
        <v>0.46944118893918002</v>
      </c>
      <c r="G9" s="271">
        <v>0.45744138737692602</v>
      </c>
      <c r="H9" s="271">
        <v>0.58975325254063504</v>
      </c>
      <c r="I9" s="271">
        <f>市区町村別_普及率!F10</f>
        <v>0.47136446521632264</v>
      </c>
      <c r="J9" s="329">
        <v>0.74574537168046895</v>
      </c>
      <c r="K9" s="271">
        <v>0.75966692472745201</v>
      </c>
      <c r="L9" s="271">
        <v>0.74418869125121201</v>
      </c>
      <c r="M9" s="271">
        <v>0.71426697267594097</v>
      </c>
      <c r="N9" s="338">
        <v>0.82968397603146504</v>
      </c>
      <c r="O9" s="274">
        <f>市区町村別_普及率!G10</f>
        <v>0.74958212004039504</v>
      </c>
      <c r="P9" s="299"/>
      <c r="Q9" s="35">
        <v>5</v>
      </c>
      <c r="R9" s="102" t="s">
        <v>102</v>
      </c>
      <c r="S9" s="28">
        <v>0.47443214604719097</v>
      </c>
      <c r="T9" s="28">
        <v>0.47271709916989302</v>
      </c>
      <c r="U9" s="28">
        <v>0.46392456168844698</v>
      </c>
      <c r="V9" s="28">
        <v>0.45672226028830398</v>
      </c>
      <c r="W9" s="28">
        <v>0.64413013625043203</v>
      </c>
      <c r="X9" s="28">
        <v>0.47407023768671702</v>
      </c>
      <c r="Y9" s="28">
        <v>0.73804448956074897</v>
      </c>
      <c r="Z9" s="28">
        <v>0.748292042185148</v>
      </c>
      <c r="AA9" s="28">
        <v>0.74210166133725897</v>
      </c>
      <c r="AB9" s="28">
        <v>0.714984661182542</v>
      </c>
      <c r="AC9" s="28">
        <v>0.82951696607535597</v>
      </c>
      <c r="AD9" s="28">
        <v>0.74225226896054697</v>
      </c>
      <c r="AE9" s="105"/>
      <c r="AF9" s="91" t="s">
        <v>102</v>
      </c>
      <c r="AG9" s="206">
        <f t="shared" si="0"/>
        <v>0.47234579116379599</v>
      </c>
      <c r="AH9" s="206">
        <f t="shared" si="1"/>
        <v>0.47443214604719097</v>
      </c>
      <c r="AI9" s="298">
        <f t="shared" si="2"/>
        <v>-0.20000000000000018</v>
      </c>
      <c r="AJ9" s="206">
        <f t="shared" si="3"/>
        <v>0.45038501340883202</v>
      </c>
      <c r="AK9" s="206">
        <f t="shared" si="4"/>
        <v>0.47271709916989302</v>
      </c>
      <c r="AL9" s="298">
        <f t="shared" si="5"/>
        <v>-2.2999999999999963</v>
      </c>
      <c r="AM9" s="206">
        <f t="shared" si="6"/>
        <v>0.46944118893918002</v>
      </c>
      <c r="AN9" s="206">
        <f t="shared" si="7"/>
        <v>0.46392456168844698</v>
      </c>
      <c r="AO9" s="298">
        <f t="shared" si="8"/>
        <v>0.49999999999999489</v>
      </c>
      <c r="AP9" s="206">
        <f t="shared" si="9"/>
        <v>0.45744138737692602</v>
      </c>
      <c r="AQ9" s="206">
        <f t="shared" si="10"/>
        <v>0.45672226028830398</v>
      </c>
      <c r="AR9" s="298">
        <f t="shared" si="11"/>
        <v>0</v>
      </c>
      <c r="AS9" s="206">
        <f t="shared" si="12"/>
        <v>0.74574537168046895</v>
      </c>
      <c r="AT9" s="206">
        <f t="shared" si="13"/>
        <v>0.73804448956074897</v>
      </c>
      <c r="AU9" s="298">
        <f t="shared" si="14"/>
        <v>0.80000000000000071</v>
      </c>
      <c r="AV9" s="206">
        <f t="shared" si="15"/>
        <v>0.75966692472745201</v>
      </c>
      <c r="AW9" s="206">
        <f t="shared" si="16"/>
        <v>0.748292042185148</v>
      </c>
      <c r="AX9" s="298">
        <f t="shared" si="17"/>
        <v>1.2000000000000011</v>
      </c>
      <c r="AY9" s="206">
        <f t="shared" si="18"/>
        <v>0.74418869125121201</v>
      </c>
      <c r="AZ9" s="206">
        <f t="shared" si="19"/>
        <v>0.74210166133725897</v>
      </c>
      <c r="BA9" s="298">
        <f t="shared" si="20"/>
        <v>0.20000000000000018</v>
      </c>
      <c r="BB9" s="206">
        <f t="shared" si="21"/>
        <v>0.71426697267594097</v>
      </c>
      <c r="BC9" s="206">
        <f t="shared" si="22"/>
        <v>0.714984661182542</v>
      </c>
      <c r="BD9" s="298">
        <f t="shared" si="23"/>
        <v>-0.10000000000000009</v>
      </c>
      <c r="BE9" s="248"/>
      <c r="BF9" s="204">
        <f t="shared" si="24"/>
        <v>0.46688076619366597</v>
      </c>
      <c r="BG9" s="204">
        <f t="shared" si="25"/>
        <v>0.47225581151317197</v>
      </c>
      <c r="BH9" s="298">
        <f t="shared" si="26"/>
        <v>-0.49999999999999489</v>
      </c>
      <c r="BI9" s="204">
        <f t="shared" si="27"/>
        <v>0.46714115377448301</v>
      </c>
      <c r="BJ9" s="204">
        <f t="shared" si="28"/>
        <v>0.47197618055347501</v>
      </c>
      <c r="BK9" s="298">
        <f t="shared" si="29"/>
        <v>-0.49999999999999489</v>
      </c>
      <c r="BL9" s="204">
        <f t="shared" si="30"/>
        <v>0.46085099901097099</v>
      </c>
      <c r="BM9" s="204">
        <f t="shared" si="31"/>
        <v>0.46720694222554998</v>
      </c>
      <c r="BN9" s="298">
        <f t="shared" si="32"/>
        <v>-0.60000000000000053</v>
      </c>
      <c r="BO9" s="204">
        <f t="shared" si="33"/>
        <v>0.43391040578323398</v>
      </c>
      <c r="BP9" s="204">
        <f t="shared" si="34"/>
        <v>0.44399544325222401</v>
      </c>
      <c r="BQ9" s="298">
        <f t="shared" si="35"/>
        <v>-1.0000000000000009</v>
      </c>
      <c r="BR9" s="204">
        <f t="shared" si="36"/>
        <v>0.75147599115156205</v>
      </c>
      <c r="BS9" s="204">
        <f t="shared" si="37"/>
        <v>0.74661304709711696</v>
      </c>
      <c r="BT9" s="298">
        <f t="shared" si="38"/>
        <v>0.40000000000000036</v>
      </c>
      <c r="BU9" s="204">
        <f t="shared" si="39"/>
        <v>0.75313165202606402</v>
      </c>
      <c r="BV9" s="204">
        <f t="shared" si="40"/>
        <v>0.74705537836184399</v>
      </c>
      <c r="BW9" s="298">
        <f t="shared" si="41"/>
        <v>0.60000000000000053</v>
      </c>
      <c r="BX9" s="204">
        <f t="shared" si="42"/>
        <v>0.74307532258658304</v>
      </c>
      <c r="BY9" s="204">
        <f t="shared" si="43"/>
        <v>0.73692624728689804</v>
      </c>
      <c r="BZ9" s="298">
        <f t="shared" si="44"/>
        <v>0.60000000000000053</v>
      </c>
      <c r="CA9" s="204">
        <f t="shared" si="45"/>
        <v>0.71600493804381904</v>
      </c>
      <c r="CB9" s="204">
        <f t="shared" si="46"/>
        <v>0.71292194516945995</v>
      </c>
      <c r="CC9" s="298">
        <f t="shared" si="47"/>
        <v>0.30000000000000027</v>
      </c>
      <c r="CD9" s="205">
        <v>0</v>
      </c>
    </row>
    <row r="10" spans="2:82" ht="13.5" customHeight="1">
      <c r="B10" s="35">
        <v>6</v>
      </c>
      <c r="C10" s="102" t="s">
        <v>103</v>
      </c>
      <c r="D10" s="329">
        <v>0.54072076640606204</v>
      </c>
      <c r="E10" s="271">
        <v>0.51355661264427399</v>
      </c>
      <c r="F10" s="271">
        <v>0.52342974783473295</v>
      </c>
      <c r="G10" s="271">
        <v>0.51460468995228104</v>
      </c>
      <c r="H10" s="271">
        <v>0.63763321389296101</v>
      </c>
      <c r="I10" s="271">
        <f>市区町村別_普及率!F11</f>
        <v>0.53220966095377353</v>
      </c>
      <c r="J10" s="329">
        <v>0.79851257406010501</v>
      </c>
      <c r="K10" s="271">
        <v>0.80025464277161396</v>
      </c>
      <c r="L10" s="271">
        <v>0.79788986151884</v>
      </c>
      <c r="M10" s="271">
        <v>0.74414453759019705</v>
      </c>
      <c r="N10" s="338">
        <v>0.87151376669288205</v>
      </c>
      <c r="O10" s="274">
        <f>市区町村別_普及率!G11</f>
        <v>0.79999485035505269</v>
      </c>
      <c r="P10" s="299"/>
      <c r="Q10" s="35">
        <v>6</v>
      </c>
      <c r="R10" s="102" t="s">
        <v>103</v>
      </c>
      <c r="S10" s="28">
        <v>0.52036707004923199</v>
      </c>
      <c r="T10" s="28">
        <v>0.51987908291687102</v>
      </c>
      <c r="U10" s="28">
        <v>0.516561025636191</v>
      </c>
      <c r="V10" s="28">
        <v>0.543339191514571</v>
      </c>
      <c r="W10" s="28">
        <v>0.67959986558901797</v>
      </c>
      <c r="X10" s="28">
        <v>0.52755332646783903</v>
      </c>
      <c r="Y10" s="28">
        <v>0.78228400750098603</v>
      </c>
      <c r="Z10" s="28">
        <v>0.79029659574528799</v>
      </c>
      <c r="AA10" s="28">
        <v>0.77932965944435595</v>
      </c>
      <c r="AB10" s="28">
        <v>0.75871300703686495</v>
      </c>
      <c r="AC10" s="28">
        <v>0.86332376333822203</v>
      </c>
      <c r="AD10" s="28">
        <v>0.78516607578088604</v>
      </c>
      <c r="AE10" s="105"/>
      <c r="AF10" s="91" t="s">
        <v>103</v>
      </c>
      <c r="AG10" s="206">
        <f t="shared" si="0"/>
        <v>0.54072076640606204</v>
      </c>
      <c r="AH10" s="206">
        <f t="shared" si="1"/>
        <v>0.52036707004923199</v>
      </c>
      <c r="AI10" s="298">
        <f t="shared" si="2"/>
        <v>2.1000000000000019</v>
      </c>
      <c r="AJ10" s="206">
        <f t="shared" si="3"/>
        <v>0.51355661264427399</v>
      </c>
      <c r="AK10" s="206">
        <f t="shared" si="4"/>
        <v>0.51987908291687102</v>
      </c>
      <c r="AL10" s="298">
        <f t="shared" si="5"/>
        <v>-0.60000000000000053</v>
      </c>
      <c r="AM10" s="206">
        <f t="shared" si="6"/>
        <v>0.52342974783473295</v>
      </c>
      <c r="AN10" s="206">
        <f t="shared" si="7"/>
        <v>0.516561025636191</v>
      </c>
      <c r="AO10" s="298">
        <f t="shared" si="8"/>
        <v>0.60000000000000053</v>
      </c>
      <c r="AP10" s="206">
        <f t="shared" si="9"/>
        <v>0.51460468995228104</v>
      </c>
      <c r="AQ10" s="206">
        <f t="shared" si="10"/>
        <v>0.543339191514571</v>
      </c>
      <c r="AR10" s="298">
        <f t="shared" si="11"/>
        <v>-2.8000000000000025</v>
      </c>
      <c r="AS10" s="206">
        <f t="shared" si="12"/>
        <v>0.79851257406010501</v>
      </c>
      <c r="AT10" s="206">
        <f t="shared" si="13"/>
        <v>0.78228400750098603</v>
      </c>
      <c r="AU10" s="298">
        <f t="shared" si="14"/>
        <v>1.7000000000000015</v>
      </c>
      <c r="AV10" s="206">
        <f t="shared" si="15"/>
        <v>0.80025464277161396</v>
      </c>
      <c r="AW10" s="206">
        <f t="shared" si="16"/>
        <v>0.79029659574528799</v>
      </c>
      <c r="AX10" s="298">
        <f t="shared" si="17"/>
        <v>1.0000000000000009</v>
      </c>
      <c r="AY10" s="206">
        <f t="shared" si="18"/>
        <v>0.79788986151884</v>
      </c>
      <c r="AZ10" s="206">
        <f t="shared" si="19"/>
        <v>0.77932965944435595</v>
      </c>
      <c r="BA10" s="298">
        <f t="shared" si="20"/>
        <v>1.9000000000000017</v>
      </c>
      <c r="BB10" s="206">
        <f t="shared" si="21"/>
        <v>0.74414453759019705</v>
      </c>
      <c r="BC10" s="206">
        <f t="shared" si="22"/>
        <v>0.75871300703686495</v>
      </c>
      <c r="BD10" s="298">
        <f t="shared" si="23"/>
        <v>-1.5000000000000013</v>
      </c>
      <c r="BE10" s="248"/>
      <c r="BF10" s="204">
        <f t="shared" si="24"/>
        <v>0.46688076619366597</v>
      </c>
      <c r="BG10" s="204">
        <f t="shared" si="25"/>
        <v>0.47225581151317197</v>
      </c>
      <c r="BH10" s="298">
        <f t="shared" si="26"/>
        <v>-0.49999999999999489</v>
      </c>
      <c r="BI10" s="204">
        <f t="shared" si="27"/>
        <v>0.46714115377448301</v>
      </c>
      <c r="BJ10" s="204">
        <f t="shared" si="28"/>
        <v>0.47197618055347501</v>
      </c>
      <c r="BK10" s="298">
        <f t="shared" si="29"/>
        <v>-0.49999999999999489</v>
      </c>
      <c r="BL10" s="204">
        <f t="shared" si="30"/>
        <v>0.46085099901097099</v>
      </c>
      <c r="BM10" s="204">
        <f t="shared" si="31"/>
        <v>0.46720694222554998</v>
      </c>
      <c r="BN10" s="298">
        <f t="shared" si="32"/>
        <v>-0.60000000000000053</v>
      </c>
      <c r="BO10" s="204">
        <f t="shared" si="33"/>
        <v>0.43391040578323398</v>
      </c>
      <c r="BP10" s="204">
        <f t="shared" si="34"/>
        <v>0.44399544325222401</v>
      </c>
      <c r="BQ10" s="298">
        <f t="shared" si="35"/>
        <v>-1.0000000000000009</v>
      </c>
      <c r="BR10" s="204">
        <f t="shared" si="36"/>
        <v>0.75147599115156205</v>
      </c>
      <c r="BS10" s="204">
        <f t="shared" si="37"/>
        <v>0.74661304709711696</v>
      </c>
      <c r="BT10" s="298">
        <f t="shared" si="38"/>
        <v>0.40000000000000036</v>
      </c>
      <c r="BU10" s="204">
        <f t="shared" si="39"/>
        <v>0.75313165202606402</v>
      </c>
      <c r="BV10" s="204">
        <f t="shared" si="40"/>
        <v>0.74705537836184399</v>
      </c>
      <c r="BW10" s="298">
        <f t="shared" si="41"/>
        <v>0.60000000000000053</v>
      </c>
      <c r="BX10" s="204">
        <f t="shared" si="42"/>
        <v>0.74307532258658304</v>
      </c>
      <c r="BY10" s="204">
        <f t="shared" si="43"/>
        <v>0.73692624728689804</v>
      </c>
      <c r="BZ10" s="298">
        <f t="shared" si="44"/>
        <v>0.60000000000000053</v>
      </c>
      <c r="CA10" s="204">
        <f t="shared" si="45"/>
        <v>0.71600493804381904</v>
      </c>
      <c r="CB10" s="204">
        <f t="shared" si="46"/>
        <v>0.71292194516945995</v>
      </c>
      <c r="CC10" s="298">
        <f t="shared" si="47"/>
        <v>0.30000000000000027</v>
      </c>
      <c r="CD10" s="205">
        <v>0</v>
      </c>
    </row>
    <row r="11" spans="2:82" ht="13.5" customHeight="1">
      <c r="B11" s="35">
        <v>7</v>
      </c>
      <c r="C11" s="102" t="s">
        <v>104</v>
      </c>
      <c r="D11" s="330">
        <v>0.46030762177095302</v>
      </c>
      <c r="E11" s="272">
        <v>0.43634050028114002</v>
      </c>
      <c r="F11" s="272">
        <v>0.44338185923312801</v>
      </c>
      <c r="G11" s="272">
        <v>0.42614877817978097</v>
      </c>
      <c r="H11" s="272">
        <v>0.54377548755167704</v>
      </c>
      <c r="I11" s="272">
        <f>市区町村別_普及率!F12</f>
        <v>0.45176156593519645</v>
      </c>
      <c r="J11" s="330">
        <v>0.74167394809789</v>
      </c>
      <c r="K11" s="272">
        <v>0.76048410883697504</v>
      </c>
      <c r="L11" s="272">
        <v>0.72800232240130403</v>
      </c>
      <c r="M11" s="272">
        <v>0.73846040844690497</v>
      </c>
      <c r="N11" s="339">
        <v>0.78245711315784505</v>
      </c>
      <c r="O11" s="275">
        <f>市区町村別_普及率!G12</f>
        <v>0.74475007683855765</v>
      </c>
      <c r="P11" s="299"/>
      <c r="Q11" s="35">
        <v>7</v>
      </c>
      <c r="R11" s="102" t="s">
        <v>104</v>
      </c>
      <c r="S11" s="28">
        <v>0.450603347909448</v>
      </c>
      <c r="T11" s="28">
        <v>0.44871955119059598</v>
      </c>
      <c r="U11" s="28">
        <v>0.42475785516902997</v>
      </c>
      <c r="V11" s="28">
        <v>0.45051576426755502</v>
      </c>
      <c r="W11" s="28">
        <v>0.51968211279443299</v>
      </c>
      <c r="X11" s="28">
        <v>0.44367235610206401</v>
      </c>
      <c r="Y11" s="28">
        <v>0.74344339454254704</v>
      </c>
      <c r="Z11" s="28">
        <v>0.75181271305634201</v>
      </c>
      <c r="AA11" s="28">
        <v>0.72012755160535902</v>
      </c>
      <c r="AB11" s="28">
        <v>0.73320451321299596</v>
      </c>
      <c r="AC11" s="28">
        <v>0.81655142497132505</v>
      </c>
      <c r="AD11" s="28">
        <v>0.73938853470788002</v>
      </c>
      <c r="AE11" s="105"/>
      <c r="AF11" s="91" t="s">
        <v>104</v>
      </c>
      <c r="AG11" s="206">
        <f t="shared" si="0"/>
        <v>0.46030762177095302</v>
      </c>
      <c r="AH11" s="206">
        <f t="shared" si="1"/>
        <v>0.450603347909448</v>
      </c>
      <c r="AI11" s="298">
        <f t="shared" si="2"/>
        <v>0.9000000000000008</v>
      </c>
      <c r="AJ11" s="206">
        <f t="shared" si="3"/>
        <v>0.43634050028114002</v>
      </c>
      <c r="AK11" s="206">
        <f t="shared" si="4"/>
        <v>0.44871955119059598</v>
      </c>
      <c r="AL11" s="298">
        <f t="shared" si="5"/>
        <v>-1.3000000000000012</v>
      </c>
      <c r="AM11" s="206">
        <f t="shared" si="6"/>
        <v>0.44338185923312801</v>
      </c>
      <c r="AN11" s="206">
        <f t="shared" si="7"/>
        <v>0.42475785516902997</v>
      </c>
      <c r="AO11" s="298">
        <f t="shared" si="8"/>
        <v>1.8000000000000016</v>
      </c>
      <c r="AP11" s="206">
        <f t="shared" si="9"/>
        <v>0.42614877817978097</v>
      </c>
      <c r="AQ11" s="206">
        <f t="shared" si="10"/>
        <v>0.45051576426755502</v>
      </c>
      <c r="AR11" s="298">
        <f t="shared" si="11"/>
        <v>-2.5000000000000022</v>
      </c>
      <c r="AS11" s="206">
        <f t="shared" si="12"/>
        <v>0.74167394809789</v>
      </c>
      <c r="AT11" s="206">
        <f t="shared" si="13"/>
        <v>0.74344339454254704</v>
      </c>
      <c r="AU11" s="298">
        <f t="shared" si="14"/>
        <v>-0.10000000000000009</v>
      </c>
      <c r="AV11" s="206">
        <f t="shared" si="15"/>
        <v>0.76048410883697504</v>
      </c>
      <c r="AW11" s="206">
        <f t="shared" si="16"/>
        <v>0.75181271305634201</v>
      </c>
      <c r="AX11" s="298">
        <f t="shared" si="17"/>
        <v>0.80000000000000071</v>
      </c>
      <c r="AY11" s="206">
        <f t="shared" si="18"/>
        <v>0.72800232240130403</v>
      </c>
      <c r="AZ11" s="206">
        <f t="shared" si="19"/>
        <v>0.72012755160535902</v>
      </c>
      <c r="BA11" s="298">
        <f t="shared" si="20"/>
        <v>0.80000000000000071</v>
      </c>
      <c r="BB11" s="206">
        <f t="shared" si="21"/>
        <v>0.73846040844690497</v>
      </c>
      <c r="BC11" s="206">
        <f t="shared" si="22"/>
        <v>0.73320451321299596</v>
      </c>
      <c r="BD11" s="298">
        <f t="shared" si="23"/>
        <v>0.50000000000000044</v>
      </c>
      <c r="BE11" s="248"/>
      <c r="BF11" s="204">
        <f t="shared" si="24"/>
        <v>0.46688076619366597</v>
      </c>
      <c r="BG11" s="204">
        <f t="shared" si="25"/>
        <v>0.47225581151317197</v>
      </c>
      <c r="BH11" s="298">
        <f t="shared" si="26"/>
        <v>-0.49999999999999489</v>
      </c>
      <c r="BI11" s="204">
        <f t="shared" si="27"/>
        <v>0.46714115377448301</v>
      </c>
      <c r="BJ11" s="204">
        <f t="shared" si="28"/>
        <v>0.47197618055347501</v>
      </c>
      <c r="BK11" s="298">
        <f t="shared" si="29"/>
        <v>-0.49999999999999489</v>
      </c>
      <c r="BL11" s="204">
        <f t="shared" si="30"/>
        <v>0.46085099901097099</v>
      </c>
      <c r="BM11" s="204">
        <f t="shared" si="31"/>
        <v>0.46720694222554998</v>
      </c>
      <c r="BN11" s="298">
        <f t="shared" si="32"/>
        <v>-0.60000000000000053</v>
      </c>
      <c r="BO11" s="204">
        <f t="shared" si="33"/>
        <v>0.43391040578323398</v>
      </c>
      <c r="BP11" s="204">
        <f t="shared" si="34"/>
        <v>0.44399544325222401</v>
      </c>
      <c r="BQ11" s="298">
        <f t="shared" si="35"/>
        <v>-1.0000000000000009</v>
      </c>
      <c r="BR11" s="204">
        <f t="shared" si="36"/>
        <v>0.75147599115156205</v>
      </c>
      <c r="BS11" s="204">
        <f t="shared" si="37"/>
        <v>0.74661304709711696</v>
      </c>
      <c r="BT11" s="298">
        <f t="shared" si="38"/>
        <v>0.40000000000000036</v>
      </c>
      <c r="BU11" s="204">
        <f t="shared" si="39"/>
        <v>0.75313165202606402</v>
      </c>
      <c r="BV11" s="204">
        <f t="shared" si="40"/>
        <v>0.74705537836184399</v>
      </c>
      <c r="BW11" s="298">
        <f t="shared" si="41"/>
        <v>0.60000000000000053</v>
      </c>
      <c r="BX11" s="204">
        <f t="shared" si="42"/>
        <v>0.74307532258658304</v>
      </c>
      <c r="BY11" s="204">
        <f t="shared" si="43"/>
        <v>0.73692624728689804</v>
      </c>
      <c r="BZ11" s="298">
        <f t="shared" si="44"/>
        <v>0.60000000000000053</v>
      </c>
      <c r="CA11" s="204">
        <f t="shared" si="45"/>
        <v>0.71600493804381904</v>
      </c>
      <c r="CB11" s="204">
        <f t="shared" si="46"/>
        <v>0.71292194516945995</v>
      </c>
      <c r="CC11" s="298">
        <f t="shared" si="47"/>
        <v>0.30000000000000027</v>
      </c>
      <c r="CD11" s="205">
        <v>0</v>
      </c>
    </row>
    <row r="12" spans="2:82" ht="13.5" customHeight="1">
      <c r="B12" s="35">
        <v>8</v>
      </c>
      <c r="C12" s="102" t="s">
        <v>59</v>
      </c>
      <c r="D12" s="329">
        <v>0.41060805223952701</v>
      </c>
      <c r="E12" s="271">
        <v>0.38890969189351199</v>
      </c>
      <c r="F12" s="271">
        <v>0.38628417625418099</v>
      </c>
      <c r="G12" s="271">
        <v>0.36687720689273501</v>
      </c>
      <c r="H12" s="271">
        <v>0.53368346984536796</v>
      </c>
      <c r="I12" s="271">
        <f>市区町村別_普及率!F13</f>
        <v>0.39979844342257659</v>
      </c>
      <c r="J12" s="329">
        <v>0.68653898114955703</v>
      </c>
      <c r="K12" s="271">
        <v>0.678927627996467</v>
      </c>
      <c r="L12" s="271">
        <v>0.66508772470602395</v>
      </c>
      <c r="M12" s="271">
        <v>0.64826132007332804</v>
      </c>
      <c r="N12" s="338">
        <v>0.76419557099461799</v>
      </c>
      <c r="O12" s="274">
        <f>市区町村別_普及率!G13</f>
        <v>0.6761990693565948</v>
      </c>
      <c r="P12" s="299"/>
      <c r="Q12" s="35">
        <v>8</v>
      </c>
      <c r="R12" s="102" t="s">
        <v>59</v>
      </c>
      <c r="S12" s="28">
        <v>0.40145003736193202</v>
      </c>
      <c r="T12" s="28">
        <v>0.39484224425214998</v>
      </c>
      <c r="U12" s="28">
        <v>0.39417878111515797</v>
      </c>
      <c r="V12" s="28">
        <v>0.33174083512423003</v>
      </c>
      <c r="W12" s="28">
        <v>0.49898291416099599</v>
      </c>
      <c r="X12" s="28">
        <v>0.39322177421917198</v>
      </c>
      <c r="Y12" s="28">
        <v>0.66938923486018798</v>
      </c>
      <c r="Z12" s="28">
        <v>0.65750346841955698</v>
      </c>
      <c r="AA12" s="28">
        <v>0.66503701593834597</v>
      </c>
      <c r="AB12" s="28">
        <v>0.61847514480640697</v>
      </c>
      <c r="AC12" s="28">
        <v>0.72138842050396701</v>
      </c>
      <c r="AD12" s="28">
        <v>0.66034838829915798</v>
      </c>
      <c r="AE12" s="105"/>
      <c r="AF12" s="91" t="s">
        <v>59</v>
      </c>
      <c r="AG12" s="206">
        <f t="shared" si="0"/>
        <v>0.41060805223952701</v>
      </c>
      <c r="AH12" s="206">
        <f t="shared" si="1"/>
        <v>0.40145003736193202</v>
      </c>
      <c r="AI12" s="298">
        <f t="shared" si="2"/>
        <v>0.99999999999999534</v>
      </c>
      <c r="AJ12" s="206">
        <f t="shared" si="3"/>
        <v>0.38890969189351199</v>
      </c>
      <c r="AK12" s="206">
        <f t="shared" si="4"/>
        <v>0.39484224425214998</v>
      </c>
      <c r="AL12" s="298">
        <f t="shared" si="5"/>
        <v>-0.60000000000000053</v>
      </c>
      <c r="AM12" s="206">
        <f t="shared" si="6"/>
        <v>0.38628417625418099</v>
      </c>
      <c r="AN12" s="206">
        <f t="shared" si="7"/>
        <v>0.39417878111515797</v>
      </c>
      <c r="AO12" s="298">
        <f t="shared" si="8"/>
        <v>-0.80000000000000071</v>
      </c>
      <c r="AP12" s="206">
        <f t="shared" si="9"/>
        <v>0.36687720689273501</v>
      </c>
      <c r="AQ12" s="206">
        <f t="shared" si="10"/>
        <v>0.33174083512423003</v>
      </c>
      <c r="AR12" s="298">
        <f t="shared" si="11"/>
        <v>3.4999999999999973</v>
      </c>
      <c r="AS12" s="206">
        <f t="shared" si="12"/>
        <v>0.68653898114955703</v>
      </c>
      <c r="AT12" s="206">
        <f t="shared" si="13"/>
        <v>0.66938923486018798</v>
      </c>
      <c r="AU12" s="298">
        <f t="shared" si="14"/>
        <v>1.8000000000000016</v>
      </c>
      <c r="AV12" s="206">
        <f t="shared" si="15"/>
        <v>0.678927627996467</v>
      </c>
      <c r="AW12" s="206">
        <f t="shared" si="16"/>
        <v>0.65750346841955698</v>
      </c>
      <c r="AX12" s="298">
        <f t="shared" si="17"/>
        <v>2.1000000000000019</v>
      </c>
      <c r="AY12" s="206">
        <f t="shared" si="18"/>
        <v>0.66508772470602395</v>
      </c>
      <c r="AZ12" s="206">
        <f t="shared" si="19"/>
        <v>0.66503701593834597</v>
      </c>
      <c r="BA12" s="298">
        <f t="shared" si="20"/>
        <v>0</v>
      </c>
      <c r="BB12" s="206">
        <f t="shared" si="21"/>
        <v>0.64826132007332804</v>
      </c>
      <c r="BC12" s="206">
        <f t="shared" si="22"/>
        <v>0.61847514480640697</v>
      </c>
      <c r="BD12" s="298">
        <f t="shared" si="23"/>
        <v>3.0000000000000027</v>
      </c>
      <c r="BE12" s="248"/>
      <c r="BF12" s="204">
        <f t="shared" si="24"/>
        <v>0.46688076619366597</v>
      </c>
      <c r="BG12" s="204">
        <f t="shared" si="25"/>
        <v>0.47225581151317197</v>
      </c>
      <c r="BH12" s="298">
        <f t="shared" si="26"/>
        <v>-0.49999999999999489</v>
      </c>
      <c r="BI12" s="204">
        <f t="shared" si="27"/>
        <v>0.46714115377448301</v>
      </c>
      <c r="BJ12" s="204">
        <f t="shared" si="28"/>
        <v>0.47197618055347501</v>
      </c>
      <c r="BK12" s="298">
        <f t="shared" si="29"/>
        <v>-0.49999999999999489</v>
      </c>
      <c r="BL12" s="204">
        <f t="shared" si="30"/>
        <v>0.46085099901097099</v>
      </c>
      <c r="BM12" s="204">
        <f t="shared" si="31"/>
        <v>0.46720694222554998</v>
      </c>
      <c r="BN12" s="298">
        <f t="shared" si="32"/>
        <v>-0.60000000000000053</v>
      </c>
      <c r="BO12" s="204">
        <f t="shared" si="33"/>
        <v>0.43391040578323398</v>
      </c>
      <c r="BP12" s="204">
        <f t="shared" si="34"/>
        <v>0.44399544325222401</v>
      </c>
      <c r="BQ12" s="298">
        <f t="shared" si="35"/>
        <v>-1.0000000000000009</v>
      </c>
      <c r="BR12" s="204">
        <f t="shared" si="36"/>
        <v>0.75147599115156205</v>
      </c>
      <c r="BS12" s="204">
        <f t="shared" si="37"/>
        <v>0.74661304709711696</v>
      </c>
      <c r="BT12" s="298">
        <f t="shared" si="38"/>
        <v>0.40000000000000036</v>
      </c>
      <c r="BU12" s="204">
        <f t="shared" si="39"/>
        <v>0.75313165202606402</v>
      </c>
      <c r="BV12" s="204">
        <f t="shared" si="40"/>
        <v>0.74705537836184399</v>
      </c>
      <c r="BW12" s="298">
        <f t="shared" si="41"/>
        <v>0.60000000000000053</v>
      </c>
      <c r="BX12" s="204">
        <f t="shared" si="42"/>
        <v>0.74307532258658304</v>
      </c>
      <c r="BY12" s="204">
        <f t="shared" si="43"/>
        <v>0.73692624728689804</v>
      </c>
      <c r="BZ12" s="298">
        <f t="shared" si="44"/>
        <v>0.60000000000000053</v>
      </c>
      <c r="CA12" s="204">
        <f t="shared" si="45"/>
        <v>0.71600493804381904</v>
      </c>
      <c r="CB12" s="204">
        <f t="shared" si="46"/>
        <v>0.71292194516945995</v>
      </c>
      <c r="CC12" s="298">
        <f t="shared" si="47"/>
        <v>0.30000000000000027</v>
      </c>
      <c r="CD12" s="205">
        <v>0</v>
      </c>
    </row>
    <row r="13" spans="2:82" ht="13.5" customHeight="1">
      <c r="B13" s="35">
        <v>9</v>
      </c>
      <c r="C13" s="102" t="s">
        <v>105</v>
      </c>
      <c r="D13" s="329">
        <v>0.50793977441804194</v>
      </c>
      <c r="E13" s="271">
        <v>0.45669298308699402</v>
      </c>
      <c r="F13" s="271">
        <v>0.45404639087101301</v>
      </c>
      <c r="G13" s="271">
        <v>0.441650926285442</v>
      </c>
      <c r="H13" s="271">
        <v>0.60982734178976195</v>
      </c>
      <c r="I13" s="271">
        <f>市区町村別_普及率!F14</f>
        <v>0.47611013229896182</v>
      </c>
      <c r="J13" s="329">
        <v>0.77522658098747699</v>
      </c>
      <c r="K13" s="271">
        <v>0.76818016113754495</v>
      </c>
      <c r="L13" s="271">
        <v>0.74125412041684302</v>
      </c>
      <c r="M13" s="271">
        <v>0.69800071060481095</v>
      </c>
      <c r="N13" s="338">
        <v>0.83467180505316496</v>
      </c>
      <c r="O13" s="274">
        <f>市区町村別_普及率!G14</f>
        <v>0.75935264032448246</v>
      </c>
      <c r="P13" s="299"/>
      <c r="Q13" s="35">
        <v>9</v>
      </c>
      <c r="R13" s="102" t="s">
        <v>105</v>
      </c>
      <c r="S13" s="28">
        <v>0.48860204036373101</v>
      </c>
      <c r="T13" s="28">
        <v>0.48423304682677998</v>
      </c>
      <c r="U13" s="28">
        <v>0.48303989121531299</v>
      </c>
      <c r="V13" s="28">
        <v>0.38740652502497702</v>
      </c>
      <c r="W13" s="28">
        <v>0.59413918112369801</v>
      </c>
      <c r="X13" s="28">
        <v>0.48218260258629098</v>
      </c>
      <c r="Y13" s="28">
        <v>0.76505030097454896</v>
      </c>
      <c r="Z13" s="28">
        <v>0.76008772374121003</v>
      </c>
      <c r="AA13" s="28">
        <v>0.73205813158494604</v>
      </c>
      <c r="AB13" s="28">
        <v>0.69416280690524601</v>
      </c>
      <c r="AC13" s="28">
        <v>0.82888377049673001</v>
      </c>
      <c r="AD13" s="28">
        <v>0.74893819662294103</v>
      </c>
      <c r="AE13" s="105"/>
      <c r="AF13" s="91" t="s">
        <v>105</v>
      </c>
      <c r="AG13" s="206">
        <f t="shared" si="0"/>
        <v>0.50793977441804194</v>
      </c>
      <c r="AH13" s="206">
        <f t="shared" si="1"/>
        <v>0.48860204036373101</v>
      </c>
      <c r="AI13" s="298">
        <f t="shared" si="2"/>
        <v>1.9000000000000017</v>
      </c>
      <c r="AJ13" s="206">
        <f t="shared" si="3"/>
        <v>0.45669298308699402</v>
      </c>
      <c r="AK13" s="206">
        <f t="shared" si="4"/>
        <v>0.48423304682677998</v>
      </c>
      <c r="AL13" s="298">
        <f t="shared" si="5"/>
        <v>-2.6999999999999966</v>
      </c>
      <c r="AM13" s="206">
        <f t="shared" si="6"/>
        <v>0.45404639087101301</v>
      </c>
      <c r="AN13" s="206">
        <f t="shared" si="7"/>
        <v>0.48303989121531299</v>
      </c>
      <c r="AO13" s="298">
        <f t="shared" si="8"/>
        <v>-2.8999999999999968</v>
      </c>
      <c r="AP13" s="206">
        <f t="shared" si="9"/>
        <v>0.441650926285442</v>
      </c>
      <c r="AQ13" s="206">
        <f t="shared" si="10"/>
        <v>0.38740652502497702</v>
      </c>
      <c r="AR13" s="298">
        <f t="shared" si="11"/>
        <v>5.4999999999999991</v>
      </c>
      <c r="AS13" s="206">
        <f t="shared" si="12"/>
        <v>0.77522658098747699</v>
      </c>
      <c r="AT13" s="206">
        <f t="shared" si="13"/>
        <v>0.76505030097454896</v>
      </c>
      <c r="AU13" s="298">
        <f t="shared" si="14"/>
        <v>1.0000000000000009</v>
      </c>
      <c r="AV13" s="206">
        <f t="shared" si="15"/>
        <v>0.76818016113754495</v>
      </c>
      <c r="AW13" s="206">
        <f t="shared" si="16"/>
        <v>0.76008772374121003</v>
      </c>
      <c r="AX13" s="298">
        <f t="shared" si="17"/>
        <v>0.80000000000000071</v>
      </c>
      <c r="AY13" s="206">
        <f t="shared" si="18"/>
        <v>0.74125412041684302</v>
      </c>
      <c r="AZ13" s="206">
        <f t="shared" si="19"/>
        <v>0.73205813158494604</v>
      </c>
      <c r="BA13" s="298">
        <f t="shared" si="20"/>
        <v>0.9000000000000008</v>
      </c>
      <c r="BB13" s="206">
        <f t="shared" si="21"/>
        <v>0.69800071060481095</v>
      </c>
      <c r="BC13" s="206">
        <f t="shared" si="22"/>
        <v>0.69416280690524601</v>
      </c>
      <c r="BD13" s="298">
        <f t="shared" si="23"/>
        <v>0.40000000000000036</v>
      </c>
      <c r="BE13" s="248"/>
      <c r="BF13" s="204">
        <f t="shared" si="24"/>
        <v>0.46688076619366597</v>
      </c>
      <c r="BG13" s="204">
        <f t="shared" si="25"/>
        <v>0.47225581151317197</v>
      </c>
      <c r="BH13" s="298">
        <f t="shared" si="26"/>
        <v>-0.49999999999999489</v>
      </c>
      <c r="BI13" s="204">
        <f t="shared" si="27"/>
        <v>0.46714115377448301</v>
      </c>
      <c r="BJ13" s="204">
        <f t="shared" si="28"/>
        <v>0.47197618055347501</v>
      </c>
      <c r="BK13" s="298">
        <f t="shared" si="29"/>
        <v>-0.49999999999999489</v>
      </c>
      <c r="BL13" s="204">
        <f t="shared" si="30"/>
        <v>0.46085099901097099</v>
      </c>
      <c r="BM13" s="204">
        <f t="shared" si="31"/>
        <v>0.46720694222554998</v>
      </c>
      <c r="BN13" s="298">
        <f t="shared" si="32"/>
        <v>-0.60000000000000053</v>
      </c>
      <c r="BO13" s="204">
        <f t="shared" si="33"/>
        <v>0.43391040578323398</v>
      </c>
      <c r="BP13" s="204">
        <f t="shared" si="34"/>
        <v>0.44399544325222401</v>
      </c>
      <c r="BQ13" s="298">
        <f t="shared" si="35"/>
        <v>-1.0000000000000009</v>
      </c>
      <c r="BR13" s="204">
        <f t="shared" si="36"/>
        <v>0.75147599115156205</v>
      </c>
      <c r="BS13" s="204">
        <f t="shared" si="37"/>
        <v>0.74661304709711696</v>
      </c>
      <c r="BT13" s="298">
        <f t="shared" si="38"/>
        <v>0.40000000000000036</v>
      </c>
      <c r="BU13" s="204">
        <f t="shared" si="39"/>
        <v>0.75313165202606402</v>
      </c>
      <c r="BV13" s="204">
        <f t="shared" si="40"/>
        <v>0.74705537836184399</v>
      </c>
      <c r="BW13" s="298">
        <f t="shared" si="41"/>
        <v>0.60000000000000053</v>
      </c>
      <c r="BX13" s="204">
        <f t="shared" si="42"/>
        <v>0.74307532258658304</v>
      </c>
      <c r="BY13" s="204">
        <f t="shared" si="43"/>
        <v>0.73692624728689804</v>
      </c>
      <c r="BZ13" s="298">
        <f t="shared" si="44"/>
        <v>0.60000000000000053</v>
      </c>
      <c r="CA13" s="204">
        <f t="shared" si="45"/>
        <v>0.71600493804381904</v>
      </c>
      <c r="CB13" s="204">
        <f t="shared" si="46"/>
        <v>0.71292194516945995</v>
      </c>
      <c r="CC13" s="298">
        <f t="shared" si="47"/>
        <v>0.30000000000000027</v>
      </c>
      <c r="CD13" s="205">
        <v>0</v>
      </c>
    </row>
    <row r="14" spans="2:82" ht="13.5" customHeight="1">
      <c r="B14" s="35">
        <v>10</v>
      </c>
      <c r="C14" s="102" t="s">
        <v>60</v>
      </c>
      <c r="D14" s="329">
        <v>0.51404664503389597</v>
      </c>
      <c r="E14" s="271">
        <v>0.52973925151866497</v>
      </c>
      <c r="F14" s="271">
        <v>0.54607084774435199</v>
      </c>
      <c r="G14" s="271">
        <v>0.54951069240543104</v>
      </c>
      <c r="H14" s="271">
        <v>0.56006947112385097</v>
      </c>
      <c r="I14" s="271">
        <f>市区町村別_普及率!F15</f>
        <v>0.53567200084475042</v>
      </c>
      <c r="J14" s="329">
        <v>0.81532085010748201</v>
      </c>
      <c r="K14" s="271">
        <v>0.82199879847147195</v>
      </c>
      <c r="L14" s="271">
        <v>0.81262791592903105</v>
      </c>
      <c r="M14" s="271">
        <v>0.812299590537643</v>
      </c>
      <c r="N14" s="338">
        <v>0.87300263963632496</v>
      </c>
      <c r="O14" s="274">
        <f>市区町村別_普及率!G15</f>
        <v>0.81921814440521068</v>
      </c>
      <c r="P14" s="299"/>
      <c r="Q14" s="35">
        <v>10</v>
      </c>
      <c r="R14" s="102" t="s">
        <v>60</v>
      </c>
      <c r="S14" s="28">
        <v>0.53376151416435502</v>
      </c>
      <c r="T14" s="28">
        <v>0.562043258006238</v>
      </c>
      <c r="U14" s="28">
        <v>0.54051189553388601</v>
      </c>
      <c r="V14" s="28">
        <v>0.55911142177089301</v>
      </c>
      <c r="W14" s="28">
        <v>0.60758537107708799</v>
      </c>
      <c r="X14" s="28">
        <v>0.54997096664537104</v>
      </c>
      <c r="Y14" s="28">
        <v>0.82129354641905095</v>
      </c>
      <c r="Z14" s="28">
        <v>0.82241937077784899</v>
      </c>
      <c r="AA14" s="28">
        <v>0.81462645070888196</v>
      </c>
      <c r="AB14" s="28">
        <v>0.82428488766903196</v>
      </c>
      <c r="AC14" s="28">
        <v>0.87388277479679299</v>
      </c>
      <c r="AD14" s="28">
        <v>0.82057427890623202</v>
      </c>
      <c r="AE14" s="105"/>
      <c r="AF14" s="91" t="s">
        <v>60</v>
      </c>
      <c r="AG14" s="206">
        <f t="shared" si="0"/>
        <v>0.51404664503389597</v>
      </c>
      <c r="AH14" s="206">
        <f t="shared" si="1"/>
        <v>0.53376151416435502</v>
      </c>
      <c r="AI14" s="298">
        <f t="shared" si="2"/>
        <v>-2.0000000000000018</v>
      </c>
      <c r="AJ14" s="206">
        <f t="shared" si="3"/>
        <v>0.52973925151866497</v>
      </c>
      <c r="AK14" s="206">
        <f t="shared" si="4"/>
        <v>0.562043258006238</v>
      </c>
      <c r="AL14" s="298">
        <f t="shared" si="5"/>
        <v>-3.2000000000000028</v>
      </c>
      <c r="AM14" s="206">
        <f t="shared" si="6"/>
        <v>0.54607084774435199</v>
      </c>
      <c r="AN14" s="206">
        <f t="shared" si="7"/>
        <v>0.54051189553388601</v>
      </c>
      <c r="AO14" s="298">
        <f t="shared" si="8"/>
        <v>0.50000000000000044</v>
      </c>
      <c r="AP14" s="206">
        <f t="shared" si="9"/>
        <v>0.54951069240543104</v>
      </c>
      <c r="AQ14" s="206">
        <f t="shared" si="10"/>
        <v>0.55911142177089301</v>
      </c>
      <c r="AR14" s="298">
        <f t="shared" si="11"/>
        <v>-0.9000000000000008</v>
      </c>
      <c r="AS14" s="206">
        <f t="shared" si="12"/>
        <v>0.81532085010748201</v>
      </c>
      <c r="AT14" s="206">
        <f t="shared" si="13"/>
        <v>0.82129354641905095</v>
      </c>
      <c r="AU14" s="298">
        <f t="shared" si="14"/>
        <v>-0.60000000000000053</v>
      </c>
      <c r="AV14" s="206">
        <f t="shared" si="15"/>
        <v>0.82199879847147195</v>
      </c>
      <c r="AW14" s="206">
        <f t="shared" si="16"/>
        <v>0.82241937077784899</v>
      </c>
      <c r="AX14" s="298">
        <f t="shared" si="17"/>
        <v>0</v>
      </c>
      <c r="AY14" s="206">
        <f t="shared" si="18"/>
        <v>0.81262791592903105</v>
      </c>
      <c r="AZ14" s="206">
        <f t="shared" si="19"/>
        <v>0.81462645070888196</v>
      </c>
      <c r="BA14" s="298">
        <f t="shared" si="20"/>
        <v>-0.20000000000000018</v>
      </c>
      <c r="BB14" s="206">
        <f t="shared" si="21"/>
        <v>0.812299590537643</v>
      </c>
      <c r="BC14" s="206">
        <f t="shared" si="22"/>
        <v>0.82428488766903196</v>
      </c>
      <c r="BD14" s="298">
        <f t="shared" si="23"/>
        <v>-1.19999999999999</v>
      </c>
      <c r="BE14" s="248"/>
      <c r="BF14" s="204">
        <f t="shared" si="24"/>
        <v>0.46688076619366597</v>
      </c>
      <c r="BG14" s="204">
        <f t="shared" si="25"/>
        <v>0.47225581151317197</v>
      </c>
      <c r="BH14" s="298">
        <f t="shared" si="26"/>
        <v>-0.49999999999999489</v>
      </c>
      <c r="BI14" s="204">
        <f t="shared" si="27"/>
        <v>0.46714115377448301</v>
      </c>
      <c r="BJ14" s="204">
        <f t="shared" si="28"/>
        <v>0.47197618055347501</v>
      </c>
      <c r="BK14" s="298">
        <f t="shared" si="29"/>
        <v>-0.49999999999999489</v>
      </c>
      <c r="BL14" s="204">
        <f t="shared" si="30"/>
        <v>0.46085099901097099</v>
      </c>
      <c r="BM14" s="204">
        <f t="shared" si="31"/>
        <v>0.46720694222554998</v>
      </c>
      <c r="BN14" s="298">
        <f t="shared" si="32"/>
        <v>-0.60000000000000053</v>
      </c>
      <c r="BO14" s="204">
        <f t="shared" si="33"/>
        <v>0.43391040578323398</v>
      </c>
      <c r="BP14" s="204">
        <f t="shared" si="34"/>
        <v>0.44399544325222401</v>
      </c>
      <c r="BQ14" s="298">
        <f t="shared" si="35"/>
        <v>-1.0000000000000009</v>
      </c>
      <c r="BR14" s="204">
        <f t="shared" si="36"/>
        <v>0.75147599115156205</v>
      </c>
      <c r="BS14" s="204">
        <f t="shared" si="37"/>
        <v>0.74661304709711696</v>
      </c>
      <c r="BT14" s="298">
        <f t="shared" si="38"/>
        <v>0.40000000000000036</v>
      </c>
      <c r="BU14" s="204">
        <f t="shared" si="39"/>
        <v>0.75313165202606402</v>
      </c>
      <c r="BV14" s="204">
        <f t="shared" si="40"/>
        <v>0.74705537836184399</v>
      </c>
      <c r="BW14" s="298">
        <f t="shared" si="41"/>
        <v>0.60000000000000053</v>
      </c>
      <c r="BX14" s="204">
        <f t="shared" si="42"/>
        <v>0.74307532258658304</v>
      </c>
      <c r="BY14" s="204">
        <f t="shared" si="43"/>
        <v>0.73692624728689804</v>
      </c>
      <c r="BZ14" s="298">
        <f t="shared" si="44"/>
        <v>0.60000000000000053</v>
      </c>
      <c r="CA14" s="204">
        <f t="shared" si="45"/>
        <v>0.71600493804381904</v>
      </c>
      <c r="CB14" s="204">
        <f t="shared" si="46"/>
        <v>0.71292194516945995</v>
      </c>
      <c r="CC14" s="298">
        <f t="shared" si="47"/>
        <v>0.30000000000000027</v>
      </c>
      <c r="CD14" s="205">
        <v>0</v>
      </c>
    </row>
    <row r="15" spans="2:82" ht="13.5" customHeight="1">
      <c r="B15" s="35">
        <v>11</v>
      </c>
      <c r="C15" s="102" t="s">
        <v>61</v>
      </c>
      <c r="D15" s="329">
        <v>0.52873319838565802</v>
      </c>
      <c r="E15" s="271">
        <v>0.52881670918232204</v>
      </c>
      <c r="F15" s="271">
        <v>0.51987034523445597</v>
      </c>
      <c r="G15" s="271">
        <v>0.48912488118588798</v>
      </c>
      <c r="H15" s="271">
        <v>0.64980206467635504</v>
      </c>
      <c r="I15" s="271">
        <f>市区町村別_普及率!F16</f>
        <v>0.53249486092559617</v>
      </c>
      <c r="J15" s="329">
        <v>0.783083945203499</v>
      </c>
      <c r="K15" s="271">
        <v>0.79201595463967001</v>
      </c>
      <c r="L15" s="271">
        <v>0.77609490628685096</v>
      </c>
      <c r="M15" s="271">
        <v>0.73640314157454001</v>
      </c>
      <c r="N15" s="338">
        <v>0.84617610855988401</v>
      </c>
      <c r="O15" s="274">
        <f>市区町村別_普及率!G16</f>
        <v>0.7844482275421093</v>
      </c>
      <c r="P15" s="299"/>
      <c r="Q15" s="35">
        <v>11</v>
      </c>
      <c r="R15" s="102" t="s">
        <v>61</v>
      </c>
      <c r="S15" s="28">
        <v>0.53686963553304501</v>
      </c>
      <c r="T15" s="28">
        <v>0.53784984895450005</v>
      </c>
      <c r="U15" s="28">
        <v>0.52162748696174099</v>
      </c>
      <c r="V15" s="28">
        <v>0.48369007298528499</v>
      </c>
      <c r="W15" s="28">
        <v>0.62913274499244098</v>
      </c>
      <c r="X15" s="28">
        <v>0.53340959724045001</v>
      </c>
      <c r="Y15" s="28">
        <v>0.77548401625431296</v>
      </c>
      <c r="Z15" s="28">
        <v>0.78368280052133898</v>
      </c>
      <c r="AA15" s="28">
        <v>0.76950896836483995</v>
      </c>
      <c r="AB15" s="28">
        <v>0.73487275807594599</v>
      </c>
      <c r="AC15" s="28">
        <v>0.84677043777073502</v>
      </c>
      <c r="AD15" s="28">
        <v>0.776307590262166</v>
      </c>
      <c r="AE15" s="105"/>
      <c r="AF15" s="91" t="s">
        <v>61</v>
      </c>
      <c r="AG15" s="206">
        <f t="shared" si="0"/>
        <v>0.52873319838565802</v>
      </c>
      <c r="AH15" s="206">
        <f t="shared" si="1"/>
        <v>0.53686963553304501</v>
      </c>
      <c r="AI15" s="298">
        <f t="shared" si="2"/>
        <v>-0.80000000000000071</v>
      </c>
      <c r="AJ15" s="206">
        <f t="shared" si="3"/>
        <v>0.52881670918232204</v>
      </c>
      <c r="AK15" s="206">
        <f t="shared" si="4"/>
        <v>0.53784984895450005</v>
      </c>
      <c r="AL15" s="298">
        <f t="shared" si="5"/>
        <v>-0.9000000000000008</v>
      </c>
      <c r="AM15" s="206">
        <f t="shared" si="6"/>
        <v>0.51987034523445597</v>
      </c>
      <c r="AN15" s="206">
        <f t="shared" si="7"/>
        <v>0.52162748696174099</v>
      </c>
      <c r="AO15" s="298">
        <f t="shared" si="8"/>
        <v>-0.20000000000000018</v>
      </c>
      <c r="AP15" s="206">
        <f t="shared" si="9"/>
        <v>0.48912488118588798</v>
      </c>
      <c r="AQ15" s="206">
        <f t="shared" si="10"/>
        <v>0.48369007298528499</v>
      </c>
      <c r="AR15" s="298">
        <f t="shared" si="11"/>
        <v>0.50000000000000044</v>
      </c>
      <c r="AS15" s="206">
        <f t="shared" si="12"/>
        <v>0.783083945203499</v>
      </c>
      <c r="AT15" s="206">
        <f t="shared" si="13"/>
        <v>0.77548401625431296</v>
      </c>
      <c r="AU15" s="298">
        <f t="shared" si="14"/>
        <v>0.80000000000000071</v>
      </c>
      <c r="AV15" s="206">
        <f t="shared" si="15"/>
        <v>0.79201595463967001</v>
      </c>
      <c r="AW15" s="206">
        <f t="shared" si="16"/>
        <v>0.78368280052133898</v>
      </c>
      <c r="AX15" s="298">
        <f t="shared" si="17"/>
        <v>0.80000000000000071</v>
      </c>
      <c r="AY15" s="206">
        <f t="shared" si="18"/>
        <v>0.77609490628685096</v>
      </c>
      <c r="AZ15" s="206">
        <f t="shared" si="19"/>
        <v>0.76950896836483995</v>
      </c>
      <c r="BA15" s="298">
        <f t="shared" si="20"/>
        <v>0.60000000000000053</v>
      </c>
      <c r="BB15" s="206">
        <f t="shared" si="21"/>
        <v>0.73640314157454001</v>
      </c>
      <c r="BC15" s="206">
        <f t="shared" si="22"/>
        <v>0.73487275807594599</v>
      </c>
      <c r="BD15" s="298">
        <f t="shared" si="23"/>
        <v>0.10000000000000009</v>
      </c>
      <c r="BE15" s="248"/>
      <c r="BF15" s="204">
        <f t="shared" si="24"/>
        <v>0.46688076619366597</v>
      </c>
      <c r="BG15" s="204">
        <f t="shared" si="25"/>
        <v>0.47225581151317197</v>
      </c>
      <c r="BH15" s="298">
        <f t="shared" si="26"/>
        <v>-0.49999999999999489</v>
      </c>
      <c r="BI15" s="204">
        <f t="shared" si="27"/>
        <v>0.46714115377448301</v>
      </c>
      <c r="BJ15" s="204">
        <f t="shared" si="28"/>
        <v>0.47197618055347501</v>
      </c>
      <c r="BK15" s="298">
        <f t="shared" si="29"/>
        <v>-0.49999999999999489</v>
      </c>
      <c r="BL15" s="204">
        <f t="shared" si="30"/>
        <v>0.46085099901097099</v>
      </c>
      <c r="BM15" s="204">
        <f t="shared" si="31"/>
        <v>0.46720694222554998</v>
      </c>
      <c r="BN15" s="298">
        <f t="shared" si="32"/>
        <v>-0.60000000000000053</v>
      </c>
      <c r="BO15" s="204">
        <f t="shared" si="33"/>
        <v>0.43391040578323398</v>
      </c>
      <c r="BP15" s="204">
        <f t="shared" si="34"/>
        <v>0.44399544325222401</v>
      </c>
      <c r="BQ15" s="298">
        <f t="shared" si="35"/>
        <v>-1.0000000000000009</v>
      </c>
      <c r="BR15" s="204">
        <f t="shared" si="36"/>
        <v>0.75147599115156205</v>
      </c>
      <c r="BS15" s="204">
        <f t="shared" si="37"/>
        <v>0.74661304709711696</v>
      </c>
      <c r="BT15" s="298">
        <f t="shared" si="38"/>
        <v>0.40000000000000036</v>
      </c>
      <c r="BU15" s="204">
        <f t="shared" si="39"/>
        <v>0.75313165202606402</v>
      </c>
      <c r="BV15" s="204">
        <f t="shared" si="40"/>
        <v>0.74705537836184399</v>
      </c>
      <c r="BW15" s="298">
        <f t="shared" si="41"/>
        <v>0.60000000000000053</v>
      </c>
      <c r="BX15" s="204">
        <f t="shared" si="42"/>
        <v>0.74307532258658304</v>
      </c>
      <c r="BY15" s="204">
        <f t="shared" si="43"/>
        <v>0.73692624728689804</v>
      </c>
      <c r="BZ15" s="298">
        <f t="shared" si="44"/>
        <v>0.60000000000000053</v>
      </c>
      <c r="CA15" s="204">
        <f t="shared" si="45"/>
        <v>0.71600493804381904</v>
      </c>
      <c r="CB15" s="204">
        <f t="shared" si="46"/>
        <v>0.71292194516945995</v>
      </c>
      <c r="CC15" s="298">
        <f t="shared" si="47"/>
        <v>0.30000000000000027</v>
      </c>
      <c r="CD15" s="205">
        <v>0</v>
      </c>
    </row>
    <row r="16" spans="2:82" ht="13.5" customHeight="1">
      <c r="B16" s="35">
        <v>12</v>
      </c>
      <c r="C16" s="102" t="s">
        <v>106</v>
      </c>
      <c r="D16" s="329">
        <v>0.42108525323724799</v>
      </c>
      <c r="E16" s="271">
        <v>0.46474511261690798</v>
      </c>
      <c r="F16" s="271">
        <v>0.426218395501825</v>
      </c>
      <c r="G16" s="271">
        <v>0.39667506264212599</v>
      </c>
      <c r="H16" s="271">
        <v>0.51717298219573604</v>
      </c>
      <c r="I16" s="271">
        <f>市区町村別_普及率!F17</f>
        <v>0.44180979959809058</v>
      </c>
      <c r="J16" s="329">
        <v>0.71365225699276402</v>
      </c>
      <c r="K16" s="271">
        <v>0.71752585267830304</v>
      </c>
      <c r="L16" s="271">
        <v>0.70571638793489999</v>
      </c>
      <c r="M16" s="271">
        <v>0.68187490786093896</v>
      </c>
      <c r="N16" s="338">
        <v>0.78525629419656595</v>
      </c>
      <c r="O16" s="274">
        <f>市区町村別_普及率!G17</f>
        <v>0.71395048174446774</v>
      </c>
      <c r="P16" s="299"/>
      <c r="Q16" s="35">
        <v>12</v>
      </c>
      <c r="R16" s="102" t="s">
        <v>106</v>
      </c>
      <c r="S16" s="28">
        <v>0.43372961319811898</v>
      </c>
      <c r="T16" s="28">
        <v>0.45443491573405598</v>
      </c>
      <c r="U16" s="28">
        <v>0.43217727270316902</v>
      </c>
      <c r="V16" s="28">
        <v>0.41459001788833399</v>
      </c>
      <c r="W16" s="28">
        <v>0.48355534813414602</v>
      </c>
      <c r="X16" s="28">
        <v>0.44170692645904602</v>
      </c>
      <c r="Y16" s="28">
        <v>0.70842264984698999</v>
      </c>
      <c r="Z16" s="28">
        <v>0.71603250087862003</v>
      </c>
      <c r="AA16" s="28">
        <v>0.69725638309562599</v>
      </c>
      <c r="AB16" s="28">
        <v>0.67538982026592598</v>
      </c>
      <c r="AC16" s="28">
        <v>0.80667057378233098</v>
      </c>
      <c r="AD16" s="28">
        <v>0.70853895493452701</v>
      </c>
      <c r="AE16" s="105"/>
      <c r="AF16" s="91" t="s">
        <v>106</v>
      </c>
      <c r="AG16" s="206">
        <f t="shared" si="0"/>
        <v>0.42108525323724799</v>
      </c>
      <c r="AH16" s="206">
        <f t="shared" si="1"/>
        <v>0.43372961319811898</v>
      </c>
      <c r="AI16" s="298">
        <f t="shared" si="2"/>
        <v>-1.3000000000000012</v>
      </c>
      <c r="AJ16" s="206">
        <f t="shared" si="3"/>
        <v>0.46474511261690798</v>
      </c>
      <c r="AK16" s="206">
        <f t="shared" si="4"/>
        <v>0.45443491573405598</v>
      </c>
      <c r="AL16" s="298">
        <f t="shared" si="5"/>
        <v>1.100000000000001</v>
      </c>
      <c r="AM16" s="206">
        <f t="shared" si="6"/>
        <v>0.426218395501825</v>
      </c>
      <c r="AN16" s="206">
        <f t="shared" si="7"/>
        <v>0.43217727270316902</v>
      </c>
      <c r="AO16" s="298">
        <f t="shared" si="8"/>
        <v>-0.60000000000000053</v>
      </c>
      <c r="AP16" s="206">
        <f t="shared" si="9"/>
        <v>0.39667506264212599</v>
      </c>
      <c r="AQ16" s="206">
        <f t="shared" si="10"/>
        <v>0.41459001788833399</v>
      </c>
      <c r="AR16" s="298">
        <f t="shared" si="11"/>
        <v>-1.799999999999996</v>
      </c>
      <c r="AS16" s="206">
        <f t="shared" si="12"/>
        <v>0.71365225699276402</v>
      </c>
      <c r="AT16" s="206">
        <f t="shared" si="13"/>
        <v>0.70842264984698999</v>
      </c>
      <c r="AU16" s="298">
        <f t="shared" si="14"/>
        <v>0.60000000000000053</v>
      </c>
      <c r="AV16" s="206">
        <f t="shared" si="15"/>
        <v>0.71752585267830304</v>
      </c>
      <c r="AW16" s="206">
        <f t="shared" si="16"/>
        <v>0.71603250087862003</v>
      </c>
      <c r="AX16" s="298">
        <f t="shared" si="17"/>
        <v>0.20000000000000018</v>
      </c>
      <c r="AY16" s="206">
        <f t="shared" si="18"/>
        <v>0.70571638793489999</v>
      </c>
      <c r="AZ16" s="206">
        <f t="shared" si="19"/>
        <v>0.69725638309562599</v>
      </c>
      <c r="BA16" s="298">
        <f t="shared" si="20"/>
        <v>0.9000000000000008</v>
      </c>
      <c r="BB16" s="206">
        <f t="shared" si="21"/>
        <v>0.68187490786093896</v>
      </c>
      <c r="BC16" s="206">
        <f t="shared" si="22"/>
        <v>0.67538982026592598</v>
      </c>
      <c r="BD16" s="298">
        <f t="shared" si="23"/>
        <v>0.70000000000000062</v>
      </c>
      <c r="BE16" s="248"/>
      <c r="BF16" s="204">
        <f t="shared" si="24"/>
        <v>0.46688076619366597</v>
      </c>
      <c r="BG16" s="204">
        <f t="shared" si="25"/>
        <v>0.47225581151317197</v>
      </c>
      <c r="BH16" s="298">
        <f t="shared" si="26"/>
        <v>-0.49999999999999489</v>
      </c>
      <c r="BI16" s="204">
        <f t="shared" si="27"/>
        <v>0.46714115377448301</v>
      </c>
      <c r="BJ16" s="204">
        <f t="shared" si="28"/>
        <v>0.47197618055347501</v>
      </c>
      <c r="BK16" s="298">
        <f t="shared" si="29"/>
        <v>-0.49999999999999489</v>
      </c>
      <c r="BL16" s="204">
        <f t="shared" si="30"/>
        <v>0.46085099901097099</v>
      </c>
      <c r="BM16" s="204">
        <f t="shared" si="31"/>
        <v>0.46720694222554998</v>
      </c>
      <c r="BN16" s="298">
        <f t="shared" si="32"/>
        <v>-0.60000000000000053</v>
      </c>
      <c r="BO16" s="204">
        <f t="shared" si="33"/>
        <v>0.43391040578323398</v>
      </c>
      <c r="BP16" s="204">
        <f t="shared" si="34"/>
        <v>0.44399544325222401</v>
      </c>
      <c r="BQ16" s="298">
        <f t="shared" si="35"/>
        <v>-1.0000000000000009</v>
      </c>
      <c r="BR16" s="204">
        <f t="shared" si="36"/>
        <v>0.75147599115156205</v>
      </c>
      <c r="BS16" s="204">
        <f t="shared" si="37"/>
        <v>0.74661304709711696</v>
      </c>
      <c r="BT16" s="298">
        <f t="shared" si="38"/>
        <v>0.40000000000000036</v>
      </c>
      <c r="BU16" s="204">
        <f t="shared" si="39"/>
        <v>0.75313165202606402</v>
      </c>
      <c r="BV16" s="204">
        <f t="shared" si="40"/>
        <v>0.74705537836184399</v>
      </c>
      <c r="BW16" s="298">
        <f t="shared" si="41"/>
        <v>0.60000000000000053</v>
      </c>
      <c r="BX16" s="204">
        <f t="shared" si="42"/>
        <v>0.74307532258658304</v>
      </c>
      <c r="BY16" s="204">
        <f t="shared" si="43"/>
        <v>0.73692624728689804</v>
      </c>
      <c r="BZ16" s="298">
        <f t="shared" si="44"/>
        <v>0.60000000000000053</v>
      </c>
      <c r="CA16" s="204">
        <f t="shared" si="45"/>
        <v>0.71600493804381904</v>
      </c>
      <c r="CB16" s="204">
        <f t="shared" si="46"/>
        <v>0.71292194516945995</v>
      </c>
      <c r="CC16" s="298">
        <f t="shared" si="47"/>
        <v>0.30000000000000027</v>
      </c>
      <c r="CD16" s="205">
        <v>0</v>
      </c>
    </row>
    <row r="17" spans="2:82" ht="13.5" customHeight="1">
      <c r="B17" s="35">
        <v>13</v>
      </c>
      <c r="C17" s="102" t="s">
        <v>107</v>
      </c>
      <c r="D17" s="330">
        <v>0.43619065551374703</v>
      </c>
      <c r="E17" s="272">
        <v>0.43243295230440398</v>
      </c>
      <c r="F17" s="272">
        <v>0.42189805626071603</v>
      </c>
      <c r="G17" s="272">
        <v>0.434053470538519</v>
      </c>
      <c r="H17" s="272">
        <v>0.53244615980965004</v>
      </c>
      <c r="I17" s="272">
        <f>市区町村別_普及率!F18</f>
        <v>0.43793251109390724</v>
      </c>
      <c r="J17" s="330">
        <v>0.73134504056246796</v>
      </c>
      <c r="K17" s="272">
        <v>0.72284539279416204</v>
      </c>
      <c r="L17" s="272">
        <v>0.70631742205415304</v>
      </c>
      <c r="M17" s="272">
        <v>0.68355884812910295</v>
      </c>
      <c r="N17" s="339">
        <v>0.79327531634637305</v>
      </c>
      <c r="O17" s="275">
        <f>市区町村別_普及率!G18</f>
        <v>0.72258264199902789</v>
      </c>
      <c r="P17" s="299"/>
      <c r="Q17" s="35">
        <v>13</v>
      </c>
      <c r="R17" s="102" t="s">
        <v>107</v>
      </c>
      <c r="S17" s="28">
        <v>0.45660916732149798</v>
      </c>
      <c r="T17" s="28">
        <v>0.43707197504783901</v>
      </c>
      <c r="U17" s="28">
        <v>0.41928763855360901</v>
      </c>
      <c r="V17" s="28">
        <v>0.41425832730141998</v>
      </c>
      <c r="W17" s="28">
        <v>0.51226362686917304</v>
      </c>
      <c r="X17" s="28">
        <v>0.43952434430508103</v>
      </c>
      <c r="Y17" s="28">
        <v>0.73053386928055697</v>
      </c>
      <c r="Z17" s="28">
        <v>0.72118357325335303</v>
      </c>
      <c r="AA17" s="28">
        <v>0.70286063519044295</v>
      </c>
      <c r="AB17" s="28">
        <v>0.67432604101676996</v>
      </c>
      <c r="AC17" s="28">
        <v>0.79512982199496796</v>
      </c>
      <c r="AD17" s="28">
        <v>0.718720533475944</v>
      </c>
      <c r="AE17" s="105"/>
      <c r="AF17" s="91" t="s">
        <v>107</v>
      </c>
      <c r="AG17" s="206">
        <f t="shared" si="0"/>
        <v>0.43619065551374703</v>
      </c>
      <c r="AH17" s="206">
        <f t="shared" si="1"/>
        <v>0.45660916732149798</v>
      </c>
      <c r="AI17" s="298">
        <f t="shared" si="2"/>
        <v>-2.1000000000000019</v>
      </c>
      <c r="AJ17" s="206">
        <f t="shared" si="3"/>
        <v>0.43243295230440398</v>
      </c>
      <c r="AK17" s="206">
        <f t="shared" si="4"/>
        <v>0.43707197504783901</v>
      </c>
      <c r="AL17" s="298">
        <f t="shared" si="5"/>
        <v>-0.50000000000000044</v>
      </c>
      <c r="AM17" s="206">
        <f t="shared" si="6"/>
        <v>0.42189805626071603</v>
      </c>
      <c r="AN17" s="206">
        <f t="shared" si="7"/>
        <v>0.41928763855360901</v>
      </c>
      <c r="AO17" s="298">
        <f t="shared" si="8"/>
        <v>0.30000000000000027</v>
      </c>
      <c r="AP17" s="206">
        <f t="shared" si="9"/>
        <v>0.434053470538519</v>
      </c>
      <c r="AQ17" s="206">
        <f t="shared" si="10"/>
        <v>0.41425832730141998</v>
      </c>
      <c r="AR17" s="298">
        <f t="shared" si="11"/>
        <v>2.0000000000000018</v>
      </c>
      <c r="AS17" s="206">
        <f t="shared" si="12"/>
        <v>0.73134504056246796</v>
      </c>
      <c r="AT17" s="206">
        <f t="shared" si="13"/>
        <v>0.73053386928055697</v>
      </c>
      <c r="AU17" s="298">
        <f t="shared" si="14"/>
        <v>0</v>
      </c>
      <c r="AV17" s="206">
        <f t="shared" si="15"/>
        <v>0.72284539279416204</v>
      </c>
      <c r="AW17" s="206">
        <f t="shared" si="16"/>
        <v>0.72118357325335303</v>
      </c>
      <c r="AX17" s="298">
        <f t="shared" si="17"/>
        <v>0.20000000000000018</v>
      </c>
      <c r="AY17" s="206">
        <f t="shared" si="18"/>
        <v>0.70631742205415304</v>
      </c>
      <c r="AZ17" s="206">
        <f t="shared" si="19"/>
        <v>0.70286063519044295</v>
      </c>
      <c r="BA17" s="298">
        <f t="shared" si="20"/>
        <v>0.30000000000000027</v>
      </c>
      <c r="BB17" s="206">
        <f t="shared" si="21"/>
        <v>0.68355884812910295</v>
      </c>
      <c r="BC17" s="206">
        <f t="shared" si="22"/>
        <v>0.67432604101676996</v>
      </c>
      <c r="BD17" s="298">
        <f t="shared" si="23"/>
        <v>1.0000000000000009</v>
      </c>
      <c r="BE17" s="248"/>
      <c r="BF17" s="204">
        <f t="shared" si="24"/>
        <v>0.46688076619366597</v>
      </c>
      <c r="BG17" s="204">
        <f t="shared" si="25"/>
        <v>0.47225581151317197</v>
      </c>
      <c r="BH17" s="298">
        <f t="shared" si="26"/>
        <v>-0.49999999999999489</v>
      </c>
      <c r="BI17" s="204">
        <f t="shared" si="27"/>
        <v>0.46714115377448301</v>
      </c>
      <c r="BJ17" s="204">
        <f t="shared" si="28"/>
        <v>0.47197618055347501</v>
      </c>
      <c r="BK17" s="298">
        <f t="shared" si="29"/>
        <v>-0.49999999999999489</v>
      </c>
      <c r="BL17" s="204">
        <f t="shared" si="30"/>
        <v>0.46085099901097099</v>
      </c>
      <c r="BM17" s="204">
        <f t="shared" si="31"/>
        <v>0.46720694222554998</v>
      </c>
      <c r="BN17" s="298">
        <f t="shared" si="32"/>
        <v>-0.60000000000000053</v>
      </c>
      <c r="BO17" s="204">
        <f t="shared" si="33"/>
        <v>0.43391040578323398</v>
      </c>
      <c r="BP17" s="204">
        <f t="shared" si="34"/>
        <v>0.44399544325222401</v>
      </c>
      <c r="BQ17" s="298">
        <f t="shared" si="35"/>
        <v>-1.0000000000000009</v>
      </c>
      <c r="BR17" s="204">
        <f t="shared" si="36"/>
        <v>0.75147599115156205</v>
      </c>
      <c r="BS17" s="204">
        <f t="shared" si="37"/>
        <v>0.74661304709711696</v>
      </c>
      <c r="BT17" s="298">
        <f t="shared" si="38"/>
        <v>0.40000000000000036</v>
      </c>
      <c r="BU17" s="204">
        <f t="shared" si="39"/>
        <v>0.75313165202606402</v>
      </c>
      <c r="BV17" s="204">
        <f t="shared" si="40"/>
        <v>0.74705537836184399</v>
      </c>
      <c r="BW17" s="298">
        <f t="shared" si="41"/>
        <v>0.60000000000000053</v>
      </c>
      <c r="BX17" s="204">
        <f t="shared" si="42"/>
        <v>0.74307532258658304</v>
      </c>
      <c r="BY17" s="204">
        <f t="shared" si="43"/>
        <v>0.73692624728689804</v>
      </c>
      <c r="BZ17" s="298">
        <f t="shared" si="44"/>
        <v>0.60000000000000053</v>
      </c>
      <c r="CA17" s="204">
        <f t="shared" si="45"/>
        <v>0.71600493804381904</v>
      </c>
      <c r="CB17" s="204">
        <f t="shared" si="46"/>
        <v>0.71292194516945995</v>
      </c>
      <c r="CC17" s="298">
        <f t="shared" si="47"/>
        <v>0.30000000000000027</v>
      </c>
      <c r="CD17" s="205">
        <v>0</v>
      </c>
    </row>
    <row r="18" spans="2:82" ht="13.5" customHeight="1">
      <c r="B18" s="35">
        <v>14</v>
      </c>
      <c r="C18" s="102" t="s">
        <v>108</v>
      </c>
      <c r="D18" s="329">
        <v>0.45831357584835802</v>
      </c>
      <c r="E18" s="271">
        <v>0.44757651297888301</v>
      </c>
      <c r="F18" s="271">
        <v>0.44952186660622401</v>
      </c>
      <c r="G18" s="271">
        <v>0.39586500080821702</v>
      </c>
      <c r="H18" s="271">
        <v>0.60376210261496699</v>
      </c>
      <c r="I18" s="271">
        <f>市区町村別_普及率!F19</f>
        <v>0.458506025128601</v>
      </c>
      <c r="J18" s="329">
        <v>0.73235526854599697</v>
      </c>
      <c r="K18" s="271">
        <v>0.72987719304980703</v>
      </c>
      <c r="L18" s="271">
        <v>0.72178945217127399</v>
      </c>
      <c r="M18" s="271">
        <v>0.68858426431665698</v>
      </c>
      <c r="N18" s="338">
        <v>0.81670816662499202</v>
      </c>
      <c r="O18" s="274">
        <f>市区町村別_普及率!G19</f>
        <v>0.72944180219736732</v>
      </c>
      <c r="P18" s="299"/>
      <c r="Q18" s="35">
        <v>14</v>
      </c>
      <c r="R18" s="102" t="s">
        <v>108</v>
      </c>
      <c r="S18" s="28">
        <v>0.44759891381574901</v>
      </c>
      <c r="T18" s="28">
        <v>0.44877625445895603</v>
      </c>
      <c r="U18" s="28">
        <v>0.44745040826376198</v>
      </c>
      <c r="V18" s="28">
        <v>0.441233242381599</v>
      </c>
      <c r="W18" s="28">
        <v>0.56595038169072898</v>
      </c>
      <c r="X18" s="28">
        <v>0.45331295993466098</v>
      </c>
      <c r="Y18" s="28">
        <v>0.72656236448595901</v>
      </c>
      <c r="Z18" s="28">
        <v>0.72949606927842703</v>
      </c>
      <c r="AA18" s="28">
        <v>0.71078443263540203</v>
      </c>
      <c r="AB18" s="28">
        <v>0.70844939124898698</v>
      </c>
      <c r="AC18" s="28">
        <v>0.78794189119868496</v>
      </c>
      <c r="AD18" s="28">
        <v>0.72232304186838403</v>
      </c>
      <c r="AE18" s="105"/>
      <c r="AF18" s="91" t="s">
        <v>108</v>
      </c>
      <c r="AG18" s="206">
        <f t="shared" si="0"/>
        <v>0.45831357584835802</v>
      </c>
      <c r="AH18" s="206">
        <f t="shared" si="1"/>
        <v>0.44759891381574901</v>
      </c>
      <c r="AI18" s="298">
        <f t="shared" si="2"/>
        <v>1.0000000000000009</v>
      </c>
      <c r="AJ18" s="206">
        <f t="shared" si="3"/>
        <v>0.44757651297888301</v>
      </c>
      <c r="AK18" s="206">
        <f t="shared" si="4"/>
        <v>0.44877625445895603</v>
      </c>
      <c r="AL18" s="298">
        <f t="shared" si="5"/>
        <v>-0.10000000000000009</v>
      </c>
      <c r="AM18" s="206">
        <f t="shared" si="6"/>
        <v>0.44952186660622401</v>
      </c>
      <c r="AN18" s="206">
        <f t="shared" si="7"/>
        <v>0.44745040826376198</v>
      </c>
      <c r="AO18" s="298">
        <f t="shared" si="8"/>
        <v>0.30000000000000027</v>
      </c>
      <c r="AP18" s="206">
        <f t="shared" si="9"/>
        <v>0.39586500080821702</v>
      </c>
      <c r="AQ18" s="206">
        <f t="shared" si="10"/>
        <v>0.441233242381599</v>
      </c>
      <c r="AR18" s="298">
        <f t="shared" si="11"/>
        <v>-4.4999999999999982</v>
      </c>
      <c r="AS18" s="206">
        <f t="shared" si="12"/>
        <v>0.73235526854599697</v>
      </c>
      <c r="AT18" s="206">
        <f t="shared" si="13"/>
        <v>0.72656236448595901</v>
      </c>
      <c r="AU18" s="298">
        <f t="shared" si="14"/>
        <v>0.50000000000000044</v>
      </c>
      <c r="AV18" s="206">
        <f t="shared" si="15"/>
        <v>0.72987719304980703</v>
      </c>
      <c r="AW18" s="206">
        <f t="shared" si="16"/>
        <v>0.72949606927842703</v>
      </c>
      <c r="AX18" s="298">
        <f t="shared" si="17"/>
        <v>0.10000000000000009</v>
      </c>
      <c r="AY18" s="206">
        <f t="shared" si="18"/>
        <v>0.72178945217127399</v>
      </c>
      <c r="AZ18" s="206">
        <f t="shared" si="19"/>
        <v>0.71078443263540203</v>
      </c>
      <c r="BA18" s="298">
        <f t="shared" si="20"/>
        <v>1.100000000000001</v>
      </c>
      <c r="BB18" s="206">
        <f t="shared" si="21"/>
        <v>0.68858426431665698</v>
      </c>
      <c r="BC18" s="206">
        <f t="shared" si="22"/>
        <v>0.70844939124898698</v>
      </c>
      <c r="BD18" s="298">
        <f t="shared" si="23"/>
        <v>-1.9000000000000017</v>
      </c>
      <c r="BE18" s="248"/>
      <c r="BF18" s="204">
        <f t="shared" si="24"/>
        <v>0.46688076619366597</v>
      </c>
      <c r="BG18" s="204">
        <f t="shared" si="25"/>
        <v>0.47225581151317197</v>
      </c>
      <c r="BH18" s="298">
        <f t="shared" si="26"/>
        <v>-0.49999999999999489</v>
      </c>
      <c r="BI18" s="204">
        <f t="shared" si="27"/>
        <v>0.46714115377448301</v>
      </c>
      <c r="BJ18" s="204">
        <f t="shared" si="28"/>
        <v>0.47197618055347501</v>
      </c>
      <c r="BK18" s="298">
        <f t="shared" si="29"/>
        <v>-0.49999999999999489</v>
      </c>
      <c r="BL18" s="204">
        <f t="shared" si="30"/>
        <v>0.46085099901097099</v>
      </c>
      <c r="BM18" s="204">
        <f t="shared" si="31"/>
        <v>0.46720694222554998</v>
      </c>
      <c r="BN18" s="298">
        <f t="shared" si="32"/>
        <v>-0.60000000000000053</v>
      </c>
      <c r="BO18" s="204">
        <f t="shared" si="33"/>
        <v>0.43391040578323398</v>
      </c>
      <c r="BP18" s="204">
        <f t="shared" si="34"/>
        <v>0.44399544325222401</v>
      </c>
      <c r="BQ18" s="298">
        <f t="shared" si="35"/>
        <v>-1.0000000000000009</v>
      </c>
      <c r="BR18" s="204">
        <f t="shared" si="36"/>
        <v>0.75147599115156205</v>
      </c>
      <c r="BS18" s="204">
        <f t="shared" si="37"/>
        <v>0.74661304709711696</v>
      </c>
      <c r="BT18" s="298">
        <f t="shared" si="38"/>
        <v>0.40000000000000036</v>
      </c>
      <c r="BU18" s="204">
        <f t="shared" si="39"/>
        <v>0.75313165202606402</v>
      </c>
      <c r="BV18" s="204">
        <f t="shared" si="40"/>
        <v>0.74705537836184399</v>
      </c>
      <c r="BW18" s="298">
        <f t="shared" si="41"/>
        <v>0.60000000000000053</v>
      </c>
      <c r="BX18" s="204">
        <f t="shared" si="42"/>
        <v>0.74307532258658304</v>
      </c>
      <c r="BY18" s="204">
        <f t="shared" si="43"/>
        <v>0.73692624728689804</v>
      </c>
      <c r="BZ18" s="298">
        <f t="shared" si="44"/>
        <v>0.60000000000000053</v>
      </c>
      <c r="CA18" s="204">
        <f t="shared" si="45"/>
        <v>0.71600493804381904</v>
      </c>
      <c r="CB18" s="204">
        <f t="shared" si="46"/>
        <v>0.71292194516945995</v>
      </c>
      <c r="CC18" s="298">
        <f t="shared" si="47"/>
        <v>0.30000000000000027</v>
      </c>
      <c r="CD18" s="205">
        <v>0</v>
      </c>
    </row>
    <row r="19" spans="2:82" ht="13.5" customHeight="1">
      <c r="B19" s="35">
        <v>15</v>
      </c>
      <c r="C19" s="102" t="s">
        <v>109</v>
      </c>
      <c r="D19" s="329">
        <v>0.50237524465134697</v>
      </c>
      <c r="E19" s="271">
        <v>0.47844909090822202</v>
      </c>
      <c r="F19" s="271">
        <v>0.48286755430161798</v>
      </c>
      <c r="G19" s="271">
        <v>0.454262312532699</v>
      </c>
      <c r="H19" s="271">
        <v>0.57812009711333001</v>
      </c>
      <c r="I19" s="271">
        <f>市区町村別_普及率!F20</f>
        <v>0.49146563969868889</v>
      </c>
      <c r="J19" s="329">
        <v>0.770781632743754</v>
      </c>
      <c r="K19" s="271">
        <v>0.76435009480096905</v>
      </c>
      <c r="L19" s="271">
        <v>0.76549669857581204</v>
      </c>
      <c r="M19" s="271">
        <v>0.73231215833166896</v>
      </c>
      <c r="N19" s="338">
        <v>0.82924066862768198</v>
      </c>
      <c r="O19" s="274">
        <f>市区町村別_普及率!G20</f>
        <v>0.76805804880749962</v>
      </c>
      <c r="P19" s="299"/>
      <c r="Q19" s="35">
        <v>15</v>
      </c>
      <c r="R19" s="102" t="s">
        <v>109</v>
      </c>
      <c r="S19" s="28">
        <v>0.49802049659120901</v>
      </c>
      <c r="T19" s="28">
        <v>0.50173167871163504</v>
      </c>
      <c r="U19" s="28">
        <v>0.49318144392886598</v>
      </c>
      <c r="V19" s="28">
        <v>0.46502446761648503</v>
      </c>
      <c r="W19" s="28">
        <v>0.59603238272238102</v>
      </c>
      <c r="X19" s="28">
        <v>0.50124253685321696</v>
      </c>
      <c r="Y19" s="28">
        <v>0.762478585807292</v>
      </c>
      <c r="Z19" s="28">
        <v>0.76299497858352705</v>
      </c>
      <c r="AA19" s="28">
        <v>0.75545085748595597</v>
      </c>
      <c r="AB19" s="28">
        <v>0.729664844853954</v>
      </c>
      <c r="AC19" s="28">
        <v>0.81171974742877095</v>
      </c>
      <c r="AD19" s="28">
        <v>0.76020549356164602</v>
      </c>
      <c r="AE19" s="105"/>
      <c r="AF19" s="91" t="s">
        <v>109</v>
      </c>
      <c r="AG19" s="206">
        <f t="shared" si="0"/>
        <v>0.50237524465134697</v>
      </c>
      <c r="AH19" s="206">
        <f t="shared" si="1"/>
        <v>0.49802049659120901</v>
      </c>
      <c r="AI19" s="298">
        <f t="shared" si="2"/>
        <v>0.40000000000000036</v>
      </c>
      <c r="AJ19" s="206">
        <f t="shared" si="3"/>
        <v>0.47844909090822202</v>
      </c>
      <c r="AK19" s="206">
        <f t="shared" si="4"/>
        <v>0.50173167871163504</v>
      </c>
      <c r="AL19" s="298">
        <f t="shared" si="5"/>
        <v>-2.4000000000000021</v>
      </c>
      <c r="AM19" s="206">
        <f t="shared" si="6"/>
        <v>0.48286755430161798</v>
      </c>
      <c r="AN19" s="206">
        <f t="shared" si="7"/>
        <v>0.49318144392886598</v>
      </c>
      <c r="AO19" s="298">
        <f t="shared" si="8"/>
        <v>-1.0000000000000009</v>
      </c>
      <c r="AP19" s="206">
        <f t="shared" si="9"/>
        <v>0.454262312532699</v>
      </c>
      <c r="AQ19" s="206">
        <f t="shared" si="10"/>
        <v>0.46502446761648503</v>
      </c>
      <c r="AR19" s="298">
        <f t="shared" si="11"/>
        <v>-1.100000000000001</v>
      </c>
      <c r="AS19" s="206">
        <f t="shared" si="12"/>
        <v>0.770781632743754</v>
      </c>
      <c r="AT19" s="206">
        <f t="shared" si="13"/>
        <v>0.762478585807292</v>
      </c>
      <c r="AU19" s="298">
        <f t="shared" si="14"/>
        <v>0.9000000000000008</v>
      </c>
      <c r="AV19" s="206">
        <f t="shared" si="15"/>
        <v>0.76435009480096905</v>
      </c>
      <c r="AW19" s="206">
        <f t="shared" si="16"/>
        <v>0.76299497858352705</v>
      </c>
      <c r="AX19" s="298">
        <f t="shared" si="17"/>
        <v>0.10000000000000009</v>
      </c>
      <c r="AY19" s="206">
        <f t="shared" si="18"/>
        <v>0.76549669857581204</v>
      </c>
      <c r="AZ19" s="206">
        <f t="shared" si="19"/>
        <v>0.75545085748595597</v>
      </c>
      <c r="BA19" s="298">
        <f t="shared" si="20"/>
        <v>1.0000000000000009</v>
      </c>
      <c r="BB19" s="206">
        <f t="shared" si="21"/>
        <v>0.73231215833166896</v>
      </c>
      <c r="BC19" s="206">
        <f t="shared" si="22"/>
        <v>0.729664844853954</v>
      </c>
      <c r="BD19" s="298">
        <f t="shared" si="23"/>
        <v>0.20000000000000018</v>
      </c>
      <c r="BE19" s="248"/>
      <c r="BF19" s="204">
        <f t="shared" si="24"/>
        <v>0.46688076619366597</v>
      </c>
      <c r="BG19" s="204">
        <f t="shared" si="25"/>
        <v>0.47225581151317197</v>
      </c>
      <c r="BH19" s="298">
        <f t="shared" si="26"/>
        <v>-0.49999999999999489</v>
      </c>
      <c r="BI19" s="204">
        <f t="shared" si="27"/>
        <v>0.46714115377448301</v>
      </c>
      <c r="BJ19" s="204">
        <f t="shared" si="28"/>
        <v>0.47197618055347501</v>
      </c>
      <c r="BK19" s="298">
        <f t="shared" si="29"/>
        <v>-0.49999999999999489</v>
      </c>
      <c r="BL19" s="204">
        <f t="shared" si="30"/>
        <v>0.46085099901097099</v>
      </c>
      <c r="BM19" s="204">
        <f t="shared" si="31"/>
        <v>0.46720694222554998</v>
      </c>
      <c r="BN19" s="298">
        <f t="shared" si="32"/>
        <v>-0.60000000000000053</v>
      </c>
      <c r="BO19" s="204">
        <f t="shared" si="33"/>
        <v>0.43391040578323398</v>
      </c>
      <c r="BP19" s="204">
        <f t="shared" si="34"/>
        <v>0.44399544325222401</v>
      </c>
      <c r="BQ19" s="298">
        <f t="shared" si="35"/>
        <v>-1.0000000000000009</v>
      </c>
      <c r="BR19" s="204">
        <f t="shared" si="36"/>
        <v>0.75147599115156205</v>
      </c>
      <c r="BS19" s="204">
        <f t="shared" si="37"/>
        <v>0.74661304709711696</v>
      </c>
      <c r="BT19" s="298">
        <f t="shared" si="38"/>
        <v>0.40000000000000036</v>
      </c>
      <c r="BU19" s="204">
        <f t="shared" si="39"/>
        <v>0.75313165202606402</v>
      </c>
      <c r="BV19" s="204">
        <f t="shared" si="40"/>
        <v>0.74705537836184399</v>
      </c>
      <c r="BW19" s="298">
        <f t="shared" si="41"/>
        <v>0.60000000000000053</v>
      </c>
      <c r="BX19" s="204">
        <f t="shared" si="42"/>
        <v>0.74307532258658304</v>
      </c>
      <c r="BY19" s="204">
        <f t="shared" si="43"/>
        <v>0.73692624728689804</v>
      </c>
      <c r="BZ19" s="298">
        <f t="shared" si="44"/>
        <v>0.60000000000000053</v>
      </c>
      <c r="CA19" s="204">
        <f t="shared" si="45"/>
        <v>0.71600493804381904</v>
      </c>
      <c r="CB19" s="204">
        <f t="shared" si="46"/>
        <v>0.71292194516945995</v>
      </c>
      <c r="CC19" s="298">
        <f t="shared" si="47"/>
        <v>0.30000000000000027</v>
      </c>
      <c r="CD19" s="205">
        <v>0</v>
      </c>
    </row>
    <row r="20" spans="2:82" ht="13.5" customHeight="1">
      <c r="B20" s="35">
        <v>16</v>
      </c>
      <c r="C20" s="102" t="s">
        <v>62</v>
      </c>
      <c r="D20" s="329">
        <v>0.35582680830239799</v>
      </c>
      <c r="E20" s="271">
        <v>0.37785048199829402</v>
      </c>
      <c r="F20" s="271">
        <v>0.36126637174564502</v>
      </c>
      <c r="G20" s="271">
        <v>0.34599824597713402</v>
      </c>
      <c r="H20" s="271">
        <v>0.54698034222347902</v>
      </c>
      <c r="I20" s="271">
        <f>市区町村別_普及率!F21</f>
        <v>0.37426321477986391</v>
      </c>
      <c r="J20" s="329">
        <v>0.64840073524631203</v>
      </c>
      <c r="K20" s="271">
        <v>0.65150530374939797</v>
      </c>
      <c r="L20" s="271">
        <v>0.64267379554408599</v>
      </c>
      <c r="M20" s="271">
        <v>0.62240523355350696</v>
      </c>
      <c r="N20" s="338">
        <v>0.75970326485044604</v>
      </c>
      <c r="O20" s="274">
        <f>市区町村別_普及率!G21</f>
        <v>0.65008134496316516</v>
      </c>
      <c r="P20" s="299"/>
      <c r="Q20" s="35">
        <v>16</v>
      </c>
      <c r="R20" s="102" t="s">
        <v>62</v>
      </c>
      <c r="S20" s="28">
        <v>0.37594585410308701</v>
      </c>
      <c r="T20" s="28">
        <v>0.385518918239592</v>
      </c>
      <c r="U20" s="28">
        <v>0.37939202431148999</v>
      </c>
      <c r="V20" s="28">
        <v>0.35358689308083702</v>
      </c>
      <c r="W20" s="28">
        <v>0.52151371581813599</v>
      </c>
      <c r="X20" s="28">
        <v>0.38423988089747002</v>
      </c>
      <c r="Y20" s="28">
        <v>0.64880667842457995</v>
      </c>
      <c r="Z20" s="28">
        <v>0.64531535683938201</v>
      </c>
      <c r="AA20" s="28">
        <v>0.645154850394699</v>
      </c>
      <c r="AB20" s="28">
        <v>0.60987255901488502</v>
      </c>
      <c r="AC20" s="28">
        <v>0.72762094358882701</v>
      </c>
      <c r="AD20" s="28">
        <v>0.64529637893650904</v>
      </c>
      <c r="AE20" s="105"/>
      <c r="AF20" s="91" t="s">
        <v>62</v>
      </c>
      <c r="AG20" s="206">
        <f t="shared" si="0"/>
        <v>0.35582680830239799</v>
      </c>
      <c r="AH20" s="206">
        <f t="shared" si="1"/>
        <v>0.37594585410308701</v>
      </c>
      <c r="AI20" s="298">
        <f t="shared" si="2"/>
        <v>-2.0000000000000018</v>
      </c>
      <c r="AJ20" s="206">
        <f t="shared" si="3"/>
        <v>0.37785048199829402</v>
      </c>
      <c r="AK20" s="206">
        <f t="shared" si="4"/>
        <v>0.385518918239592</v>
      </c>
      <c r="AL20" s="298">
        <f t="shared" si="5"/>
        <v>-0.80000000000000071</v>
      </c>
      <c r="AM20" s="206">
        <f t="shared" si="6"/>
        <v>0.36126637174564502</v>
      </c>
      <c r="AN20" s="206">
        <f t="shared" si="7"/>
        <v>0.37939202431148999</v>
      </c>
      <c r="AO20" s="298">
        <f t="shared" si="8"/>
        <v>-1.8000000000000016</v>
      </c>
      <c r="AP20" s="206">
        <f t="shared" si="9"/>
        <v>0.34599824597713402</v>
      </c>
      <c r="AQ20" s="206">
        <f t="shared" si="10"/>
        <v>0.35358689308083702</v>
      </c>
      <c r="AR20" s="298">
        <f t="shared" si="11"/>
        <v>-0.80000000000000071</v>
      </c>
      <c r="AS20" s="206">
        <f t="shared" si="12"/>
        <v>0.64840073524631203</v>
      </c>
      <c r="AT20" s="206">
        <f t="shared" si="13"/>
        <v>0.64880667842457995</v>
      </c>
      <c r="AU20" s="298">
        <f t="shared" si="14"/>
        <v>-0.10000000000000009</v>
      </c>
      <c r="AV20" s="206">
        <f t="shared" si="15"/>
        <v>0.65150530374939797</v>
      </c>
      <c r="AW20" s="206">
        <f t="shared" si="16"/>
        <v>0.64531535683938201</v>
      </c>
      <c r="AX20" s="298">
        <f t="shared" si="17"/>
        <v>0.70000000000000062</v>
      </c>
      <c r="AY20" s="206">
        <f t="shared" si="18"/>
        <v>0.64267379554408599</v>
      </c>
      <c r="AZ20" s="206">
        <f t="shared" si="19"/>
        <v>0.645154850394699</v>
      </c>
      <c r="BA20" s="298">
        <f t="shared" si="20"/>
        <v>-0.20000000000000018</v>
      </c>
      <c r="BB20" s="206">
        <f t="shared" si="21"/>
        <v>0.62240523355350696</v>
      </c>
      <c r="BC20" s="206">
        <f t="shared" si="22"/>
        <v>0.60987255901488502</v>
      </c>
      <c r="BD20" s="298">
        <f t="shared" si="23"/>
        <v>1.2000000000000011</v>
      </c>
      <c r="BE20" s="248"/>
      <c r="BF20" s="204">
        <f t="shared" si="24"/>
        <v>0.46688076619366597</v>
      </c>
      <c r="BG20" s="204">
        <f t="shared" si="25"/>
        <v>0.47225581151317197</v>
      </c>
      <c r="BH20" s="298">
        <f t="shared" si="26"/>
        <v>-0.49999999999999489</v>
      </c>
      <c r="BI20" s="204">
        <f t="shared" si="27"/>
        <v>0.46714115377448301</v>
      </c>
      <c r="BJ20" s="204">
        <f t="shared" si="28"/>
        <v>0.47197618055347501</v>
      </c>
      <c r="BK20" s="298">
        <f t="shared" si="29"/>
        <v>-0.49999999999999489</v>
      </c>
      <c r="BL20" s="204">
        <f t="shared" si="30"/>
        <v>0.46085099901097099</v>
      </c>
      <c r="BM20" s="204">
        <f t="shared" si="31"/>
        <v>0.46720694222554998</v>
      </c>
      <c r="BN20" s="298">
        <f t="shared" si="32"/>
        <v>-0.60000000000000053</v>
      </c>
      <c r="BO20" s="204">
        <f t="shared" si="33"/>
        <v>0.43391040578323398</v>
      </c>
      <c r="BP20" s="204">
        <f t="shared" si="34"/>
        <v>0.44399544325222401</v>
      </c>
      <c r="BQ20" s="298">
        <f t="shared" si="35"/>
        <v>-1.0000000000000009</v>
      </c>
      <c r="BR20" s="204">
        <f t="shared" si="36"/>
        <v>0.75147599115156205</v>
      </c>
      <c r="BS20" s="204">
        <f t="shared" si="37"/>
        <v>0.74661304709711696</v>
      </c>
      <c r="BT20" s="298">
        <f t="shared" si="38"/>
        <v>0.40000000000000036</v>
      </c>
      <c r="BU20" s="204">
        <f t="shared" si="39"/>
        <v>0.75313165202606402</v>
      </c>
      <c r="BV20" s="204">
        <f t="shared" si="40"/>
        <v>0.74705537836184399</v>
      </c>
      <c r="BW20" s="298">
        <f t="shared" si="41"/>
        <v>0.60000000000000053</v>
      </c>
      <c r="BX20" s="204">
        <f t="shared" si="42"/>
        <v>0.74307532258658304</v>
      </c>
      <c r="BY20" s="204">
        <f t="shared" si="43"/>
        <v>0.73692624728689804</v>
      </c>
      <c r="BZ20" s="298">
        <f t="shared" si="44"/>
        <v>0.60000000000000053</v>
      </c>
      <c r="CA20" s="204">
        <f t="shared" si="45"/>
        <v>0.71600493804381904</v>
      </c>
      <c r="CB20" s="204">
        <f t="shared" si="46"/>
        <v>0.71292194516945995</v>
      </c>
      <c r="CC20" s="298">
        <f t="shared" si="47"/>
        <v>0.30000000000000027</v>
      </c>
      <c r="CD20" s="205">
        <v>0</v>
      </c>
    </row>
    <row r="21" spans="2:82" ht="13.5" customHeight="1">
      <c r="B21" s="35">
        <v>17</v>
      </c>
      <c r="C21" s="102" t="s">
        <v>110</v>
      </c>
      <c r="D21" s="329">
        <v>0.45160690828540401</v>
      </c>
      <c r="E21" s="271">
        <v>0.46006446599926298</v>
      </c>
      <c r="F21" s="271">
        <v>0.46678659926552402</v>
      </c>
      <c r="G21" s="271">
        <v>0.42511924276533802</v>
      </c>
      <c r="H21" s="271">
        <v>0.59617327141489795</v>
      </c>
      <c r="I21" s="271">
        <f>市区町村別_普及率!F22</f>
        <v>0.46744034066687379</v>
      </c>
      <c r="J21" s="329">
        <v>0.73343679266408801</v>
      </c>
      <c r="K21" s="271">
        <v>0.73271858805435197</v>
      </c>
      <c r="L21" s="271">
        <v>0.72433578621596495</v>
      </c>
      <c r="M21" s="271">
        <v>0.68862432102797699</v>
      </c>
      <c r="N21" s="338">
        <v>0.79915640662532905</v>
      </c>
      <c r="O21" s="274">
        <f>市区町村別_普及率!G22</f>
        <v>0.73108081053369678</v>
      </c>
      <c r="P21" s="299"/>
      <c r="Q21" s="35">
        <v>17</v>
      </c>
      <c r="R21" s="102" t="s">
        <v>110</v>
      </c>
      <c r="S21" s="28">
        <v>0.45795011641015798</v>
      </c>
      <c r="T21" s="28">
        <v>0.461825891639773</v>
      </c>
      <c r="U21" s="28">
        <v>0.46067245318635702</v>
      </c>
      <c r="V21" s="28">
        <v>0.44470984896374999</v>
      </c>
      <c r="W21" s="28">
        <v>0.58179223591439899</v>
      </c>
      <c r="X21" s="28">
        <v>0.46486901544313802</v>
      </c>
      <c r="Y21" s="28">
        <v>0.72811625307981798</v>
      </c>
      <c r="Z21" s="28">
        <v>0.72101721267913099</v>
      </c>
      <c r="AA21" s="28">
        <v>0.71126051175348004</v>
      </c>
      <c r="AB21" s="28">
        <v>0.69839714440971601</v>
      </c>
      <c r="AC21" s="28">
        <v>0.81828917018500702</v>
      </c>
      <c r="AD21" s="28">
        <v>0.72104766171315204</v>
      </c>
      <c r="AE21" s="105"/>
      <c r="AF21" s="91" t="s">
        <v>110</v>
      </c>
      <c r="AG21" s="206">
        <f t="shared" si="0"/>
        <v>0.45160690828540401</v>
      </c>
      <c r="AH21" s="206">
        <f t="shared" si="1"/>
        <v>0.45795011641015798</v>
      </c>
      <c r="AI21" s="298">
        <f t="shared" si="2"/>
        <v>-0.60000000000000053</v>
      </c>
      <c r="AJ21" s="206">
        <f t="shared" si="3"/>
        <v>0.46006446599926298</v>
      </c>
      <c r="AK21" s="206">
        <f t="shared" si="4"/>
        <v>0.461825891639773</v>
      </c>
      <c r="AL21" s="298">
        <f t="shared" si="5"/>
        <v>-0.20000000000000018</v>
      </c>
      <c r="AM21" s="206">
        <f t="shared" si="6"/>
        <v>0.46678659926552402</v>
      </c>
      <c r="AN21" s="206">
        <f t="shared" si="7"/>
        <v>0.46067245318635702</v>
      </c>
      <c r="AO21" s="298">
        <f t="shared" si="8"/>
        <v>0.60000000000000053</v>
      </c>
      <c r="AP21" s="206">
        <f t="shared" si="9"/>
        <v>0.42511924276533802</v>
      </c>
      <c r="AQ21" s="206">
        <f t="shared" si="10"/>
        <v>0.44470984896374999</v>
      </c>
      <c r="AR21" s="298">
        <f t="shared" si="11"/>
        <v>-2.0000000000000018</v>
      </c>
      <c r="AS21" s="206">
        <f t="shared" si="12"/>
        <v>0.73343679266408801</v>
      </c>
      <c r="AT21" s="206">
        <f t="shared" si="13"/>
        <v>0.72811625307981798</v>
      </c>
      <c r="AU21" s="298">
        <f t="shared" si="14"/>
        <v>0.50000000000000044</v>
      </c>
      <c r="AV21" s="206">
        <f t="shared" si="15"/>
        <v>0.73271858805435197</v>
      </c>
      <c r="AW21" s="206">
        <f t="shared" si="16"/>
        <v>0.72101721267913099</v>
      </c>
      <c r="AX21" s="298">
        <f t="shared" si="17"/>
        <v>1.2000000000000011</v>
      </c>
      <c r="AY21" s="206">
        <f t="shared" si="18"/>
        <v>0.72433578621596495</v>
      </c>
      <c r="AZ21" s="206">
        <f t="shared" si="19"/>
        <v>0.71126051175348004</v>
      </c>
      <c r="BA21" s="298">
        <f t="shared" si="20"/>
        <v>1.3000000000000012</v>
      </c>
      <c r="BB21" s="206">
        <f t="shared" si="21"/>
        <v>0.68862432102797699</v>
      </c>
      <c r="BC21" s="206">
        <f t="shared" si="22"/>
        <v>0.69839714440971601</v>
      </c>
      <c r="BD21" s="298">
        <f t="shared" si="23"/>
        <v>-0.9000000000000008</v>
      </c>
      <c r="BE21" s="248"/>
      <c r="BF21" s="204">
        <f t="shared" si="24"/>
        <v>0.46688076619366597</v>
      </c>
      <c r="BG21" s="204">
        <f t="shared" si="25"/>
        <v>0.47225581151317197</v>
      </c>
      <c r="BH21" s="298">
        <f t="shared" si="26"/>
        <v>-0.49999999999999489</v>
      </c>
      <c r="BI21" s="204">
        <f t="shared" si="27"/>
        <v>0.46714115377448301</v>
      </c>
      <c r="BJ21" s="204">
        <f t="shared" si="28"/>
        <v>0.47197618055347501</v>
      </c>
      <c r="BK21" s="298">
        <f t="shared" si="29"/>
        <v>-0.49999999999999489</v>
      </c>
      <c r="BL21" s="204">
        <f t="shared" si="30"/>
        <v>0.46085099901097099</v>
      </c>
      <c r="BM21" s="204">
        <f t="shared" si="31"/>
        <v>0.46720694222554998</v>
      </c>
      <c r="BN21" s="298">
        <f t="shared" si="32"/>
        <v>-0.60000000000000053</v>
      </c>
      <c r="BO21" s="204">
        <f t="shared" si="33"/>
        <v>0.43391040578323398</v>
      </c>
      <c r="BP21" s="204">
        <f t="shared" si="34"/>
        <v>0.44399544325222401</v>
      </c>
      <c r="BQ21" s="298">
        <f t="shared" si="35"/>
        <v>-1.0000000000000009</v>
      </c>
      <c r="BR21" s="204">
        <f t="shared" si="36"/>
        <v>0.75147599115156205</v>
      </c>
      <c r="BS21" s="204">
        <f t="shared" si="37"/>
        <v>0.74661304709711696</v>
      </c>
      <c r="BT21" s="298">
        <f t="shared" si="38"/>
        <v>0.40000000000000036</v>
      </c>
      <c r="BU21" s="204">
        <f t="shared" si="39"/>
        <v>0.75313165202606402</v>
      </c>
      <c r="BV21" s="204">
        <f t="shared" si="40"/>
        <v>0.74705537836184399</v>
      </c>
      <c r="BW21" s="298">
        <f t="shared" si="41"/>
        <v>0.60000000000000053</v>
      </c>
      <c r="BX21" s="204">
        <f t="shared" si="42"/>
        <v>0.74307532258658304</v>
      </c>
      <c r="BY21" s="204">
        <f t="shared" si="43"/>
        <v>0.73692624728689804</v>
      </c>
      <c r="BZ21" s="298">
        <f t="shared" si="44"/>
        <v>0.60000000000000053</v>
      </c>
      <c r="CA21" s="204">
        <f t="shared" si="45"/>
        <v>0.71600493804381904</v>
      </c>
      <c r="CB21" s="204">
        <f t="shared" si="46"/>
        <v>0.71292194516945995</v>
      </c>
      <c r="CC21" s="298">
        <f t="shared" si="47"/>
        <v>0.30000000000000027</v>
      </c>
      <c r="CD21" s="205">
        <v>0</v>
      </c>
    </row>
    <row r="22" spans="2:82" ht="13.5" customHeight="1">
      <c r="B22" s="35">
        <v>18</v>
      </c>
      <c r="C22" s="102" t="s">
        <v>63</v>
      </c>
      <c r="D22" s="329">
        <v>0.46370842214577501</v>
      </c>
      <c r="E22" s="271">
        <v>0.45516020435671301</v>
      </c>
      <c r="F22" s="271">
        <v>0.41971565955149498</v>
      </c>
      <c r="G22" s="271">
        <v>0.42713359709570897</v>
      </c>
      <c r="H22" s="271">
        <v>0.52833533799674204</v>
      </c>
      <c r="I22" s="271">
        <f>市区町村別_普及率!F23</f>
        <v>0.44751894856448732</v>
      </c>
      <c r="J22" s="329">
        <v>0.73790461228511195</v>
      </c>
      <c r="K22" s="271">
        <v>0.74328064871084298</v>
      </c>
      <c r="L22" s="271">
        <v>0.728676919218056</v>
      </c>
      <c r="M22" s="271">
        <v>0.72657227958622195</v>
      </c>
      <c r="N22" s="338">
        <v>0.80321898176726103</v>
      </c>
      <c r="O22" s="274">
        <f>市区町村別_普及率!G23</f>
        <v>0.73892990277141324</v>
      </c>
      <c r="P22" s="299"/>
      <c r="Q22" s="35">
        <v>18</v>
      </c>
      <c r="R22" s="102" t="s">
        <v>63</v>
      </c>
      <c r="S22" s="28">
        <v>0.46388566321431302</v>
      </c>
      <c r="T22" s="28">
        <v>0.45845803557020198</v>
      </c>
      <c r="U22" s="28">
        <v>0.43604852261631899</v>
      </c>
      <c r="V22" s="28">
        <v>0.43164251270346898</v>
      </c>
      <c r="W22" s="28">
        <v>0.53044813366393495</v>
      </c>
      <c r="X22" s="28">
        <v>0.45325612517897101</v>
      </c>
      <c r="Y22" s="28">
        <v>0.72582425138422102</v>
      </c>
      <c r="Z22" s="28">
        <v>0.73706231156926705</v>
      </c>
      <c r="AA22" s="28">
        <v>0.70985399825456896</v>
      </c>
      <c r="AB22" s="28">
        <v>0.72952267023351902</v>
      </c>
      <c r="AC22" s="28">
        <v>0.81070576859579602</v>
      </c>
      <c r="AD22" s="28">
        <v>0.72602436433737705</v>
      </c>
      <c r="AE22" s="105"/>
      <c r="AF22" s="91" t="s">
        <v>63</v>
      </c>
      <c r="AG22" s="206">
        <f t="shared" si="0"/>
        <v>0.46370842214577501</v>
      </c>
      <c r="AH22" s="206">
        <f t="shared" si="1"/>
        <v>0.46388566321431302</v>
      </c>
      <c r="AI22" s="298">
        <f t="shared" si="2"/>
        <v>0</v>
      </c>
      <c r="AJ22" s="206">
        <f t="shared" si="3"/>
        <v>0.45516020435671301</v>
      </c>
      <c r="AK22" s="206">
        <f t="shared" si="4"/>
        <v>0.45845803557020198</v>
      </c>
      <c r="AL22" s="298">
        <f t="shared" si="5"/>
        <v>-0.30000000000000027</v>
      </c>
      <c r="AM22" s="206">
        <f t="shared" si="6"/>
        <v>0.41971565955149498</v>
      </c>
      <c r="AN22" s="206">
        <f t="shared" si="7"/>
        <v>0.43604852261631899</v>
      </c>
      <c r="AO22" s="298">
        <f t="shared" si="8"/>
        <v>-1.6000000000000014</v>
      </c>
      <c r="AP22" s="206">
        <f t="shared" si="9"/>
        <v>0.42713359709570897</v>
      </c>
      <c r="AQ22" s="206">
        <f t="shared" si="10"/>
        <v>0.43164251270346898</v>
      </c>
      <c r="AR22" s="298">
        <f t="shared" si="11"/>
        <v>-0.50000000000000044</v>
      </c>
      <c r="AS22" s="206">
        <f t="shared" si="12"/>
        <v>0.73790461228511195</v>
      </c>
      <c r="AT22" s="206">
        <f t="shared" si="13"/>
        <v>0.72582425138422102</v>
      </c>
      <c r="AU22" s="298">
        <f t="shared" si="14"/>
        <v>1.2000000000000011</v>
      </c>
      <c r="AV22" s="206">
        <f t="shared" si="15"/>
        <v>0.74328064871084298</v>
      </c>
      <c r="AW22" s="206">
        <f t="shared" si="16"/>
        <v>0.73706231156926705</v>
      </c>
      <c r="AX22" s="298">
        <f t="shared" si="17"/>
        <v>0.60000000000000053</v>
      </c>
      <c r="AY22" s="206">
        <f t="shared" si="18"/>
        <v>0.728676919218056</v>
      </c>
      <c r="AZ22" s="206">
        <f t="shared" si="19"/>
        <v>0.70985399825456896</v>
      </c>
      <c r="BA22" s="298">
        <f t="shared" si="20"/>
        <v>1.9000000000000017</v>
      </c>
      <c r="BB22" s="206">
        <f t="shared" si="21"/>
        <v>0.72657227958622195</v>
      </c>
      <c r="BC22" s="206">
        <f t="shared" si="22"/>
        <v>0.72952267023351902</v>
      </c>
      <c r="BD22" s="298">
        <f t="shared" si="23"/>
        <v>-0.30000000000000027</v>
      </c>
      <c r="BE22" s="248"/>
      <c r="BF22" s="204">
        <f t="shared" si="24"/>
        <v>0.46688076619366597</v>
      </c>
      <c r="BG22" s="204">
        <f t="shared" si="25"/>
        <v>0.47225581151317197</v>
      </c>
      <c r="BH22" s="298">
        <f t="shared" si="26"/>
        <v>-0.49999999999999489</v>
      </c>
      <c r="BI22" s="204">
        <f t="shared" si="27"/>
        <v>0.46714115377448301</v>
      </c>
      <c r="BJ22" s="204">
        <f t="shared" si="28"/>
        <v>0.47197618055347501</v>
      </c>
      <c r="BK22" s="298">
        <f t="shared" si="29"/>
        <v>-0.49999999999999489</v>
      </c>
      <c r="BL22" s="204">
        <f t="shared" si="30"/>
        <v>0.46085099901097099</v>
      </c>
      <c r="BM22" s="204">
        <f t="shared" si="31"/>
        <v>0.46720694222554998</v>
      </c>
      <c r="BN22" s="298">
        <f t="shared" si="32"/>
        <v>-0.60000000000000053</v>
      </c>
      <c r="BO22" s="204">
        <f t="shared" si="33"/>
        <v>0.43391040578323398</v>
      </c>
      <c r="BP22" s="204">
        <f t="shared" si="34"/>
        <v>0.44399544325222401</v>
      </c>
      <c r="BQ22" s="298">
        <f t="shared" si="35"/>
        <v>-1.0000000000000009</v>
      </c>
      <c r="BR22" s="204">
        <f t="shared" si="36"/>
        <v>0.75147599115156205</v>
      </c>
      <c r="BS22" s="204">
        <f t="shared" si="37"/>
        <v>0.74661304709711696</v>
      </c>
      <c r="BT22" s="298">
        <f t="shared" si="38"/>
        <v>0.40000000000000036</v>
      </c>
      <c r="BU22" s="204">
        <f t="shared" si="39"/>
        <v>0.75313165202606402</v>
      </c>
      <c r="BV22" s="204">
        <f t="shared" si="40"/>
        <v>0.74705537836184399</v>
      </c>
      <c r="BW22" s="298">
        <f t="shared" si="41"/>
        <v>0.60000000000000053</v>
      </c>
      <c r="BX22" s="204">
        <f t="shared" si="42"/>
        <v>0.74307532258658304</v>
      </c>
      <c r="BY22" s="204">
        <f t="shared" si="43"/>
        <v>0.73692624728689804</v>
      </c>
      <c r="BZ22" s="298">
        <f t="shared" si="44"/>
        <v>0.60000000000000053</v>
      </c>
      <c r="CA22" s="204">
        <f t="shared" si="45"/>
        <v>0.71600493804381904</v>
      </c>
      <c r="CB22" s="204">
        <f t="shared" si="46"/>
        <v>0.71292194516945995</v>
      </c>
      <c r="CC22" s="298">
        <f t="shared" si="47"/>
        <v>0.30000000000000027</v>
      </c>
      <c r="CD22" s="205">
        <v>0</v>
      </c>
    </row>
    <row r="23" spans="2:82" ht="13.5" customHeight="1">
      <c r="B23" s="35">
        <v>19</v>
      </c>
      <c r="C23" s="102" t="s">
        <v>111</v>
      </c>
      <c r="D23" s="329">
        <v>0.48730077760998602</v>
      </c>
      <c r="E23" s="271">
        <v>0.48217668729406499</v>
      </c>
      <c r="F23" s="271">
        <v>0.48738534904059599</v>
      </c>
      <c r="G23" s="271">
        <v>0.44440821564126698</v>
      </c>
      <c r="H23" s="271">
        <v>0.60268206732495999</v>
      </c>
      <c r="I23" s="271">
        <f>市区町村別_普及率!F24</f>
        <v>0.49298024924052952</v>
      </c>
      <c r="J23" s="329">
        <v>0.77258333430398396</v>
      </c>
      <c r="K23" s="271">
        <v>0.77481848547621601</v>
      </c>
      <c r="L23" s="271">
        <v>0.76379609807217297</v>
      </c>
      <c r="M23" s="271">
        <v>0.71784758461099596</v>
      </c>
      <c r="N23" s="338">
        <v>0.82952716515592095</v>
      </c>
      <c r="O23" s="274">
        <f>市区町村別_普及率!G24</f>
        <v>0.77206703602569549</v>
      </c>
      <c r="P23" s="299"/>
      <c r="Q23" s="35">
        <v>19</v>
      </c>
      <c r="R23" s="102" t="s">
        <v>111</v>
      </c>
      <c r="S23" s="28">
        <v>0.48892856327269801</v>
      </c>
      <c r="T23" s="28">
        <v>0.51482852705396498</v>
      </c>
      <c r="U23" s="28">
        <v>0.47717616021355003</v>
      </c>
      <c r="V23" s="28">
        <v>0.46340485467874398</v>
      </c>
      <c r="W23" s="28">
        <v>0.62892996473513896</v>
      </c>
      <c r="X23" s="28">
        <v>0.49954740339175302</v>
      </c>
      <c r="Y23" s="28">
        <v>0.76702339964522404</v>
      </c>
      <c r="Z23" s="28">
        <v>0.77302598654503696</v>
      </c>
      <c r="AA23" s="28">
        <v>0.75779042682856901</v>
      </c>
      <c r="AB23" s="28">
        <v>0.73151155632632703</v>
      </c>
      <c r="AC23" s="28">
        <v>0.81602385495293195</v>
      </c>
      <c r="AD23" s="28">
        <v>0.76662237944793998</v>
      </c>
      <c r="AE23" s="105"/>
      <c r="AF23" s="91" t="s">
        <v>111</v>
      </c>
      <c r="AG23" s="206">
        <f t="shared" si="0"/>
        <v>0.48730077760998602</v>
      </c>
      <c r="AH23" s="206">
        <f t="shared" si="1"/>
        <v>0.48892856327269801</v>
      </c>
      <c r="AI23" s="298">
        <f t="shared" si="2"/>
        <v>-0.20000000000000018</v>
      </c>
      <c r="AJ23" s="206">
        <f t="shared" si="3"/>
        <v>0.48217668729406499</v>
      </c>
      <c r="AK23" s="206">
        <f t="shared" si="4"/>
        <v>0.51482852705396498</v>
      </c>
      <c r="AL23" s="298">
        <f t="shared" si="5"/>
        <v>-3.3000000000000029</v>
      </c>
      <c r="AM23" s="206">
        <f t="shared" si="6"/>
        <v>0.48738534904059599</v>
      </c>
      <c r="AN23" s="206">
        <f t="shared" si="7"/>
        <v>0.47717616021355003</v>
      </c>
      <c r="AO23" s="298">
        <f t="shared" si="8"/>
        <v>1.0000000000000009</v>
      </c>
      <c r="AP23" s="206">
        <f t="shared" si="9"/>
        <v>0.44440821564126698</v>
      </c>
      <c r="AQ23" s="206">
        <f t="shared" si="10"/>
        <v>0.46340485467874398</v>
      </c>
      <c r="AR23" s="298">
        <f t="shared" si="11"/>
        <v>-1.9000000000000017</v>
      </c>
      <c r="AS23" s="206">
        <f t="shared" si="12"/>
        <v>0.77258333430398396</v>
      </c>
      <c r="AT23" s="206">
        <f t="shared" si="13"/>
        <v>0.76702339964522404</v>
      </c>
      <c r="AU23" s="298">
        <f t="shared" si="14"/>
        <v>0.60000000000000053</v>
      </c>
      <c r="AV23" s="206">
        <f t="shared" si="15"/>
        <v>0.77481848547621601</v>
      </c>
      <c r="AW23" s="206">
        <f t="shared" si="16"/>
        <v>0.77302598654503696</v>
      </c>
      <c r="AX23" s="298">
        <f t="shared" si="17"/>
        <v>0.20000000000000018</v>
      </c>
      <c r="AY23" s="206">
        <f t="shared" si="18"/>
        <v>0.76379609807217297</v>
      </c>
      <c r="AZ23" s="206">
        <f t="shared" si="19"/>
        <v>0.75779042682856901</v>
      </c>
      <c r="BA23" s="298">
        <f t="shared" si="20"/>
        <v>0.60000000000000053</v>
      </c>
      <c r="BB23" s="206">
        <f t="shared" si="21"/>
        <v>0.71784758461099596</v>
      </c>
      <c r="BC23" s="206">
        <f t="shared" si="22"/>
        <v>0.73151155632632703</v>
      </c>
      <c r="BD23" s="298">
        <f t="shared" si="23"/>
        <v>-1.4000000000000012</v>
      </c>
      <c r="BE23" s="248"/>
      <c r="BF23" s="204">
        <f t="shared" si="24"/>
        <v>0.46688076619366597</v>
      </c>
      <c r="BG23" s="204">
        <f t="shared" si="25"/>
        <v>0.47225581151317197</v>
      </c>
      <c r="BH23" s="298">
        <f t="shared" si="26"/>
        <v>-0.49999999999999489</v>
      </c>
      <c r="BI23" s="204">
        <f t="shared" si="27"/>
        <v>0.46714115377448301</v>
      </c>
      <c r="BJ23" s="204">
        <f t="shared" si="28"/>
        <v>0.47197618055347501</v>
      </c>
      <c r="BK23" s="298">
        <f t="shared" si="29"/>
        <v>-0.49999999999999489</v>
      </c>
      <c r="BL23" s="204">
        <f t="shared" si="30"/>
        <v>0.46085099901097099</v>
      </c>
      <c r="BM23" s="204">
        <f t="shared" si="31"/>
        <v>0.46720694222554998</v>
      </c>
      <c r="BN23" s="298">
        <f t="shared" si="32"/>
        <v>-0.60000000000000053</v>
      </c>
      <c r="BO23" s="204">
        <f t="shared" si="33"/>
        <v>0.43391040578323398</v>
      </c>
      <c r="BP23" s="204">
        <f t="shared" si="34"/>
        <v>0.44399544325222401</v>
      </c>
      <c r="BQ23" s="298">
        <f t="shared" si="35"/>
        <v>-1.0000000000000009</v>
      </c>
      <c r="BR23" s="204">
        <f t="shared" si="36"/>
        <v>0.75147599115156205</v>
      </c>
      <c r="BS23" s="204">
        <f t="shared" si="37"/>
        <v>0.74661304709711696</v>
      </c>
      <c r="BT23" s="298">
        <f t="shared" si="38"/>
        <v>0.40000000000000036</v>
      </c>
      <c r="BU23" s="204">
        <f t="shared" si="39"/>
        <v>0.75313165202606402</v>
      </c>
      <c r="BV23" s="204">
        <f t="shared" si="40"/>
        <v>0.74705537836184399</v>
      </c>
      <c r="BW23" s="298">
        <f t="shared" si="41"/>
        <v>0.60000000000000053</v>
      </c>
      <c r="BX23" s="204">
        <f t="shared" si="42"/>
        <v>0.74307532258658304</v>
      </c>
      <c r="BY23" s="204">
        <f t="shared" si="43"/>
        <v>0.73692624728689804</v>
      </c>
      <c r="BZ23" s="298">
        <f t="shared" si="44"/>
        <v>0.60000000000000053</v>
      </c>
      <c r="CA23" s="204">
        <f t="shared" si="45"/>
        <v>0.71600493804381904</v>
      </c>
      <c r="CB23" s="204">
        <f t="shared" si="46"/>
        <v>0.71292194516945995</v>
      </c>
      <c r="CC23" s="298">
        <f t="shared" si="47"/>
        <v>0.30000000000000027</v>
      </c>
      <c r="CD23" s="205">
        <v>0</v>
      </c>
    </row>
    <row r="24" spans="2:82" ht="13.5" customHeight="1">
      <c r="B24" s="35">
        <v>20</v>
      </c>
      <c r="C24" s="102" t="s">
        <v>112</v>
      </c>
      <c r="D24" s="329">
        <v>0.50512403389455096</v>
      </c>
      <c r="E24" s="271">
        <v>0.53614158895242103</v>
      </c>
      <c r="F24" s="271">
        <v>0.51350272157890997</v>
      </c>
      <c r="G24" s="271">
        <v>0.45295403185593303</v>
      </c>
      <c r="H24" s="271">
        <v>0.62413022051387601</v>
      </c>
      <c r="I24" s="271">
        <f>市区町村別_普及率!F25</f>
        <v>0.52221458351439698</v>
      </c>
      <c r="J24" s="329">
        <v>0.779483865888011</v>
      </c>
      <c r="K24" s="271">
        <v>0.78870234201954303</v>
      </c>
      <c r="L24" s="271">
        <v>0.78043949043797001</v>
      </c>
      <c r="M24" s="271">
        <v>0.76459456206751397</v>
      </c>
      <c r="N24" s="338">
        <v>0.83710705898570303</v>
      </c>
      <c r="O24" s="274">
        <f>市区町村別_普及率!G25</f>
        <v>0.78445211573878071</v>
      </c>
      <c r="P24" s="299"/>
      <c r="Q24" s="35">
        <v>20</v>
      </c>
      <c r="R24" s="102" t="s">
        <v>112</v>
      </c>
      <c r="S24" s="28">
        <v>0.51624732531182005</v>
      </c>
      <c r="T24" s="28">
        <v>0.53020337064524703</v>
      </c>
      <c r="U24" s="28">
        <v>0.52329042867765496</v>
      </c>
      <c r="V24" s="28">
        <v>0.48912674622148899</v>
      </c>
      <c r="W24" s="28">
        <v>0.58291282506122499</v>
      </c>
      <c r="X24" s="28">
        <v>0.52507282497333896</v>
      </c>
      <c r="Y24" s="28">
        <v>0.781013433299384</v>
      </c>
      <c r="Z24" s="28">
        <v>0.78323291661498295</v>
      </c>
      <c r="AA24" s="28">
        <v>0.77522145702678302</v>
      </c>
      <c r="AB24" s="28">
        <v>0.771100293169523</v>
      </c>
      <c r="AC24" s="28">
        <v>0.81760138809972405</v>
      </c>
      <c r="AD24" s="28">
        <v>0.77997823220428197</v>
      </c>
      <c r="AE24" s="105"/>
      <c r="AF24" s="91" t="s">
        <v>112</v>
      </c>
      <c r="AG24" s="206">
        <f t="shared" si="0"/>
        <v>0.50512403389455096</v>
      </c>
      <c r="AH24" s="206">
        <f t="shared" si="1"/>
        <v>0.51624732531182005</v>
      </c>
      <c r="AI24" s="298">
        <f t="shared" si="2"/>
        <v>-1.100000000000001</v>
      </c>
      <c r="AJ24" s="206">
        <f t="shared" si="3"/>
        <v>0.53614158895242103</v>
      </c>
      <c r="AK24" s="206">
        <f t="shared" si="4"/>
        <v>0.53020337064524703</v>
      </c>
      <c r="AL24" s="298">
        <f t="shared" si="5"/>
        <v>0.60000000000000053</v>
      </c>
      <c r="AM24" s="206">
        <f t="shared" si="6"/>
        <v>0.51350272157890997</v>
      </c>
      <c r="AN24" s="206">
        <f t="shared" si="7"/>
        <v>0.52329042867765496</v>
      </c>
      <c r="AO24" s="298">
        <f t="shared" si="8"/>
        <v>-0.9000000000000008</v>
      </c>
      <c r="AP24" s="206">
        <f t="shared" si="9"/>
        <v>0.45295403185593303</v>
      </c>
      <c r="AQ24" s="206">
        <f t="shared" si="10"/>
        <v>0.48912674622148899</v>
      </c>
      <c r="AR24" s="298">
        <f t="shared" si="11"/>
        <v>-3.5999999999999979</v>
      </c>
      <c r="AS24" s="206">
        <f t="shared" si="12"/>
        <v>0.779483865888011</v>
      </c>
      <c r="AT24" s="206">
        <f t="shared" si="13"/>
        <v>0.781013433299384</v>
      </c>
      <c r="AU24" s="298">
        <f t="shared" si="14"/>
        <v>-0.20000000000000018</v>
      </c>
      <c r="AV24" s="206">
        <f t="shared" si="15"/>
        <v>0.78870234201954303</v>
      </c>
      <c r="AW24" s="206">
        <f t="shared" si="16"/>
        <v>0.78323291661498295</v>
      </c>
      <c r="AX24" s="298">
        <f t="shared" si="17"/>
        <v>0.60000000000000053</v>
      </c>
      <c r="AY24" s="206">
        <f t="shared" si="18"/>
        <v>0.78043949043797001</v>
      </c>
      <c r="AZ24" s="206">
        <f t="shared" si="19"/>
        <v>0.77522145702678302</v>
      </c>
      <c r="BA24" s="298">
        <f t="shared" si="20"/>
        <v>0.50000000000000044</v>
      </c>
      <c r="BB24" s="206">
        <f t="shared" si="21"/>
        <v>0.76459456206751397</v>
      </c>
      <c r="BC24" s="206">
        <f t="shared" si="22"/>
        <v>0.771100293169523</v>
      </c>
      <c r="BD24" s="298">
        <f t="shared" si="23"/>
        <v>-0.60000000000000053</v>
      </c>
      <c r="BE24" s="248"/>
      <c r="BF24" s="204">
        <f t="shared" si="24"/>
        <v>0.46688076619366597</v>
      </c>
      <c r="BG24" s="204">
        <f t="shared" si="25"/>
        <v>0.47225581151317197</v>
      </c>
      <c r="BH24" s="298">
        <f t="shared" si="26"/>
        <v>-0.49999999999999489</v>
      </c>
      <c r="BI24" s="204">
        <f t="shared" si="27"/>
        <v>0.46714115377448301</v>
      </c>
      <c r="BJ24" s="204">
        <f t="shared" si="28"/>
        <v>0.47197618055347501</v>
      </c>
      <c r="BK24" s="298">
        <f t="shared" si="29"/>
        <v>-0.49999999999999489</v>
      </c>
      <c r="BL24" s="204">
        <f t="shared" si="30"/>
        <v>0.46085099901097099</v>
      </c>
      <c r="BM24" s="204">
        <f t="shared" si="31"/>
        <v>0.46720694222554998</v>
      </c>
      <c r="BN24" s="298">
        <f t="shared" si="32"/>
        <v>-0.60000000000000053</v>
      </c>
      <c r="BO24" s="204">
        <f t="shared" si="33"/>
        <v>0.43391040578323398</v>
      </c>
      <c r="BP24" s="204">
        <f t="shared" si="34"/>
        <v>0.44399544325222401</v>
      </c>
      <c r="BQ24" s="298">
        <f t="shared" si="35"/>
        <v>-1.0000000000000009</v>
      </c>
      <c r="BR24" s="204">
        <f t="shared" si="36"/>
        <v>0.75147599115156205</v>
      </c>
      <c r="BS24" s="204">
        <f t="shared" si="37"/>
        <v>0.74661304709711696</v>
      </c>
      <c r="BT24" s="298">
        <f t="shared" si="38"/>
        <v>0.40000000000000036</v>
      </c>
      <c r="BU24" s="204">
        <f t="shared" si="39"/>
        <v>0.75313165202606402</v>
      </c>
      <c r="BV24" s="204">
        <f t="shared" si="40"/>
        <v>0.74705537836184399</v>
      </c>
      <c r="BW24" s="298">
        <f t="shared" si="41"/>
        <v>0.60000000000000053</v>
      </c>
      <c r="BX24" s="204">
        <f t="shared" si="42"/>
        <v>0.74307532258658304</v>
      </c>
      <c r="BY24" s="204">
        <f t="shared" si="43"/>
        <v>0.73692624728689804</v>
      </c>
      <c r="BZ24" s="298">
        <f t="shared" si="44"/>
        <v>0.60000000000000053</v>
      </c>
      <c r="CA24" s="204">
        <f t="shared" si="45"/>
        <v>0.71600493804381904</v>
      </c>
      <c r="CB24" s="204">
        <f t="shared" si="46"/>
        <v>0.71292194516945995</v>
      </c>
      <c r="CC24" s="298">
        <f t="shared" si="47"/>
        <v>0.30000000000000027</v>
      </c>
      <c r="CD24" s="205">
        <v>0</v>
      </c>
    </row>
    <row r="25" spans="2:82" ht="13.5" customHeight="1">
      <c r="B25" s="35">
        <v>21</v>
      </c>
      <c r="C25" s="102" t="s">
        <v>113</v>
      </c>
      <c r="D25" s="329">
        <v>0.473602083857595</v>
      </c>
      <c r="E25" s="271">
        <v>0.48709990414003501</v>
      </c>
      <c r="F25" s="271">
        <v>0.47017791167856898</v>
      </c>
      <c r="G25" s="271">
        <v>0.46940821710630098</v>
      </c>
      <c r="H25" s="271">
        <v>0.54849283598964005</v>
      </c>
      <c r="I25" s="271">
        <f>市区町村別_普及率!F26</f>
        <v>0.48164075958619712</v>
      </c>
      <c r="J25" s="329">
        <v>0.76317214306894099</v>
      </c>
      <c r="K25" s="271">
        <v>0.76205523504175599</v>
      </c>
      <c r="L25" s="271">
        <v>0.75558067786542105</v>
      </c>
      <c r="M25" s="271">
        <v>0.73387853541600601</v>
      </c>
      <c r="N25" s="338">
        <v>0.79819771137599604</v>
      </c>
      <c r="O25" s="274">
        <f>市区町村別_普及率!G26</f>
        <v>0.76026670531620921</v>
      </c>
      <c r="P25" s="299"/>
      <c r="Q25" s="35">
        <v>21</v>
      </c>
      <c r="R25" s="102" t="s">
        <v>113</v>
      </c>
      <c r="S25" s="28">
        <v>0.47957727760353402</v>
      </c>
      <c r="T25" s="28">
        <v>0.47412850648756599</v>
      </c>
      <c r="U25" s="28">
        <v>0.49597079109188902</v>
      </c>
      <c r="V25" s="28">
        <v>0.47116382265604501</v>
      </c>
      <c r="W25" s="28">
        <v>0.58114439220650704</v>
      </c>
      <c r="X25" s="28">
        <v>0.48935177505014799</v>
      </c>
      <c r="Y25" s="28">
        <v>0.75809357132223698</v>
      </c>
      <c r="Z25" s="28">
        <v>0.76008345482343898</v>
      </c>
      <c r="AA25" s="28">
        <v>0.74936456907267301</v>
      </c>
      <c r="AB25" s="28">
        <v>0.72205659335373795</v>
      </c>
      <c r="AC25" s="28">
        <v>0.80233856867759601</v>
      </c>
      <c r="AD25" s="28">
        <v>0.75503361939331204</v>
      </c>
      <c r="AE25" s="105"/>
      <c r="AF25" s="91" t="s">
        <v>113</v>
      </c>
      <c r="AG25" s="206">
        <f t="shared" si="0"/>
        <v>0.473602083857595</v>
      </c>
      <c r="AH25" s="206">
        <f t="shared" si="1"/>
        <v>0.47957727760353402</v>
      </c>
      <c r="AI25" s="298">
        <f t="shared" si="2"/>
        <v>-0.60000000000000053</v>
      </c>
      <c r="AJ25" s="206">
        <f t="shared" si="3"/>
        <v>0.48709990414003501</v>
      </c>
      <c r="AK25" s="206">
        <f t="shared" si="4"/>
        <v>0.47412850648756599</v>
      </c>
      <c r="AL25" s="298">
        <f t="shared" si="5"/>
        <v>1.3000000000000012</v>
      </c>
      <c r="AM25" s="206">
        <f t="shared" si="6"/>
        <v>0.47017791167856898</v>
      </c>
      <c r="AN25" s="206">
        <f t="shared" si="7"/>
        <v>0.49597079109188902</v>
      </c>
      <c r="AO25" s="298">
        <f t="shared" si="8"/>
        <v>-2.6000000000000023</v>
      </c>
      <c r="AP25" s="206">
        <f t="shared" si="9"/>
        <v>0.46940821710630098</v>
      </c>
      <c r="AQ25" s="206">
        <f t="shared" si="10"/>
        <v>0.47116382265604501</v>
      </c>
      <c r="AR25" s="298">
        <f t="shared" si="11"/>
        <v>-0.20000000000000018</v>
      </c>
      <c r="AS25" s="206">
        <f t="shared" si="12"/>
        <v>0.76317214306894099</v>
      </c>
      <c r="AT25" s="206">
        <f t="shared" si="13"/>
        <v>0.75809357132223698</v>
      </c>
      <c r="AU25" s="298">
        <f t="shared" si="14"/>
        <v>0.50000000000000044</v>
      </c>
      <c r="AV25" s="206">
        <f t="shared" si="15"/>
        <v>0.76205523504175599</v>
      </c>
      <c r="AW25" s="206">
        <f t="shared" si="16"/>
        <v>0.76008345482343898</v>
      </c>
      <c r="AX25" s="298">
        <f t="shared" si="17"/>
        <v>0.20000000000000018</v>
      </c>
      <c r="AY25" s="206">
        <f t="shared" si="18"/>
        <v>0.75558067786542105</v>
      </c>
      <c r="AZ25" s="206">
        <f t="shared" si="19"/>
        <v>0.74936456907267301</v>
      </c>
      <c r="BA25" s="298">
        <f t="shared" si="20"/>
        <v>0.70000000000000062</v>
      </c>
      <c r="BB25" s="206">
        <f t="shared" si="21"/>
        <v>0.73387853541600601</v>
      </c>
      <c r="BC25" s="206">
        <f t="shared" si="22"/>
        <v>0.72205659335373795</v>
      </c>
      <c r="BD25" s="298">
        <f t="shared" si="23"/>
        <v>1.2000000000000011</v>
      </c>
      <c r="BE25" s="248"/>
      <c r="BF25" s="204">
        <f t="shared" si="24"/>
        <v>0.46688076619366597</v>
      </c>
      <c r="BG25" s="204">
        <f t="shared" si="25"/>
        <v>0.47225581151317197</v>
      </c>
      <c r="BH25" s="298">
        <f t="shared" si="26"/>
        <v>-0.49999999999999489</v>
      </c>
      <c r="BI25" s="204">
        <f t="shared" si="27"/>
        <v>0.46714115377448301</v>
      </c>
      <c r="BJ25" s="204">
        <f t="shared" si="28"/>
        <v>0.47197618055347501</v>
      </c>
      <c r="BK25" s="298">
        <f t="shared" si="29"/>
        <v>-0.49999999999999489</v>
      </c>
      <c r="BL25" s="204">
        <f t="shared" si="30"/>
        <v>0.46085099901097099</v>
      </c>
      <c r="BM25" s="204">
        <f t="shared" si="31"/>
        <v>0.46720694222554998</v>
      </c>
      <c r="BN25" s="298">
        <f t="shared" si="32"/>
        <v>-0.60000000000000053</v>
      </c>
      <c r="BO25" s="204">
        <f t="shared" si="33"/>
        <v>0.43391040578323398</v>
      </c>
      <c r="BP25" s="204">
        <f t="shared" si="34"/>
        <v>0.44399544325222401</v>
      </c>
      <c r="BQ25" s="298">
        <f t="shared" si="35"/>
        <v>-1.0000000000000009</v>
      </c>
      <c r="BR25" s="204">
        <f t="shared" si="36"/>
        <v>0.75147599115156205</v>
      </c>
      <c r="BS25" s="204">
        <f t="shared" si="37"/>
        <v>0.74661304709711696</v>
      </c>
      <c r="BT25" s="298">
        <f t="shared" si="38"/>
        <v>0.40000000000000036</v>
      </c>
      <c r="BU25" s="204">
        <f t="shared" si="39"/>
        <v>0.75313165202606402</v>
      </c>
      <c r="BV25" s="204">
        <f t="shared" si="40"/>
        <v>0.74705537836184399</v>
      </c>
      <c r="BW25" s="298">
        <f t="shared" si="41"/>
        <v>0.60000000000000053</v>
      </c>
      <c r="BX25" s="204">
        <f t="shared" si="42"/>
        <v>0.74307532258658304</v>
      </c>
      <c r="BY25" s="204">
        <f t="shared" si="43"/>
        <v>0.73692624728689804</v>
      </c>
      <c r="BZ25" s="298">
        <f t="shared" si="44"/>
        <v>0.60000000000000053</v>
      </c>
      <c r="CA25" s="204">
        <f t="shared" si="45"/>
        <v>0.71600493804381904</v>
      </c>
      <c r="CB25" s="204">
        <f t="shared" si="46"/>
        <v>0.71292194516945995</v>
      </c>
      <c r="CC25" s="298">
        <f t="shared" si="47"/>
        <v>0.30000000000000027</v>
      </c>
      <c r="CD25" s="205">
        <v>0</v>
      </c>
    </row>
    <row r="26" spans="2:82" ht="13.5" customHeight="1">
      <c r="B26" s="35">
        <v>22</v>
      </c>
      <c r="C26" s="102" t="s">
        <v>64</v>
      </c>
      <c r="D26" s="330">
        <v>0.48801532061956598</v>
      </c>
      <c r="E26" s="272">
        <v>0.48315670149700002</v>
      </c>
      <c r="F26" s="272">
        <v>0.48016112408463202</v>
      </c>
      <c r="G26" s="272">
        <v>0.43763718891411502</v>
      </c>
      <c r="H26" s="272">
        <v>0.57631198595330302</v>
      </c>
      <c r="I26" s="272">
        <f>市区町村別_普及率!F27</f>
        <v>0.48830590859562045</v>
      </c>
      <c r="J26" s="330">
        <v>0.77408594981255296</v>
      </c>
      <c r="K26" s="272">
        <v>0.78237465903435699</v>
      </c>
      <c r="L26" s="272">
        <v>0.77773286767014504</v>
      </c>
      <c r="M26" s="272">
        <v>0.74644492554322805</v>
      </c>
      <c r="N26" s="339">
        <v>0.82691746292234802</v>
      </c>
      <c r="O26" s="275">
        <f>市区町村別_普及率!G27</f>
        <v>0.77967923342682877</v>
      </c>
      <c r="P26" s="299"/>
      <c r="Q26" s="35">
        <v>22</v>
      </c>
      <c r="R26" s="102" t="s">
        <v>64</v>
      </c>
      <c r="S26" s="28">
        <v>0.48122150625505</v>
      </c>
      <c r="T26" s="28">
        <v>0.49070089656297</v>
      </c>
      <c r="U26" s="28">
        <v>0.50045181417514095</v>
      </c>
      <c r="V26" s="28">
        <v>0.49125411627253901</v>
      </c>
      <c r="W26" s="28">
        <v>0.60727391725855095</v>
      </c>
      <c r="X26" s="28">
        <v>0.49779626850835201</v>
      </c>
      <c r="Y26" s="28">
        <v>0.764849847250065</v>
      </c>
      <c r="Z26" s="28">
        <v>0.772392735332598</v>
      </c>
      <c r="AA26" s="28">
        <v>0.77557811405065902</v>
      </c>
      <c r="AB26" s="28">
        <v>0.73778435032883605</v>
      </c>
      <c r="AC26" s="28">
        <v>0.80926317533816905</v>
      </c>
      <c r="AD26" s="28">
        <v>0.771820598332981</v>
      </c>
      <c r="AE26" s="105"/>
      <c r="AF26" s="91" t="s">
        <v>64</v>
      </c>
      <c r="AG26" s="206">
        <f t="shared" si="0"/>
        <v>0.48801532061956598</v>
      </c>
      <c r="AH26" s="206">
        <f t="shared" si="1"/>
        <v>0.48122150625505</v>
      </c>
      <c r="AI26" s="298">
        <f t="shared" si="2"/>
        <v>0.70000000000000062</v>
      </c>
      <c r="AJ26" s="206">
        <f t="shared" si="3"/>
        <v>0.48315670149700002</v>
      </c>
      <c r="AK26" s="206">
        <f t="shared" si="4"/>
        <v>0.49070089656297</v>
      </c>
      <c r="AL26" s="298">
        <f t="shared" si="5"/>
        <v>-0.80000000000000071</v>
      </c>
      <c r="AM26" s="206">
        <f t="shared" si="6"/>
        <v>0.48016112408463202</v>
      </c>
      <c r="AN26" s="206">
        <f t="shared" si="7"/>
        <v>0.50045181417514095</v>
      </c>
      <c r="AO26" s="298">
        <f t="shared" si="8"/>
        <v>-2.0000000000000018</v>
      </c>
      <c r="AP26" s="206">
        <f t="shared" si="9"/>
        <v>0.43763718891411502</v>
      </c>
      <c r="AQ26" s="206">
        <f t="shared" si="10"/>
        <v>0.49125411627253901</v>
      </c>
      <c r="AR26" s="298">
        <f t="shared" si="11"/>
        <v>-5.2999999999999989</v>
      </c>
      <c r="AS26" s="206">
        <f t="shared" si="12"/>
        <v>0.77408594981255296</v>
      </c>
      <c r="AT26" s="206">
        <f t="shared" si="13"/>
        <v>0.764849847250065</v>
      </c>
      <c r="AU26" s="298">
        <f t="shared" si="14"/>
        <v>0.9000000000000008</v>
      </c>
      <c r="AV26" s="206">
        <f t="shared" si="15"/>
        <v>0.78237465903435699</v>
      </c>
      <c r="AW26" s="206">
        <f t="shared" si="16"/>
        <v>0.772392735332598</v>
      </c>
      <c r="AX26" s="298">
        <f t="shared" si="17"/>
        <v>1.0000000000000009</v>
      </c>
      <c r="AY26" s="206">
        <f t="shared" si="18"/>
        <v>0.77773286767014504</v>
      </c>
      <c r="AZ26" s="206">
        <f t="shared" si="19"/>
        <v>0.77557811405065902</v>
      </c>
      <c r="BA26" s="298">
        <f t="shared" si="20"/>
        <v>0.20000000000000018</v>
      </c>
      <c r="BB26" s="206">
        <f t="shared" si="21"/>
        <v>0.74644492554322805</v>
      </c>
      <c r="BC26" s="206">
        <f t="shared" si="22"/>
        <v>0.73778435032883605</v>
      </c>
      <c r="BD26" s="298">
        <f t="shared" si="23"/>
        <v>0.80000000000000071</v>
      </c>
      <c r="BE26" s="248"/>
      <c r="BF26" s="204">
        <f t="shared" si="24"/>
        <v>0.46688076619366597</v>
      </c>
      <c r="BG26" s="204">
        <f t="shared" si="25"/>
        <v>0.47225581151317197</v>
      </c>
      <c r="BH26" s="298">
        <f t="shared" si="26"/>
        <v>-0.49999999999999489</v>
      </c>
      <c r="BI26" s="204">
        <f t="shared" si="27"/>
        <v>0.46714115377448301</v>
      </c>
      <c r="BJ26" s="204">
        <f t="shared" si="28"/>
        <v>0.47197618055347501</v>
      </c>
      <c r="BK26" s="298">
        <f t="shared" si="29"/>
        <v>-0.49999999999999489</v>
      </c>
      <c r="BL26" s="204">
        <f t="shared" si="30"/>
        <v>0.46085099901097099</v>
      </c>
      <c r="BM26" s="204">
        <f t="shared" si="31"/>
        <v>0.46720694222554998</v>
      </c>
      <c r="BN26" s="298">
        <f t="shared" si="32"/>
        <v>-0.60000000000000053</v>
      </c>
      <c r="BO26" s="204">
        <f t="shared" si="33"/>
        <v>0.43391040578323398</v>
      </c>
      <c r="BP26" s="204">
        <f t="shared" si="34"/>
        <v>0.44399544325222401</v>
      </c>
      <c r="BQ26" s="298">
        <f t="shared" si="35"/>
        <v>-1.0000000000000009</v>
      </c>
      <c r="BR26" s="204">
        <f t="shared" si="36"/>
        <v>0.75147599115156205</v>
      </c>
      <c r="BS26" s="204">
        <f t="shared" si="37"/>
        <v>0.74661304709711696</v>
      </c>
      <c r="BT26" s="298">
        <f t="shared" si="38"/>
        <v>0.40000000000000036</v>
      </c>
      <c r="BU26" s="204">
        <f t="shared" si="39"/>
        <v>0.75313165202606402</v>
      </c>
      <c r="BV26" s="204">
        <f t="shared" si="40"/>
        <v>0.74705537836184399</v>
      </c>
      <c r="BW26" s="298">
        <f t="shared" si="41"/>
        <v>0.60000000000000053</v>
      </c>
      <c r="BX26" s="204">
        <f t="shared" si="42"/>
        <v>0.74307532258658304</v>
      </c>
      <c r="BY26" s="204">
        <f t="shared" si="43"/>
        <v>0.73692624728689804</v>
      </c>
      <c r="BZ26" s="298">
        <f t="shared" si="44"/>
        <v>0.60000000000000053</v>
      </c>
      <c r="CA26" s="204">
        <f t="shared" si="45"/>
        <v>0.71600493804381904</v>
      </c>
      <c r="CB26" s="204">
        <f t="shared" si="46"/>
        <v>0.71292194516945995</v>
      </c>
      <c r="CC26" s="298">
        <f t="shared" si="47"/>
        <v>0.30000000000000027</v>
      </c>
      <c r="CD26" s="205">
        <v>0</v>
      </c>
    </row>
    <row r="27" spans="2:82" ht="13.5" customHeight="1">
      <c r="B27" s="35">
        <v>23</v>
      </c>
      <c r="C27" s="102" t="s">
        <v>114</v>
      </c>
      <c r="D27" s="329">
        <v>0.47929623566709101</v>
      </c>
      <c r="E27" s="271">
        <v>0.47782487121793699</v>
      </c>
      <c r="F27" s="271">
        <v>0.486632917138619</v>
      </c>
      <c r="G27" s="271">
        <v>0.43049892872748102</v>
      </c>
      <c r="H27" s="271">
        <v>0.56291390752181703</v>
      </c>
      <c r="I27" s="271">
        <f>市区町村別_普及率!F28</f>
        <v>0.48511439828175751</v>
      </c>
      <c r="J27" s="329">
        <v>0.76264301641414201</v>
      </c>
      <c r="K27" s="271">
        <v>0.75935840972146795</v>
      </c>
      <c r="L27" s="271">
        <v>0.755264683701241</v>
      </c>
      <c r="M27" s="271">
        <v>0.71982931221190705</v>
      </c>
      <c r="N27" s="338">
        <v>0.81907682373389001</v>
      </c>
      <c r="O27" s="274">
        <f>市区町村別_普及率!G28</f>
        <v>0.76008291081993662</v>
      </c>
      <c r="P27" s="299"/>
      <c r="Q27" s="35">
        <v>23</v>
      </c>
      <c r="R27" s="102" t="s">
        <v>114</v>
      </c>
      <c r="S27" s="28">
        <v>0.47383698070618702</v>
      </c>
      <c r="T27" s="28">
        <v>0.46818345471154899</v>
      </c>
      <c r="U27" s="28">
        <v>0.47866948820733202</v>
      </c>
      <c r="V27" s="28">
        <v>0.43948029248031401</v>
      </c>
      <c r="W27" s="28">
        <v>0.55129211326796301</v>
      </c>
      <c r="X27" s="28">
        <v>0.47590586076681901</v>
      </c>
      <c r="Y27" s="28">
        <v>0.75018119609638401</v>
      </c>
      <c r="Z27" s="28">
        <v>0.74542158272425896</v>
      </c>
      <c r="AA27" s="28">
        <v>0.74433929155313205</v>
      </c>
      <c r="AB27" s="28">
        <v>0.71173071207357796</v>
      </c>
      <c r="AC27" s="28">
        <v>0.80565910117067496</v>
      </c>
      <c r="AD27" s="28">
        <v>0.746664232201105</v>
      </c>
      <c r="AE27" s="105"/>
      <c r="AF27" s="91" t="s">
        <v>114</v>
      </c>
      <c r="AG27" s="206">
        <f t="shared" si="0"/>
        <v>0.47929623566709101</v>
      </c>
      <c r="AH27" s="206">
        <f t="shared" si="1"/>
        <v>0.47383698070618702</v>
      </c>
      <c r="AI27" s="298">
        <f t="shared" si="2"/>
        <v>0.50000000000000044</v>
      </c>
      <c r="AJ27" s="206">
        <f t="shared" si="3"/>
        <v>0.47782487121793699</v>
      </c>
      <c r="AK27" s="206">
        <f t="shared" si="4"/>
        <v>0.46818345471154899</v>
      </c>
      <c r="AL27" s="298">
        <f t="shared" si="5"/>
        <v>0.99999999999999534</v>
      </c>
      <c r="AM27" s="206">
        <f t="shared" si="6"/>
        <v>0.486632917138619</v>
      </c>
      <c r="AN27" s="206">
        <f t="shared" si="7"/>
        <v>0.47866948820733202</v>
      </c>
      <c r="AO27" s="298">
        <f t="shared" si="8"/>
        <v>0.80000000000000071</v>
      </c>
      <c r="AP27" s="206">
        <f t="shared" si="9"/>
        <v>0.43049892872748102</v>
      </c>
      <c r="AQ27" s="206">
        <f t="shared" si="10"/>
        <v>0.43948029248031401</v>
      </c>
      <c r="AR27" s="298">
        <f t="shared" si="11"/>
        <v>-0.9000000000000008</v>
      </c>
      <c r="AS27" s="206">
        <f t="shared" si="12"/>
        <v>0.76264301641414201</v>
      </c>
      <c r="AT27" s="206">
        <f t="shared" si="13"/>
        <v>0.75018119609638401</v>
      </c>
      <c r="AU27" s="298">
        <f t="shared" si="14"/>
        <v>1.3000000000000012</v>
      </c>
      <c r="AV27" s="206">
        <f t="shared" si="15"/>
        <v>0.75935840972146795</v>
      </c>
      <c r="AW27" s="206">
        <f t="shared" si="16"/>
        <v>0.74542158272425896</v>
      </c>
      <c r="AX27" s="298">
        <f t="shared" si="17"/>
        <v>1.4000000000000012</v>
      </c>
      <c r="AY27" s="206">
        <f t="shared" si="18"/>
        <v>0.755264683701241</v>
      </c>
      <c r="AZ27" s="206">
        <f t="shared" si="19"/>
        <v>0.74433929155313205</v>
      </c>
      <c r="BA27" s="298">
        <f t="shared" si="20"/>
        <v>1.100000000000001</v>
      </c>
      <c r="BB27" s="206">
        <f t="shared" si="21"/>
        <v>0.71982931221190705</v>
      </c>
      <c r="BC27" s="206">
        <f t="shared" si="22"/>
        <v>0.71173071207357796</v>
      </c>
      <c r="BD27" s="298">
        <f t="shared" si="23"/>
        <v>0.80000000000000071</v>
      </c>
      <c r="BE27" s="248"/>
      <c r="BF27" s="204">
        <f t="shared" si="24"/>
        <v>0.46688076619366597</v>
      </c>
      <c r="BG27" s="204">
        <f t="shared" si="25"/>
        <v>0.47225581151317197</v>
      </c>
      <c r="BH27" s="298">
        <f t="shared" si="26"/>
        <v>-0.49999999999999489</v>
      </c>
      <c r="BI27" s="204">
        <f t="shared" si="27"/>
        <v>0.46714115377448301</v>
      </c>
      <c r="BJ27" s="204">
        <f t="shared" si="28"/>
        <v>0.47197618055347501</v>
      </c>
      <c r="BK27" s="298">
        <f t="shared" si="29"/>
        <v>-0.49999999999999489</v>
      </c>
      <c r="BL27" s="204">
        <f t="shared" si="30"/>
        <v>0.46085099901097099</v>
      </c>
      <c r="BM27" s="204">
        <f t="shared" si="31"/>
        <v>0.46720694222554998</v>
      </c>
      <c r="BN27" s="298">
        <f t="shared" si="32"/>
        <v>-0.60000000000000053</v>
      </c>
      <c r="BO27" s="204">
        <f t="shared" si="33"/>
        <v>0.43391040578323398</v>
      </c>
      <c r="BP27" s="204">
        <f t="shared" si="34"/>
        <v>0.44399544325222401</v>
      </c>
      <c r="BQ27" s="298">
        <f t="shared" si="35"/>
        <v>-1.0000000000000009</v>
      </c>
      <c r="BR27" s="204">
        <f t="shared" si="36"/>
        <v>0.75147599115156205</v>
      </c>
      <c r="BS27" s="204">
        <f t="shared" si="37"/>
        <v>0.74661304709711696</v>
      </c>
      <c r="BT27" s="298">
        <f t="shared" si="38"/>
        <v>0.40000000000000036</v>
      </c>
      <c r="BU27" s="204">
        <f t="shared" si="39"/>
        <v>0.75313165202606402</v>
      </c>
      <c r="BV27" s="204">
        <f t="shared" si="40"/>
        <v>0.74705537836184399</v>
      </c>
      <c r="BW27" s="298">
        <f t="shared" si="41"/>
        <v>0.60000000000000053</v>
      </c>
      <c r="BX27" s="204">
        <f t="shared" si="42"/>
        <v>0.74307532258658304</v>
      </c>
      <c r="BY27" s="204">
        <f t="shared" si="43"/>
        <v>0.73692624728689804</v>
      </c>
      <c r="BZ27" s="298">
        <f t="shared" si="44"/>
        <v>0.60000000000000053</v>
      </c>
      <c r="CA27" s="204">
        <f t="shared" si="45"/>
        <v>0.71600493804381904</v>
      </c>
      <c r="CB27" s="204">
        <f t="shared" si="46"/>
        <v>0.71292194516945995</v>
      </c>
      <c r="CC27" s="298">
        <f t="shared" si="47"/>
        <v>0.30000000000000027</v>
      </c>
      <c r="CD27" s="205">
        <v>0</v>
      </c>
    </row>
    <row r="28" spans="2:82" ht="13.5" customHeight="1">
      <c r="B28" s="35">
        <v>24</v>
      </c>
      <c r="C28" s="102" t="s">
        <v>115</v>
      </c>
      <c r="D28" s="329">
        <v>0.430714068165028</v>
      </c>
      <c r="E28" s="271">
        <v>0.41284004230647098</v>
      </c>
      <c r="F28" s="271">
        <v>0.43135727130509999</v>
      </c>
      <c r="G28" s="271">
        <v>0.408290813146161</v>
      </c>
      <c r="H28" s="271">
        <v>0.57632267578248797</v>
      </c>
      <c r="I28" s="271">
        <f>市区町村別_普及率!F29</f>
        <v>0.43401134593589524</v>
      </c>
      <c r="J28" s="329">
        <v>0.71805667234357395</v>
      </c>
      <c r="K28" s="271">
        <v>0.71082589464141499</v>
      </c>
      <c r="L28" s="271">
        <v>0.69391587914820796</v>
      </c>
      <c r="M28" s="271">
        <v>0.68447451902011403</v>
      </c>
      <c r="N28" s="338">
        <v>0.81069047408107298</v>
      </c>
      <c r="O28" s="274">
        <f>市区町村別_普及率!G29</f>
        <v>0.70849738345377722</v>
      </c>
      <c r="P28" s="299"/>
      <c r="Q28" s="35">
        <v>24</v>
      </c>
      <c r="R28" s="102" t="s">
        <v>115</v>
      </c>
      <c r="S28" s="28">
        <v>0.43795410852231498</v>
      </c>
      <c r="T28" s="28">
        <v>0.42807992762330699</v>
      </c>
      <c r="U28" s="28">
        <v>0.450259502317719</v>
      </c>
      <c r="V28" s="28">
        <v>0.39217166277009902</v>
      </c>
      <c r="W28" s="28">
        <v>0.62699805604565395</v>
      </c>
      <c r="X28" s="28">
        <v>0.44647304252394898</v>
      </c>
      <c r="Y28" s="28">
        <v>0.713357225885353</v>
      </c>
      <c r="Z28" s="28">
        <v>0.70770703982509497</v>
      </c>
      <c r="AA28" s="28">
        <v>0.70209710238882395</v>
      </c>
      <c r="AB28" s="28">
        <v>0.66155665697924804</v>
      </c>
      <c r="AC28" s="28">
        <v>0.797530332709248</v>
      </c>
      <c r="AD28" s="28">
        <v>0.70597083602351696</v>
      </c>
      <c r="AE28" s="105"/>
      <c r="AF28" s="91" t="s">
        <v>115</v>
      </c>
      <c r="AG28" s="206">
        <f t="shared" si="0"/>
        <v>0.430714068165028</v>
      </c>
      <c r="AH28" s="206">
        <f t="shared" si="1"/>
        <v>0.43795410852231498</v>
      </c>
      <c r="AI28" s="298">
        <f t="shared" si="2"/>
        <v>-0.70000000000000062</v>
      </c>
      <c r="AJ28" s="206">
        <f t="shared" si="3"/>
        <v>0.41284004230647098</v>
      </c>
      <c r="AK28" s="206">
        <f t="shared" si="4"/>
        <v>0.42807992762330699</v>
      </c>
      <c r="AL28" s="298">
        <f t="shared" si="5"/>
        <v>-1.5000000000000013</v>
      </c>
      <c r="AM28" s="206">
        <f t="shared" si="6"/>
        <v>0.43135727130509999</v>
      </c>
      <c r="AN28" s="206">
        <f t="shared" si="7"/>
        <v>0.450259502317719</v>
      </c>
      <c r="AO28" s="298">
        <f t="shared" si="8"/>
        <v>-1.9000000000000017</v>
      </c>
      <c r="AP28" s="206">
        <f t="shared" si="9"/>
        <v>0.408290813146161</v>
      </c>
      <c r="AQ28" s="206">
        <f t="shared" si="10"/>
        <v>0.39217166277009902</v>
      </c>
      <c r="AR28" s="298">
        <f t="shared" si="11"/>
        <v>1.5999999999999959</v>
      </c>
      <c r="AS28" s="206">
        <f t="shared" si="12"/>
        <v>0.71805667234357395</v>
      </c>
      <c r="AT28" s="206">
        <f t="shared" si="13"/>
        <v>0.713357225885353</v>
      </c>
      <c r="AU28" s="298">
        <f t="shared" si="14"/>
        <v>0.50000000000000044</v>
      </c>
      <c r="AV28" s="206">
        <f t="shared" si="15"/>
        <v>0.71082589464141499</v>
      </c>
      <c r="AW28" s="206">
        <f t="shared" si="16"/>
        <v>0.70770703982509497</v>
      </c>
      <c r="AX28" s="298">
        <f t="shared" si="17"/>
        <v>0.30000000000000027</v>
      </c>
      <c r="AY28" s="206">
        <f t="shared" si="18"/>
        <v>0.69391587914820796</v>
      </c>
      <c r="AZ28" s="206">
        <f t="shared" si="19"/>
        <v>0.70209710238882395</v>
      </c>
      <c r="BA28" s="298">
        <f t="shared" si="20"/>
        <v>-0.80000000000000071</v>
      </c>
      <c r="BB28" s="206">
        <f t="shared" si="21"/>
        <v>0.68447451902011403</v>
      </c>
      <c r="BC28" s="206">
        <f t="shared" si="22"/>
        <v>0.66155665697924804</v>
      </c>
      <c r="BD28" s="298">
        <f t="shared" si="23"/>
        <v>2.200000000000002</v>
      </c>
      <c r="BE28" s="248"/>
      <c r="BF28" s="204">
        <f t="shared" si="24"/>
        <v>0.46688076619366597</v>
      </c>
      <c r="BG28" s="204">
        <f t="shared" si="25"/>
        <v>0.47225581151317197</v>
      </c>
      <c r="BH28" s="298">
        <f t="shared" si="26"/>
        <v>-0.49999999999999489</v>
      </c>
      <c r="BI28" s="204">
        <f t="shared" si="27"/>
        <v>0.46714115377448301</v>
      </c>
      <c r="BJ28" s="204">
        <f t="shared" si="28"/>
        <v>0.47197618055347501</v>
      </c>
      <c r="BK28" s="298">
        <f t="shared" si="29"/>
        <v>-0.49999999999999489</v>
      </c>
      <c r="BL28" s="204">
        <f t="shared" si="30"/>
        <v>0.46085099901097099</v>
      </c>
      <c r="BM28" s="204">
        <f t="shared" si="31"/>
        <v>0.46720694222554998</v>
      </c>
      <c r="BN28" s="298">
        <f t="shared" si="32"/>
        <v>-0.60000000000000053</v>
      </c>
      <c r="BO28" s="204">
        <f t="shared" si="33"/>
        <v>0.43391040578323398</v>
      </c>
      <c r="BP28" s="204">
        <f t="shared" si="34"/>
        <v>0.44399544325222401</v>
      </c>
      <c r="BQ28" s="298">
        <f t="shared" si="35"/>
        <v>-1.0000000000000009</v>
      </c>
      <c r="BR28" s="204">
        <f t="shared" si="36"/>
        <v>0.75147599115156205</v>
      </c>
      <c r="BS28" s="204">
        <f t="shared" si="37"/>
        <v>0.74661304709711696</v>
      </c>
      <c r="BT28" s="298">
        <f t="shared" si="38"/>
        <v>0.40000000000000036</v>
      </c>
      <c r="BU28" s="204">
        <f t="shared" si="39"/>
        <v>0.75313165202606402</v>
      </c>
      <c r="BV28" s="204">
        <f t="shared" si="40"/>
        <v>0.74705537836184399</v>
      </c>
      <c r="BW28" s="298">
        <f t="shared" si="41"/>
        <v>0.60000000000000053</v>
      </c>
      <c r="BX28" s="204">
        <f t="shared" si="42"/>
        <v>0.74307532258658304</v>
      </c>
      <c r="BY28" s="204">
        <f t="shared" si="43"/>
        <v>0.73692624728689804</v>
      </c>
      <c r="BZ28" s="298">
        <f t="shared" si="44"/>
        <v>0.60000000000000053</v>
      </c>
      <c r="CA28" s="204">
        <f t="shared" si="45"/>
        <v>0.71600493804381904</v>
      </c>
      <c r="CB28" s="204">
        <f t="shared" si="46"/>
        <v>0.71292194516945995</v>
      </c>
      <c r="CC28" s="298">
        <f t="shared" si="47"/>
        <v>0.30000000000000027</v>
      </c>
      <c r="CD28" s="205">
        <v>0</v>
      </c>
    </row>
    <row r="29" spans="2:82" ht="13.5" customHeight="1">
      <c r="B29" s="35">
        <v>25</v>
      </c>
      <c r="C29" s="102" t="s">
        <v>116</v>
      </c>
      <c r="D29" s="329">
        <v>0.45537304477513502</v>
      </c>
      <c r="E29" s="271">
        <v>0.46347739681175099</v>
      </c>
      <c r="F29" s="271">
        <v>0.413298109642808</v>
      </c>
      <c r="G29" s="271">
        <v>0.38185139155643499</v>
      </c>
      <c r="H29" s="271">
        <v>0.579111319688834</v>
      </c>
      <c r="I29" s="271">
        <f>市区町村別_普及率!F30</f>
        <v>0.43985090617527939</v>
      </c>
      <c r="J29" s="329">
        <v>0.74382345208910605</v>
      </c>
      <c r="K29" s="271">
        <v>0.738631426116648</v>
      </c>
      <c r="L29" s="271">
        <v>0.729185938183875</v>
      </c>
      <c r="M29" s="271">
        <v>0.70234653468219099</v>
      </c>
      <c r="N29" s="338">
        <v>0.81961276820251905</v>
      </c>
      <c r="O29" s="274">
        <f>市区町村別_普及率!G30</f>
        <v>0.73545549566481649</v>
      </c>
      <c r="P29" s="299"/>
      <c r="Q29" s="35">
        <v>25</v>
      </c>
      <c r="R29" s="102" t="s">
        <v>116</v>
      </c>
      <c r="S29" s="28">
        <v>0.46306012133479801</v>
      </c>
      <c r="T29" s="28">
        <v>0.46166553893519402</v>
      </c>
      <c r="U29" s="28">
        <v>0.44037032021945</v>
      </c>
      <c r="V29" s="28">
        <v>0.39359936797239198</v>
      </c>
      <c r="W29" s="28">
        <v>0.53078361569080201</v>
      </c>
      <c r="X29" s="28">
        <v>0.446697587596462</v>
      </c>
      <c r="Y29" s="28">
        <v>0.73966509139026204</v>
      </c>
      <c r="Z29" s="28">
        <v>0.74299119120361001</v>
      </c>
      <c r="AA29" s="28">
        <v>0.73168480477042697</v>
      </c>
      <c r="AB29" s="28">
        <v>0.69306741021323504</v>
      </c>
      <c r="AC29" s="28">
        <v>0.76743456897068096</v>
      </c>
      <c r="AD29" s="28">
        <v>0.73170484144901304</v>
      </c>
      <c r="AE29" s="105"/>
      <c r="AF29" s="91" t="s">
        <v>116</v>
      </c>
      <c r="AG29" s="206">
        <f t="shared" si="0"/>
        <v>0.45537304477513502</v>
      </c>
      <c r="AH29" s="206">
        <f t="shared" si="1"/>
        <v>0.46306012133479801</v>
      </c>
      <c r="AI29" s="298">
        <f t="shared" si="2"/>
        <v>-0.80000000000000071</v>
      </c>
      <c r="AJ29" s="206">
        <f t="shared" si="3"/>
        <v>0.46347739681175099</v>
      </c>
      <c r="AK29" s="206">
        <f t="shared" si="4"/>
        <v>0.46166553893519402</v>
      </c>
      <c r="AL29" s="298">
        <f t="shared" si="5"/>
        <v>0.10000000000000009</v>
      </c>
      <c r="AM29" s="206">
        <f t="shared" si="6"/>
        <v>0.413298109642808</v>
      </c>
      <c r="AN29" s="206">
        <f t="shared" si="7"/>
        <v>0.44037032021945</v>
      </c>
      <c r="AO29" s="298">
        <f t="shared" si="8"/>
        <v>-2.7000000000000024</v>
      </c>
      <c r="AP29" s="206">
        <f t="shared" si="9"/>
        <v>0.38185139155643499</v>
      </c>
      <c r="AQ29" s="206">
        <f t="shared" si="10"/>
        <v>0.39359936797239198</v>
      </c>
      <c r="AR29" s="298">
        <f t="shared" si="11"/>
        <v>-1.2000000000000011</v>
      </c>
      <c r="AS29" s="206">
        <f t="shared" si="12"/>
        <v>0.74382345208910605</v>
      </c>
      <c r="AT29" s="206">
        <f t="shared" si="13"/>
        <v>0.73966509139026204</v>
      </c>
      <c r="AU29" s="298">
        <f t="shared" si="14"/>
        <v>0.40000000000000036</v>
      </c>
      <c r="AV29" s="206">
        <f t="shared" si="15"/>
        <v>0.738631426116648</v>
      </c>
      <c r="AW29" s="206">
        <f t="shared" si="16"/>
        <v>0.74299119120361001</v>
      </c>
      <c r="AX29" s="298">
        <f t="shared" si="17"/>
        <v>-0.40000000000000036</v>
      </c>
      <c r="AY29" s="206">
        <f t="shared" si="18"/>
        <v>0.729185938183875</v>
      </c>
      <c r="AZ29" s="206">
        <f t="shared" si="19"/>
        <v>0.73168480477042697</v>
      </c>
      <c r="BA29" s="298">
        <f t="shared" si="20"/>
        <v>-0.30000000000000027</v>
      </c>
      <c r="BB29" s="206">
        <f t="shared" si="21"/>
        <v>0.70234653468219099</v>
      </c>
      <c r="BC29" s="206">
        <f t="shared" si="22"/>
        <v>0.69306741021323504</v>
      </c>
      <c r="BD29" s="298">
        <f t="shared" si="23"/>
        <v>0.9000000000000008</v>
      </c>
      <c r="BE29" s="248"/>
      <c r="BF29" s="204">
        <f t="shared" si="24"/>
        <v>0.46688076619366597</v>
      </c>
      <c r="BG29" s="204">
        <f t="shared" si="25"/>
        <v>0.47225581151317197</v>
      </c>
      <c r="BH29" s="298">
        <f t="shared" si="26"/>
        <v>-0.49999999999999489</v>
      </c>
      <c r="BI29" s="204">
        <f t="shared" si="27"/>
        <v>0.46714115377448301</v>
      </c>
      <c r="BJ29" s="204">
        <f t="shared" si="28"/>
        <v>0.47197618055347501</v>
      </c>
      <c r="BK29" s="298">
        <f t="shared" si="29"/>
        <v>-0.49999999999999489</v>
      </c>
      <c r="BL29" s="204">
        <f t="shared" si="30"/>
        <v>0.46085099901097099</v>
      </c>
      <c r="BM29" s="204">
        <f t="shared" si="31"/>
        <v>0.46720694222554998</v>
      </c>
      <c r="BN29" s="298">
        <f t="shared" si="32"/>
        <v>-0.60000000000000053</v>
      </c>
      <c r="BO29" s="204">
        <f t="shared" si="33"/>
        <v>0.43391040578323398</v>
      </c>
      <c r="BP29" s="204">
        <f t="shared" si="34"/>
        <v>0.44399544325222401</v>
      </c>
      <c r="BQ29" s="298">
        <f t="shared" si="35"/>
        <v>-1.0000000000000009</v>
      </c>
      <c r="BR29" s="204">
        <f t="shared" si="36"/>
        <v>0.75147599115156205</v>
      </c>
      <c r="BS29" s="204">
        <f t="shared" si="37"/>
        <v>0.74661304709711696</v>
      </c>
      <c r="BT29" s="298">
        <f t="shared" si="38"/>
        <v>0.40000000000000036</v>
      </c>
      <c r="BU29" s="204">
        <f t="shared" si="39"/>
        <v>0.75313165202606402</v>
      </c>
      <c r="BV29" s="204">
        <f t="shared" si="40"/>
        <v>0.74705537836184399</v>
      </c>
      <c r="BW29" s="298">
        <f t="shared" si="41"/>
        <v>0.60000000000000053</v>
      </c>
      <c r="BX29" s="204">
        <f t="shared" si="42"/>
        <v>0.74307532258658304</v>
      </c>
      <c r="BY29" s="204">
        <f t="shared" si="43"/>
        <v>0.73692624728689804</v>
      </c>
      <c r="BZ29" s="298">
        <f t="shared" si="44"/>
        <v>0.60000000000000053</v>
      </c>
      <c r="CA29" s="204">
        <f t="shared" si="45"/>
        <v>0.71600493804381904</v>
      </c>
      <c r="CB29" s="204">
        <f t="shared" si="46"/>
        <v>0.71292194516945995</v>
      </c>
      <c r="CC29" s="298">
        <f t="shared" si="47"/>
        <v>0.30000000000000027</v>
      </c>
      <c r="CD29" s="205">
        <v>0</v>
      </c>
    </row>
    <row r="30" spans="2:82" ht="13.5" customHeight="1">
      <c r="B30" s="35">
        <v>26</v>
      </c>
      <c r="C30" s="102" t="s">
        <v>36</v>
      </c>
      <c r="D30" s="329">
        <v>0.47265063903792798</v>
      </c>
      <c r="E30" s="271">
        <v>0.47273679276886599</v>
      </c>
      <c r="F30" s="271">
        <v>0.45837422628658703</v>
      </c>
      <c r="G30" s="271">
        <v>0.431427197252854</v>
      </c>
      <c r="H30" s="271">
        <v>0.55178110309883899</v>
      </c>
      <c r="I30" s="271">
        <f>市区町村別_普及率!F31</f>
        <v>0.46954657241094788</v>
      </c>
      <c r="J30" s="329">
        <v>0.75543201071608701</v>
      </c>
      <c r="K30" s="271">
        <v>0.75759025990468498</v>
      </c>
      <c r="L30" s="271">
        <v>0.74205400512473896</v>
      </c>
      <c r="M30" s="271">
        <v>0.71907478828258098</v>
      </c>
      <c r="N30" s="338">
        <v>0.81842775912316701</v>
      </c>
      <c r="O30" s="274">
        <f>市区町村別_普及率!G31</f>
        <v>0.75133896836331127</v>
      </c>
      <c r="P30" s="299"/>
      <c r="Q30" s="35">
        <v>26</v>
      </c>
      <c r="R30" s="102" t="s">
        <v>36</v>
      </c>
      <c r="S30" s="28">
        <v>0.49175214364352898</v>
      </c>
      <c r="T30" s="28">
        <v>0.48034988605220602</v>
      </c>
      <c r="U30" s="28">
        <v>0.47070442009587499</v>
      </c>
      <c r="V30" s="28">
        <v>0.45054837379374202</v>
      </c>
      <c r="W30" s="28">
        <v>0.55995437309067497</v>
      </c>
      <c r="X30" s="28">
        <v>0.48004885167663802</v>
      </c>
      <c r="Y30" s="28">
        <v>0.75508595551416802</v>
      </c>
      <c r="Z30" s="28">
        <v>0.75255274112817605</v>
      </c>
      <c r="AA30" s="28">
        <v>0.73842815994342004</v>
      </c>
      <c r="AB30" s="28">
        <v>0.721957422399083</v>
      </c>
      <c r="AC30" s="28">
        <v>0.80675983585754096</v>
      </c>
      <c r="AD30" s="28">
        <v>0.74684580769523501</v>
      </c>
      <c r="AE30" s="105"/>
      <c r="AF30" s="91" t="s">
        <v>36</v>
      </c>
      <c r="AG30" s="206">
        <f t="shared" si="0"/>
        <v>0.47265063903792798</v>
      </c>
      <c r="AH30" s="206">
        <f t="shared" si="1"/>
        <v>0.49175214364352898</v>
      </c>
      <c r="AI30" s="298">
        <f t="shared" si="2"/>
        <v>-1.9000000000000017</v>
      </c>
      <c r="AJ30" s="206">
        <f t="shared" si="3"/>
        <v>0.47273679276886599</v>
      </c>
      <c r="AK30" s="206">
        <f t="shared" si="4"/>
        <v>0.48034988605220602</v>
      </c>
      <c r="AL30" s="298">
        <f t="shared" si="5"/>
        <v>-0.70000000000000062</v>
      </c>
      <c r="AM30" s="206">
        <f t="shared" si="6"/>
        <v>0.45837422628658703</v>
      </c>
      <c r="AN30" s="206">
        <f t="shared" si="7"/>
        <v>0.47070442009587499</v>
      </c>
      <c r="AO30" s="298">
        <f t="shared" si="8"/>
        <v>-1.2999999999999956</v>
      </c>
      <c r="AP30" s="206">
        <f t="shared" si="9"/>
        <v>0.431427197252854</v>
      </c>
      <c r="AQ30" s="206">
        <f t="shared" si="10"/>
        <v>0.45054837379374202</v>
      </c>
      <c r="AR30" s="298">
        <f t="shared" si="11"/>
        <v>-2.0000000000000018</v>
      </c>
      <c r="AS30" s="206">
        <f t="shared" si="12"/>
        <v>0.75543201071608701</v>
      </c>
      <c r="AT30" s="206">
        <f t="shared" si="13"/>
        <v>0.75508595551416802</v>
      </c>
      <c r="AU30" s="298">
        <f t="shared" si="14"/>
        <v>0</v>
      </c>
      <c r="AV30" s="206">
        <f t="shared" si="15"/>
        <v>0.75759025990468498</v>
      </c>
      <c r="AW30" s="206">
        <f t="shared" si="16"/>
        <v>0.75255274112817605</v>
      </c>
      <c r="AX30" s="298">
        <f t="shared" si="17"/>
        <v>0.50000000000000044</v>
      </c>
      <c r="AY30" s="206">
        <f t="shared" si="18"/>
        <v>0.74205400512473896</v>
      </c>
      <c r="AZ30" s="206">
        <f t="shared" si="19"/>
        <v>0.73842815994342004</v>
      </c>
      <c r="BA30" s="298">
        <f t="shared" si="20"/>
        <v>0.40000000000000036</v>
      </c>
      <c r="BB30" s="206">
        <f t="shared" si="21"/>
        <v>0.71907478828258098</v>
      </c>
      <c r="BC30" s="206">
        <f t="shared" si="22"/>
        <v>0.721957422399083</v>
      </c>
      <c r="BD30" s="298">
        <f t="shared" si="23"/>
        <v>-0.30000000000000027</v>
      </c>
      <c r="BE30" s="248"/>
      <c r="BF30" s="204">
        <f t="shared" si="24"/>
        <v>0.46688076619366597</v>
      </c>
      <c r="BG30" s="204">
        <f t="shared" si="25"/>
        <v>0.47225581151317197</v>
      </c>
      <c r="BH30" s="298">
        <f t="shared" si="26"/>
        <v>-0.49999999999999489</v>
      </c>
      <c r="BI30" s="204">
        <f t="shared" si="27"/>
        <v>0.46714115377448301</v>
      </c>
      <c r="BJ30" s="204">
        <f t="shared" si="28"/>
        <v>0.47197618055347501</v>
      </c>
      <c r="BK30" s="298">
        <f t="shared" si="29"/>
        <v>-0.49999999999999489</v>
      </c>
      <c r="BL30" s="204">
        <f t="shared" si="30"/>
        <v>0.46085099901097099</v>
      </c>
      <c r="BM30" s="204">
        <f t="shared" si="31"/>
        <v>0.46720694222554998</v>
      </c>
      <c r="BN30" s="298">
        <f t="shared" si="32"/>
        <v>-0.60000000000000053</v>
      </c>
      <c r="BO30" s="204">
        <f t="shared" si="33"/>
        <v>0.43391040578323398</v>
      </c>
      <c r="BP30" s="204">
        <f t="shared" si="34"/>
        <v>0.44399544325222401</v>
      </c>
      <c r="BQ30" s="298">
        <f t="shared" si="35"/>
        <v>-1.0000000000000009</v>
      </c>
      <c r="BR30" s="204">
        <f t="shared" si="36"/>
        <v>0.75147599115156205</v>
      </c>
      <c r="BS30" s="204">
        <f t="shared" si="37"/>
        <v>0.74661304709711696</v>
      </c>
      <c r="BT30" s="298">
        <f t="shared" si="38"/>
        <v>0.40000000000000036</v>
      </c>
      <c r="BU30" s="204">
        <f t="shared" si="39"/>
        <v>0.75313165202606402</v>
      </c>
      <c r="BV30" s="204">
        <f t="shared" si="40"/>
        <v>0.74705537836184399</v>
      </c>
      <c r="BW30" s="298">
        <f t="shared" si="41"/>
        <v>0.60000000000000053</v>
      </c>
      <c r="BX30" s="204">
        <f t="shared" si="42"/>
        <v>0.74307532258658304</v>
      </c>
      <c r="BY30" s="204">
        <f t="shared" si="43"/>
        <v>0.73692624728689804</v>
      </c>
      <c r="BZ30" s="298">
        <f t="shared" si="44"/>
        <v>0.60000000000000053</v>
      </c>
      <c r="CA30" s="204">
        <f t="shared" si="45"/>
        <v>0.71600493804381904</v>
      </c>
      <c r="CB30" s="204">
        <f t="shared" si="46"/>
        <v>0.71292194516945995</v>
      </c>
      <c r="CC30" s="298">
        <f t="shared" si="47"/>
        <v>0.30000000000000027</v>
      </c>
      <c r="CD30" s="205">
        <v>0</v>
      </c>
    </row>
    <row r="31" spans="2:82" ht="13.5" customHeight="1">
      <c r="B31" s="35">
        <v>27</v>
      </c>
      <c r="C31" s="102" t="s">
        <v>37</v>
      </c>
      <c r="D31" s="329">
        <v>0.50703144954621904</v>
      </c>
      <c r="E31" s="271">
        <v>0.49805808009032199</v>
      </c>
      <c r="F31" s="271">
        <v>0.50399889339176895</v>
      </c>
      <c r="G31" s="271">
        <v>0.43717858012729699</v>
      </c>
      <c r="H31" s="271">
        <v>0.59549190323026602</v>
      </c>
      <c r="I31" s="271">
        <f>市区町村別_普及率!F32</f>
        <v>0.50505576778621031</v>
      </c>
      <c r="J31" s="329">
        <v>0.77915848406499399</v>
      </c>
      <c r="K31" s="271">
        <v>0.78014442591682598</v>
      </c>
      <c r="L31" s="271">
        <v>0.76816964061457504</v>
      </c>
      <c r="M31" s="271">
        <v>0.72735056477101401</v>
      </c>
      <c r="N31" s="338">
        <v>0.84198911499659601</v>
      </c>
      <c r="O31" s="274">
        <f>市区町村別_普及率!G32</f>
        <v>0.77554939772194564</v>
      </c>
      <c r="P31" s="299"/>
      <c r="Q31" s="35">
        <v>27</v>
      </c>
      <c r="R31" s="102" t="s">
        <v>37</v>
      </c>
      <c r="S31" s="28">
        <v>0.51115981717213199</v>
      </c>
      <c r="T31" s="28">
        <v>0.50873298134728695</v>
      </c>
      <c r="U31" s="28">
        <v>0.52491624415222005</v>
      </c>
      <c r="V31" s="28">
        <v>0.48510215990230798</v>
      </c>
      <c r="W31" s="28">
        <v>0.60011376886856604</v>
      </c>
      <c r="X31" s="28">
        <v>0.51772573624432305</v>
      </c>
      <c r="Y31" s="28">
        <v>0.78192172919338698</v>
      </c>
      <c r="Z31" s="28">
        <v>0.77893599428003601</v>
      </c>
      <c r="AA31" s="28">
        <v>0.76878113163121597</v>
      </c>
      <c r="AB31" s="28">
        <v>0.73596446545347205</v>
      </c>
      <c r="AC31" s="28">
        <v>0.83470931963293704</v>
      </c>
      <c r="AD31" s="28">
        <v>0.77490618584464899</v>
      </c>
      <c r="AE31" s="105"/>
      <c r="AF31" s="91" t="s">
        <v>37</v>
      </c>
      <c r="AG31" s="206">
        <f t="shared" si="0"/>
        <v>0.50703144954621904</v>
      </c>
      <c r="AH31" s="206">
        <f t="shared" si="1"/>
        <v>0.51115981717213199</v>
      </c>
      <c r="AI31" s="298">
        <f t="shared" si="2"/>
        <v>-0.40000000000000036</v>
      </c>
      <c r="AJ31" s="206">
        <f t="shared" si="3"/>
        <v>0.49805808009032199</v>
      </c>
      <c r="AK31" s="206">
        <f t="shared" si="4"/>
        <v>0.50873298134728695</v>
      </c>
      <c r="AL31" s="298">
        <f t="shared" si="5"/>
        <v>-1.100000000000001</v>
      </c>
      <c r="AM31" s="206">
        <f t="shared" si="6"/>
        <v>0.50399889339176895</v>
      </c>
      <c r="AN31" s="206">
        <f t="shared" si="7"/>
        <v>0.52491624415222005</v>
      </c>
      <c r="AO31" s="298">
        <f t="shared" si="8"/>
        <v>-2.1000000000000019</v>
      </c>
      <c r="AP31" s="206">
        <f t="shared" si="9"/>
        <v>0.43717858012729699</v>
      </c>
      <c r="AQ31" s="206">
        <f t="shared" si="10"/>
        <v>0.48510215990230798</v>
      </c>
      <c r="AR31" s="298">
        <f t="shared" si="11"/>
        <v>-4.7999999999999989</v>
      </c>
      <c r="AS31" s="206">
        <f t="shared" si="12"/>
        <v>0.77915848406499399</v>
      </c>
      <c r="AT31" s="206">
        <f t="shared" si="13"/>
        <v>0.78192172919338698</v>
      </c>
      <c r="AU31" s="298">
        <f t="shared" si="14"/>
        <v>-0.30000000000000027</v>
      </c>
      <c r="AV31" s="206">
        <f t="shared" si="15"/>
        <v>0.78014442591682598</v>
      </c>
      <c r="AW31" s="206">
        <f t="shared" si="16"/>
        <v>0.77893599428003601</v>
      </c>
      <c r="AX31" s="298">
        <f t="shared" si="17"/>
        <v>0.10000000000000009</v>
      </c>
      <c r="AY31" s="206">
        <f t="shared" si="18"/>
        <v>0.76816964061457504</v>
      </c>
      <c r="AZ31" s="206">
        <f t="shared" si="19"/>
        <v>0.76878113163121597</v>
      </c>
      <c r="BA31" s="298">
        <f t="shared" si="20"/>
        <v>-0.10000000000000009</v>
      </c>
      <c r="BB31" s="206">
        <f t="shared" si="21"/>
        <v>0.72735056477101401</v>
      </c>
      <c r="BC31" s="206">
        <f t="shared" si="22"/>
        <v>0.73596446545347205</v>
      </c>
      <c r="BD31" s="298">
        <f t="shared" si="23"/>
        <v>-0.9000000000000008</v>
      </c>
      <c r="BE31" s="248"/>
      <c r="BF31" s="204">
        <f t="shared" si="24"/>
        <v>0.46688076619366597</v>
      </c>
      <c r="BG31" s="204">
        <f t="shared" si="25"/>
        <v>0.47225581151317197</v>
      </c>
      <c r="BH31" s="298">
        <f t="shared" si="26"/>
        <v>-0.49999999999999489</v>
      </c>
      <c r="BI31" s="204">
        <f t="shared" si="27"/>
        <v>0.46714115377448301</v>
      </c>
      <c r="BJ31" s="204">
        <f t="shared" si="28"/>
        <v>0.47197618055347501</v>
      </c>
      <c r="BK31" s="298">
        <f t="shared" si="29"/>
        <v>-0.49999999999999489</v>
      </c>
      <c r="BL31" s="204">
        <f t="shared" si="30"/>
        <v>0.46085099901097099</v>
      </c>
      <c r="BM31" s="204">
        <f t="shared" si="31"/>
        <v>0.46720694222554998</v>
      </c>
      <c r="BN31" s="298">
        <f t="shared" si="32"/>
        <v>-0.60000000000000053</v>
      </c>
      <c r="BO31" s="204">
        <f t="shared" si="33"/>
        <v>0.43391040578323398</v>
      </c>
      <c r="BP31" s="204">
        <f t="shared" si="34"/>
        <v>0.44399544325222401</v>
      </c>
      <c r="BQ31" s="298">
        <f t="shared" si="35"/>
        <v>-1.0000000000000009</v>
      </c>
      <c r="BR31" s="204">
        <f t="shared" si="36"/>
        <v>0.75147599115156205</v>
      </c>
      <c r="BS31" s="204">
        <f t="shared" si="37"/>
        <v>0.74661304709711696</v>
      </c>
      <c r="BT31" s="298">
        <f t="shared" si="38"/>
        <v>0.40000000000000036</v>
      </c>
      <c r="BU31" s="204">
        <f t="shared" si="39"/>
        <v>0.75313165202606402</v>
      </c>
      <c r="BV31" s="204">
        <f t="shared" si="40"/>
        <v>0.74705537836184399</v>
      </c>
      <c r="BW31" s="298">
        <f t="shared" si="41"/>
        <v>0.60000000000000053</v>
      </c>
      <c r="BX31" s="204">
        <f t="shared" si="42"/>
        <v>0.74307532258658304</v>
      </c>
      <c r="BY31" s="204">
        <f t="shared" si="43"/>
        <v>0.73692624728689804</v>
      </c>
      <c r="BZ31" s="298">
        <f t="shared" si="44"/>
        <v>0.60000000000000053</v>
      </c>
      <c r="CA31" s="204">
        <f t="shared" si="45"/>
        <v>0.71600493804381904</v>
      </c>
      <c r="CB31" s="204">
        <f t="shared" si="46"/>
        <v>0.71292194516945995</v>
      </c>
      <c r="CC31" s="298">
        <f t="shared" si="47"/>
        <v>0.30000000000000027</v>
      </c>
      <c r="CD31" s="205">
        <v>0</v>
      </c>
    </row>
    <row r="32" spans="2:82" ht="13.5" customHeight="1">
      <c r="B32" s="35">
        <v>28</v>
      </c>
      <c r="C32" s="102" t="s">
        <v>38</v>
      </c>
      <c r="D32" s="330">
        <v>0.47733125663660197</v>
      </c>
      <c r="E32" s="272">
        <v>0.48076161094327802</v>
      </c>
      <c r="F32" s="272">
        <v>0.44856680722768399</v>
      </c>
      <c r="G32" s="272">
        <v>0.44249238453436901</v>
      </c>
      <c r="H32" s="272">
        <v>0.51157173330544903</v>
      </c>
      <c r="I32" s="272">
        <f>市区町村別_普及率!F33</f>
        <v>0.46684899158390603</v>
      </c>
      <c r="J32" s="330">
        <v>0.74574694065793901</v>
      </c>
      <c r="K32" s="272">
        <v>0.75692488559559701</v>
      </c>
      <c r="L32" s="272">
        <v>0.73819922965125495</v>
      </c>
      <c r="M32" s="272">
        <v>0.71149383069740002</v>
      </c>
      <c r="N32" s="339">
        <v>0.81344846606850796</v>
      </c>
      <c r="O32" s="275">
        <f>市区町村別_普及率!G33</f>
        <v>0.74729953082132694</v>
      </c>
      <c r="P32" s="299"/>
      <c r="Q32" s="35">
        <v>28</v>
      </c>
      <c r="R32" s="102" t="s">
        <v>38</v>
      </c>
      <c r="S32" s="28">
        <v>0.50125183645107996</v>
      </c>
      <c r="T32" s="28">
        <v>0.48704465166001398</v>
      </c>
      <c r="U32" s="28">
        <v>0.46521383036096398</v>
      </c>
      <c r="V32" s="28">
        <v>0.41174319717032598</v>
      </c>
      <c r="W32" s="28">
        <v>0.56655709848423197</v>
      </c>
      <c r="X32" s="28">
        <v>0.479823490917899</v>
      </c>
      <c r="Y32" s="28">
        <v>0.74138224075565295</v>
      </c>
      <c r="Z32" s="28">
        <v>0.75756549545581298</v>
      </c>
      <c r="AA32" s="28">
        <v>0.72911854722713698</v>
      </c>
      <c r="AB32" s="28">
        <v>0.71953598432681498</v>
      </c>
      <c r="AC32" s="28">
        <v>0.81352663040020101</v>
      </c>
      <c r="AD32" s="28">
        <v>0.74183441136413097</v>
      </c>
      <c r="AE32" s="105"/>
      <c r="AF32" s="91" t="s">
        <v>38</v>
      </c>
      <c r="AG32" s="206">
        <f t="shared" si="0"/>
        <v>0.47733125663660197</v>
      </c>
      <c r="AH32" s="206">
        <f t="shared" si="1"/>
        <v>0.50125183645107996</v>
      </c>
      <c r="AI32" s="298">
        <f t="shared" si="2"/>
        <v>-2.4000000000000021</v>
      </c>
      <c r="AJ32" s="206">
        <f t="shared" si="3"/>
        <v>0.48076161094327802</v>
      </c>
      <c r="AK32" s="206">
        <f t="shared" si="4"/>
        <v>0.48704465166001398</v>
      </c>
      <c r="AL32" s="298">
        <f t="shared" si="5"/>
        <v>-0.60000000000000053</v>
      </c>
      <c r="AM32" s="206">
        <f t="shared" si="6"/>
        <v>0.44856680722768399</v>
      </c>
      <c r="AN32" s="206">
        <f t="shared" si="7"/>
        <v>0.46521383036096398</v>
      </c>
      <c r="AO32" s="298">
        <f t="shared" si="8"/>
        <v>-1.6000000000000014</v>
      </c>
      <c r="AP32" s="206">
        <f t="shared" si="9"/>
        <v>0.44249238453436901</v>
      </c>
      <c r="AQ32" s="206">
        <f t="shared" si="10"/>
        <v>0.41174319717032598</v>
      </c>
      <c r="AR32" s="298">
        <f t="shared" si="11"/>
        <v>3.0000000000000027</v>
      </c>
      <c r="AS32" s="206">
        <f t="shared" si="12"/>
        <v>0.74574694065793901</v>
      </c>
      <c r="AT32" s="206">
        <f t="shared" si="13"/>
        <v>0.74138224075565295</v>
      </c>
      <c r="AU32" s="298">
        <f t="shared" si="14"/>
        <v>0.50000000000000044</v>
      </c>
      <c r="AV32" s="206">
        <f t="shared" si="15"/>
        <v>0.75692488559559701</v>
      </c>
      <c r="AW32" s="206">
        <f t="shared" si="16"/>
        <v>0.75756549545581298</v>
      </c>
      <c r="AX32" s="298">
        <f t="shared" si="17"/>
        <v>-0.10000000000000009</v>
      </c>
      <c r="AY32" s="206">
        <f t="shared" si="18"/>
        <v>0.73819922965125495</v>
      </c>
      <c r="AZ32" s="206">
        <f t="shared" si="19"/>
        <v>0.72911854722713698</v>
      </c>
      <c r="BA32" s="298">
        <f t="shared" si="20"/>
        <v>0.9000000000000008</v>
      </c>
      <c r="BB32" s="206">
        <f t="shared" si="21"/>
        <v>0.71149383069740002</v>
      </c>
      <c r="BC32" s="206">
        <f t="shared" si="22"/>
        <v>0.71953598432681498</v>
      </c>
      <c r="BD32" s="298">
        <f t="shared" si="23"/>
        <v>-0.9000000000000008</v>
      </c>
      <c r="BE32" s="248"/>
      <c r="BF32" s="204">
        <f t="shared" si="24"/>
        <v>0.46688076619366597</v>
      </c>
      <c r="BG32" s="204">
        <f t="shared" si="25"/>
        <v>0.47225581151317197</v>
      </c>
      <c r="BH32" s="298">
        <f t="shared" si="26"/>
        <v>-0.49999999999999489</v>
      </c>
      <c r="BI32" s="204">
        <f t="shared" si="27"/>
        <v>0.46714115377448301</v>
      </c>
      <c r="BJ32" s="204">
        <f t="shared" si="28"/>
        <v>0.47197618055347501</v>
      </c>
      <c r="BK32" s="298">
        <f t="shared" si="29"/>
        <v>-0.49999999999999489</v>
      </c>
      <c r="BL32" s="204">
        <f t="shared" si="30"/>
        <v>0.46085099901097099</v>
      </c>
      <c r="BM32" s="204">
        <f t="shared" si="31"/>
        <v>0.46720694222554998</v>
      </c>
      <c r="BN32" s="298">
        <f t="shared" si="32"/>
        <v>-0.60000000000000053</v>
      </c>
      <c r="BO32" s="204">
        <f t="shared" si="33"/>
        <v>0.43391040578323398</v>
      </c>
      <c r="BP32" s="204">
        <f t="shared" si="34"/>
        <v>0.44399544325222401</v>
      </c>
      <c r="BQ32" s="298">
        <f t="shared" si="35"/>
        <v>-1.0000000000000009</v>
      </c>
      <c r="BR32" s="204">
        <f t="shared" si="36"/>
        <v>0.75147599115156205</v>
      </c>
      <c r="BS32" s="204">
        <f t="shared" si="37"/>
        <v>0.74661304709711696</v>
      </c>
      <c r="BT32" s="298">
        <f t="shared" si="38"/>
        <v>0.40000000000000036</v>
      </c>
      <c r="BU32" s="204">
        <f t="shared" si="39"/>
        <v>0.75313165202606402</v>
      </c>
      <c r="BV32" s="204">
        <f t="shared" si="40"/>
        <v>0.74705537836184399</v>
      </c>
      <c r="BW32" s="298">
        <f t="shared" si="41"/>
        <v>0.60000000000000053</v>
      </c>
      <c r="BX32" s="204">
        <f t="shared" si="42"/>
        <v>0.74307532258658304</v>
      </c>
      <c r="BY32" s="204">
        <f t="shared" si="43"/>
        <v>0.73692624728689804</v>
      </c>
      <c r="BZ32" s="298">
        <f t="shared" si="44"/>
        <v>0.60000000000000053</v>
      </c>
      <c r="CA32" s="204">
        <f t="shared" si="45"/>
        <v>0.71600493804381904</v>
      </c>
      <c r="CB32" s="204">
        <f t="shared" si="46"/>
        <v>0.71292194516945995</v>
      </c>
      <c r="CC32" s="298">
        <f t="shared" si="47"/>
        <v>0.30000000000000027</v>
      </c>
      <c r="CD32" s="205">
        <v>0</v>
      </c>
    </row>
    <row r="33" spans="2:82" ht="13.5" customHeight="1">
      <c r="B33" s="35">
        <v>29</v>
      </c>
      <c r="C33" s="102" t="s">
        <v>39</v>
      </c>
      <c r="D33" s="329">
        <v>0.46960085789280998</v>
      </c>
      <c r="E33" s="271">
        <v>0.47996573993670799</v>
      </c>
      <c r="F33" s="271">
        <v>0.45582894438662502</v>
      </c>
      <c r="G33" s="271">
        <v>0.46449998714906399</v>
      </c>
      <c r="H33" s="271">
        <v>0.511565605400083</v>
      </c>
      <c r="I33" s="271">
        <f>市区町村別_普及率!F34</f>
        <v>0.46856962261649754</v>
      </c>
      <c r="J33" s="329">
        <v>0.76435725733591298</v>
      </c>
      <c r="K33" s="271">
        <v>0.76768866724382501</v>
      </c>
      <c r="L33" s="271">
        <v>0.74692078250016303</v>
      </c>
      <c r="M33" s="271">
        <v>0.716556889563849</v>
      </c>
      <c r="N33" s="338">
        <v>0.80416244192474595</v>
      </c>
      <c r="O33" s="274">
        <f>市区町村別_普及率!G34</f>
        <v>0.75705070668199304</v>
      </c>
      <c r="P33" s="299"/>
      <c r="Q33" s="35">
        <v>29</v>
      </c>
      <c r="R33" s="102" t="s">
        <v>39</v>
      </c>
      <c r="S33" s="28">
        <v>0.48228103791993898</v>
      </c>
      <c r="T33" s="28">
        <v>0.50357136315755702</v>
      </c>
      <c r="U33" s="28">
        <v>0.44898591860303</v>
      </c>
      <c r="V33" s="28">
        <v>0.462550308880052</v>
      </c>
      <c r="W33" s="28">
        <v>0.57434186714181101</v>
      </c>
      <c r="X33" s="28">
        <v>0.47501744909751598</v>
      </c>
      <c r="Y33" s="28">
        <v>0.75616302766230503</v>
      </c>
      <c r="Z33" s="28">
        <v>0.75560145296057601</v>
      </c>
      <c r="AA33" s="28">
        <v>0.73698110252820603</v>
      </c>
      <c r="AB33" s="28">
        <v>0.72240987825856395</v>
      </c>
      <c r="AC33" s="28">
        <v>0.80376319650156602</v>
      </c>
      <c r="AD33" s="28">
        <v>0.74709197286654405</v>
      </c>
      <c r="AE33" s="105"/>
      <c r="AF33" s="91" t="s">
        <v>39</v>
      </c>
      <c r="AG33" s="206">
        <f t="shared" si="0"/>
        <v>0.46960085789280998</v>
      </c>
      <c r="AH33" s="206">
        <f t="shared" si="1"/>
        <v>0.48228103791993898</v>
      </c>
      <c r="AI33" s="298">
        <f t="shared" si="2"/>
        <v>-1.2000000000000011</v>
      </c>
      <c r="AJ33" s="206">
        <f t="shared" si="3"/>
        <v>0.47996573993670799</v>
      </c>
      <c r="AK33" s="206">
        <f t="shared" si="4"/>
        <v>0.50357136315755702</v>
      </c>
      <c r="AL33" s="298">
        <f t="shared" si="5"/>
        <v>-2.4000000000000021</v>
      </c>
      <c r="AM33" s="206">
        <f t="shared" si="6"/>
        <v>0.45582894438662502</v>
      </c>
      <c r="AN33" s="206">
        <f t="shared" si="7"/>
        <v>0.44898591860303</v>
      </c>
      <c r="AO33" s="298">
        <f t="shared" si="8"/>
        <v>0.70000000000000062</v>
      </c>
      <c r="AP33" s="206">
        <f t="shared" si="9"/>
        <v>0.46449998714906399</v>
      </c>
      <c r="AQ33" s="206">
        <f t="shared" si="10"/>
        <v>0.462550308880052</v>
      </c>
      <c r="AR33" s="298">
        <f t="shared" si="11"/>
        <v>0.10000000000000009</v>
      </c>
      <c r="AS33" s="206">
        <f t="shared" si="12"/>
        <v>0.76435725733591298</v>
      </c>
      <c r="AT33" s="206">
        <f t="shared" si="13"/>
        <v>0.75616302766230503</v>
      </c>
      <c r="AU33" s="298">
        <f t="shared" si="14"/>
        <v>0.80000000000000071</v>
      </c>
      <c r="AV33" s="206">
        <f t="shared" si="15"/>
        <v>0.76768866724382501</v>
      </c>
      <c r="AW33" s="206">
        <f t="shared" si="16"/>
        <v>0.75560145296057601</v>
      </c>
      <c r="AX33" s="298">
        <f t="shared" si="17"/>
        <v>1.2000000000000011</v>
      </c>
      <c r="AY33" s="206">
        <f t="shared" si="18"/>
        <v>0.74692078250016303</v>
      </c>
      <c r="AZ33" s="206">
        <f t="shared" si="19"/>
        <v>0.73698110252820603</v>
      </c>
      <c r="BA33" s="298">
        <f t="shared" si="20"/>
        <v>1.0000000000000009</v>
      </c>
      <c r="BB33" s="206">
        <f t="shared" si="21"/>
        <v>0.716556889563849</v>
      </c>
      <c r="BC33" s="206">
        <f t="shared" si="22"/>
        <v>0.72240987825856395</v>
      </c>
      <c r="BD33" s="298">
        <f t="shared" si="23"/>
        <v>-0.50000000000000044</v>
      </c>
      <c r="BE33" s="248"/>
      <c r="BF33" s="204">
        <f t="shared" si="24"/>
        <v>0.46688076619366597</v>
      </c>
      <c r="BG33" s="204">
        <f t="shared" si="25"/>
        <v>0.47225581151317197</v>
      </c>
      <c r="BH33" s="298">
        <f t="shared" si="26"/>
        <v>-0.49999999999999489</v>
      </c>
      <c r="BI33" s="204">
        <f t="shared" si="27"/>
        <v>0.46714115377448301</v>
      </c>
      <c r="BJ33" s="204">
        <f t="shared" si="28"/>
        <v>0.47197618055347501</v>
      </c>
      <c r="BK33" s="298">
        <f t="shared" si="29"/>
        <v>-0.49999999999999489</v>
      </c>
      <c r="BL33" s="204">
        <f t="shared" si="30"/>
        <v>0.46085099901097099</v>
      </c>
      <c r="BM33" s="204">
        <f t="shared" si="31"/>
        <v>0.46720694222554998</v>
      </c>
      <c r="BN33" s="298">
        <f t="shared" si="32"/>
        <v>-0.60000000000000053</v>
      </c>
      <c r="BO33" s="204">
        <f t="shared" si="33"/>
        <v>0.43391040578323398</v>
      </c>
      <c r="BP33" s="204">
        <f t="shared" si="34"/>
        <v>0.44399544325222401</v>
      </c>
      <c r="BQ33" s="298">
        <f t="shared" si="35"/>
        <v>-1.0000000000000009</v>
      </c>
      <c r="BR33" s="204">
        <f t="shared" si="36"/>
        <v>0.75147599115156205</v>
      </c>
      <c r="BS33" s="204">
        <f t="shared" si="37"/>
        <v>0.74661304709711696</v>
      </c>
      <c r="BT33" s="298">
        <f t="shared" si="38"/>
        <v>0.40000000000000036</v>
      </c>
      <c r="BU33" s="204">
        <f t="shared" si="39"/>
        <v>0.75313165202606402</v>
      </c>
      <c r="BV33" s="204">
        <f t="shared" si="40"/>
        <v>0.74705537836184399</v>
      </c>
      <c r="BW33" s="298">
        <f t="shared" si="41"/>
        <v>0.60000000000000053</v>
      </c>
      <c r="BX33" s="204">
        <f t="shared" si="42"/>
        <v>0.74307532258658304</v>
      </c>
      <c r="BY33" s="204">
        <f t="shared" si="43"/>
        <v>0.73692624728689804</v>
      </c>
      <c r="BZ33" s="298">
        <f t="shared" si="44"/>
        <v>0.60000000000000053</v>
      </c>
      <c r="CA33" s="204">
        <f t="shared" si="45"/>
        <v>0.71600493804381904</v>
      </c>
      <c r="CB33" s="204">
        <f t="shared" si="46"/>
        <v>0.71292194516945995</v>
      </c>
      <c r="CC33" s="298">
        <f t="shared" si="47"/>
        <v>0.30000000000000027</v>
      </c>
      <c r="CD33" s="205">
        <v>0</v>
      </c>
    </row>
    <row r="34" spans="2:82" ht="13.5" customHeight="1">
      <c r="B34" s="35">
        <v>30</v>
      </c>
      <c r="C34" s="102" t="s">
        <v>40</v>
      </c>
      <c r="D34" s="329">
        <v>0.50277075733357002</v>
      </c>
      <c r="E34" s="271">
        <v>0.47682505826064098</v>
      </c>
      <c r="F34" s="271">
        <v>0.49107690763062001</v>
      </c>
      <c r="G34" s="271">
        <v>0.47746343631131499</v>
      </c>
      <c r="H34" s="271">
        <v>0.60340933660658402</v>
      </c>
      <c r="I34" s="271">
        <f>市区町村別_普及率!F35</f>
        <v>0.49599858418509729</v>
      </c>
      <c r="J34" s="329">
        <v>0.76435603235235094</v>
      </c>
      <c r="K34" s="271">
        <v>0.76615687432405999</v>
      </c>
      <c r="L34" s="271">
        <v>0.76080495517025504</v>
      </c>
      <c r="M34" s="271">
        <v>0.73073524953744196</v>
      </c>
      <c r="N34" s="338">
        <v>0.83777750594588196</v>
      </c>
      <c r="O34" s="274">
        <f>市区町村別_普及率!G35</f>
        <v>0.76458230716010311</v>
      </c>
      <c r="P34" s="299"/>
      <c r="Q34" s="35">
        <v>30</v>
      </c>
      <c r="R34" s="102" t="s">
        <v>40</v>
      </c>
      <c r="S34" s="28">
        <v>0.51560474068714501</v>
      </c>
      <c r="T34" s="28">
        <v>0.48137281273504801</v>
      </c>
      <c r="U34" s="28">
        <v>0.50436409983205599</v>
      </c>
      <c r="V34" s="28">
        <v>0.46585939645845098</v>
      </c>
      <c r="W34" s="28">
        <v>0.60313787806388797</v>
      </c>
      <c r="X34" s="28">
        <v>0.50238207812265401</v>
      </c>
      <c r="Y34" s="28">
        <v>0.76642443497035795</v>
      </c>
      <c r="Z34" s="28">
        <v>0.75736068261011602</v>
      </c>
      <c r="AA34" s="28">
        <v>0.75691762049864297</v>
      </c>
      <c r="AB34" s="28">
        <v>0.720853217223547</v>
      </c>
      <c r="AC34" s="28">
        <v>0.82684563325569704</v>
      </c>
      <c r="AD34" s="28">
        <v>0.75911915448632294</v>
      </c>
      <c r="AE34" s="105"/>
      <c r="AF34" s="91" t="s">
        <v>40</v>
      </c>
      <c r="AG34" s="206">
        <f t="shared" si="0"/>
        <v>0.50277075733357002</v>
      </c>
      <c r="AH34" s="206">
        <f t="shared" si="1"/>
        <v>0.51560474068714501</v>
      </c>
      <c r="AI34" s="298">
        <f t="shared" si="2"/>
        <v>-1.3000000000000012</v>
      </c>
      <c r="AJ34" s="206">
        <f t="shared" si="3"/>
        <v>0.47682505826064098</v>
      </c>
      <c r="AK34" s="206">
        <f t="shared" si="4"/>
        <v>0.48137281273504801</v>
      </c>
      <c r="AL34" s="298">
        <f t="shared" si="5"/>
        <v>-0.40000000000000036</v>
      </c>
      <c r="AM34" s="206">
        <f t="shared" si="6"/>
        <v>0.49107690763062001</v>
      </c>
      <c r="AN34" s="206">
        <f t="shared" si="7"/>
        <v>0.50436409983205599</v>
      </c>
      <c r="AO34" s="298">
        <f t="shared" si="8"/>
        <v>-1.3000000000000012</v>
      </c>
      <c r="AP34" s="206">
        <f t="shared" si="9"/>
        <v>0.47746343631131499</v>
      </c>
      <c r="AQ34" s="206">
        <f t="shared" si="10"/>
        <v>0.46585939645845098</v>
      </c>
      <c r="AR34" s="298">
        <f t="shared" si="11"/>
        <v>1.0999999999999954</v>
      </c>
      <c r="AS34" s="206">
        <f t="shared" si="12"/>
        <v>0.76435603235235094</v>
      </c>
      <c r="AT34" s="206">
        <f t="shared" si="13"/>
        <v>0.76642443497035795</v>
      </c>
      <c r="AU34" s="298">
        <f t="shared" si="14"/>
        <v>-0.20000000000000018</v>
      </c>
      <c r="AV34" s="206">
        <f t="shared" si="15"/>
        <v>0.76615687432405999</v>
      </c>
      <c r="AW34" s="206">
        <f t="shared" si="16"/>
        <v>0.75736068261011602</v>
      </c>
      <c r="AX34" s="298">
        <f t="shared" si="17"/>
        <v>0.9000000000000008</v>
      </c>
      <c r="AY34" s="206">
        <f t="shared" si="18"/>
        <v>0.76080495517025504</v>
      </c>
      <c r="AZ34" s="206">
        <f t="shared" si="19"/>
        <v>0.75691762049864297</v>
      </c>
      <c r="BA34" s="298">
        <f t="shared" si="20"/>
        <v>0.40000000000000036</v>
      </c>
      <c r="BB34" s="206">
        <f t="shared" si="21"/>
        <v>0.73073524953744196</v>
      </c>
      <c r="BC34" s="206">
        <f t="shared" si="22"/>
        <v>0.720853217223547</v>
      </c>
      <c r="BD34" s="298">
        <f t="shared" si="23"/>
        <v>1.0000000000000009</v>
      </c>
      <c r="BE34" s="248"/>
      <c r="BF34" s="204">
        <f t="shared" si="24"/>
        <v>0.46688076619366597</v>
      </c>
      <c r="BG34" s="204">
        <f t="shared" si="25"/>
        <v>0.47225581151317197</v>
      </c>
      <c r="BH34" s="298">
        <f t="shared" si="26"/>
        <v>-0.49999999999999489</v>
      </c>
      <c r="BI34" s="204">
        <f t="shared" si="27"/>
        <v>0.46714115377448301</v>
      </c>
      <c r="BJ34" s="204">
        <f t="shared" si="28"/>
        <v>0.47197618055347501</v>
      </c>
      <c r="BK34" s="298">
        <f t="shared" si="29"/>
        <v>-0.49999999999999489</v>
      </c>
      <c r="BL34" s="204">
        <f t="shared" si="30"/>
        <v>0.46085099901097099</v>
      </c>
      <c r="BM34" s="204">
        <f t="shared" si="31"/>
        <v>0.46720694222554998</v>
      </c>
      <c r="BN34" s="298">
        <f t="shared" si="32"/>
        <v>-0.60000000000000053</v>
      </c>
      <c r="BO34" s="204">
        <f t="shared" si="33"/>
        <v>0.43391040578323398</v>
      </c>
      <c r="BP34" s="204">
        <f t="shared" si="34"/>
        <v>0.44399544325222401</v>
      </c>
      <c r="BQ34" s="298">
        <f t="shared" si="35"/>
        <v>-1.0000000000000009</v>
      </c>
      <c r="BR34" s="204">
        <f t="shared" si="36"/>
        <v>0.75147599115156205</v>
      </c>
      <c r="BS34" s="204">
        <f t="shared" si="37"/>
        <v>0.74661304709711696</v>
      </c>
      <c r="BT34" s="298">
        <f t="shared" si="38"/>
        <v>0.40000000000000036</v>
      </c>
      <c r="BU34" s="204">
        <f t="shared" si="39"/>
        <v>0.75313165202606402</v>
      </c>
      <c r="BV34" s="204">
        <f t="shared" si="40"/>
        <v>0.74705537836184399</v>
      </c>
      <c r="BW34" s="298">
        <f t="shared" si="41"/>
        <v>0.60000000000000053</v>
      </c>
      <c r="BX34" s="204">
        <f t="shared" si="42"/>
        <v>0.74307532258658304</v>
      </c>
      <c r="BY34" s="204">
        <f t="shared" si="43"/>
        <v>0.73692624728689804</v>
      </c>
      <c r="BZ34" s="298">
        <f t="shared" si="44"/>
        <v>0.60000000000000053</v>
      </c>
      <c r="CA34" s="204">
        <f t="shared" si="45"/>
        <v>0.71600493804381904</v>
      </c>
      <c r="CB34" s="204">
        <f t="shared" si="46"/>
        <v>0.71292194516945995</v>
      </c>
      <c r="CC34" s="298">
        <f t="shared" si="47"/>
        <v>0.30000000000000027</v>
      </c>
      <c r="CD34" s="205">
        <v>0</v>
      </c>
    </row>
    <row r="35" spans="2:82" ht="13.5" customHeight="1">
      <c r="B35" s="35">
        <v>31</v>
      </c>
      <c r="C35" s="102" t="s">
        <v>41</v>
      </c>
      <c r="D35" s="329">
        <v>0.418439477451997</v>
      </c>
      <c r="E35" s="271">
        <v>0.428433886504691</v>
      </c>
      <c r="F35" s="271">
        <v>0.41597308249620502</v>
      </c>
      <c r="G35" s="271">
        <v>0.39227987800035102</v>
      </c>
      <c r="H35" s="271">
        <v>0.50383905576134702</v>
      </c>
      <c r="I35" s="271">
        <f>市区町村別_普及率!F36</f>
        <v>0.42320350938292028</v>
      </c>
      <c r="J35" s="329">
        <v>0.72704975234465197</v>
      </c>
      <c r="K35" s="271">
        <v>0.73416520035343302</v>
      </c>
      <c r="L35" s="271">
        <v>0.71511562158152997</v>
      </c>
      <c r="M35" s="271">
        <v>0.70633458658431902</v>
      </c>
      <c r="N35" s="338">
        <v>0.78333479361781699</v>
      </c>
      <c r="O35" s="274">
        <f>市区町村別_普及率!G36</f>
        <v>0.72443467185171695</v>
      </c>
      <c r="P35" s="299"/>
      <c r="Q35" s="35">
        <v>31</v>
      </c>
      <c r="R35" s="102" t="s">
        <v>41</v>
      </c>
      <c r="S35" s="28">
        <v>0.456108755259239</v>
      </c>
      <c r="T35" s="28">
        <v>0.42941908645782501</v>
      </c>
      <c r="U35" s="28">
        <v>0.42988243895010803</v>
      </c>
      <c r="V35" s="28">
        <v>0.437776915926399</v>
      </c>
      <c r="W35" s="28">
        <v>0.52010565272816101</v>
      </c>
      <c r="X35" s="28">
        <v>0.43797113361998002</v>
      </c>
      <c r="Y35" s="28">
        <v>0.73437255154135095</v>
      </c>
      <c r="Z35" s="28">
        <v>0.73055142607788504</v>
      </c>
      <c r="AA35" s="28">
        <v>0.714682855622777</v>
      </c>
      <c r="AB35" s="28">
        <v>0.70736860877830399</v>
      </c>
      <c r="AC35" s="28">
        <v>0.76388653696423403</v>
      </c>
      <c r="AD35" s="28">
        <v>0.72318757026530101</v>
      </c>
      <c r="AE35" s="105"/>
      <c r="AF35" s="91" t="s">
        <v>41</v>
      </c>
      <c r="AG35" s="206">
        <f t="shared" si="0"/>
        <v>0.418439477451997</v>
      </c>
      <c r="AH35" s="206">
        <f t="shared" si="1"/>
        <v>0.456108755259239</v>
      </c>
      <c r="AI35" s="298">
        <f t="shared" si="2"/>
        <v>-3.8000000000000034</v>
      </c>
      <c r="AJ35" s="206">
        <f t="shared" si="3"/>
        <v>0.428433886504691</v>
      </c>
      <c r="AK35" s="206">
        <f t="shared" si="4"/>
        <v>0.42941908645782501</v>
      </c>
      <c r="AL35" s="298">
        <f t="shared" si="5"/>
        <v>-0.10000000000000009</v>
      </c>
      <c r="AM35" s="206">
        <f t="shared" si="6"/>
        <v>0.41597308249620502</v>
      </c>
      <c r="AN35" s="206">
        <f t="shared" si="7"/>
        <v>0.42988243895010803</v>
      </c>
      <c r="AO35" s="298">
        <f t="shared" si="8"/>
        <v>-1.4000000000000012</v>
      </c>
      <c r="AP35" s="206">
        <f t="shared" si="9"/>
        <v>0.39227987800035102</v>
      </c>
      <c r="AQ35" s="206">
        <f t="shared" si="10"/>
        <v>0.437776915926399</v>
      </c>
      <c r="AR35" s="298">
        <f t="shared" si="11"/>
        <v>-4.5999999999999988</v>
      </c>
      <c r="AS35" s="206">
        <f t="shared" si="12"/>
        <v>0.72704975234465197</v>
      </c>
      <c r="AT35" s="206">
        <f t="shared" si="13"/>
        <v>0.73437255154135095</v>
      </c>
      <c r="AU35" s="298">
        <f t="shared" si="14"/>
        <v>-0.70000000000000062</v>
      </c>
      <c r="AV35" s="206">
        <f t="shared" si="15"/>
        <v>0.73416520035343302</v>
      </c>
      <c r="AW35" s="206">
        <f t="shared" si="16"/>
        <v>0.73055142607788504</v>
      </c>
      <c r="AX35" s="298">
        <f t="shared" si="17"/>
        <v>0.30000000000000027</v>
      </c>
      <c r="AY35" s="206">
        <f t="shared" si="18"/>
        <v>0.71511562158152997</v>
      </c>
      <c r="AZ35" s="206">
        <f t="shared" si="19"/>
        <v>0.714682855622777</v>
      </c>
      <c r="BA35" s="298">
        <f t="shared" si="20"/>
        <v>0</v>
      </c>
      <c r="BB35" s="206">
        <f t="shared" si="21"/>
        <v>0.70633458658431902</v>
      </c>
      <c r="BC35" s="206">
        <f t="shared" si="22"/>
        <v>0.70736860877830399</v>
      </c>
      <c r="BD35" s="298">
        <f t="shared" si="23"/>
        <v>-0.10000000000000009</v>
      </c>
      <c r="BE35" s="248"/>
      <c r="BF35" s="204">
        <f t="shared" si="24"/>
        <v>0.46688076619366597</v>
      </c>
      <c r="BG35" s="204">
        <f t="shared" si="25"/>
        <v>0.47225581151317197</v>
      </c>
      <c r="BH35" s="298">
        <f t="shared" si="26"/>
        <v>-0.49999999999999489</v>
      </c>
      <c r="BI35" s="204">
        <f t="shared" si="27"/>
        <v>0.46714115377448301</v>
      </c>
      <c r="BJ35" s="204">
        <f t="shared" si="28"/>
        <v>0.47197618055347501</v>
      </c>
      <c r="BK35" s="298">
        <f t="shared" si="29"/>
        <v>-0.49999999999999489</v>
      </c>
      <c r="BL35" s="204">
        <f t="shared" si="30"/>
        <v>0.46085099901097099</v>
      </c>
      <c r="BM35" s="204">
        <f t="shared" si="31"/>
        <v>0.46720694222554998</v>
      </c>
      <c r="BN35" s="298">
        <f t="shared" si="32"/>
        <v>-0.60000000000000053</v>
      </c>
      <c r="BO35" s="204">
        <f t="shared" si="33"/>
        <v>0.43391040578323398</v>
      </c>
      <c r="BP35" s="204">
        <f t="shared" si="34"/>
        <v>0.44399544325222401</v>
      </c>
      <c r="BQ35" s="298">
        <f t="shared" si="35"/>
        <v>-1.0000000000000009</v>
      </c>
      <c r="BR35" s="204">
        <f t="shared" si="36"/>
        <v>0.75147599115156205</v>
      </c>
      <c r="BS35" s="204">
        <f t="shared" si="37"/>
        <v>0.74661304709711696</v>
      </c>
      <c r="BT35" s="298">
        <f t="shared" si="38"/>
        <v>0.40000000000000036</v>
      </c>
      <c r="BU35" s="204">
        <f t="shared" si="39"/>
        <v>0.75313165202606402</v>
      </c>
      <c r="BV35" s="204">
        <f t="shared" si="40"/>
        <v>0.74705537836184399</v>
      </c>
      <c r="BW35" s="298">
        <f t="shared" si="41"/>
        <v>0.60000000000000053</v>
      </c>
      <c r="BX35" s="204">
        <f t="shared" si="42"/>
        <v>0.74307532258658304</v>
      </c>
      <c r="BY35" s="204">
        <f t="shared" si="43"/>
        <v>0.73692624728689804</v>
      </c>
      <c r="BZ35" s="298">
        <f t="shared" si="44"/>
        <v>0.60000000000000053</v>
      </c>
      <c r="CA35" s="204">
        <f t="shared" si="45"/>
        <v>0.71600493804381904</v>
      </c>
      <c r="CB35" s="204">
        <f t="shared" si="46"/>
        <v>0.71292194516945995</v>
      </c>
      <c r="CC35" s="298">
        <f t="shared" si="47"/>
        <v>0.30000000000000027</v>
      </c>
      <c r="CD35" s="205">
        <v>0</v>
      </c>
    </row>
    <row r="36" spans="2:82" ht="13.5" customHeight="1">
      <c r="B36" s="35">
        <v>32</v>
      </c>
      <c r="C36" s="102" t="s">
        <v>42</v>
      </c>
      <c r="D36" s="329">
        <v>0.46317837034986198</v>
      </c>
      <c r="E36" s="271">
        <v>0.480804699988086</v>
      </c>
      <c r="F36" s="271">
        <v>0.44827723881814602</v>
      </c>
      <c r="G36" s="271">
        <v>0.42238588602917299</v>
      </c>
      <c r="H36" s="271">
        <v>0.56708231587602698</v>
      </c>
      <c r="I36" s="271">
        <f>市区町村別_普及率!F37</f>
        <v>0.46672553323784022</v>
      </c>
      <c r="J36" s="329">
        <v>0.74564764669005701</v>
      </c>
      <c r="K36" s="271">
        <v>0.74272966979093002</v>
      </c>
      <c r="L36" s="271">
        <v>0.72795981268577403</v>
      </c>
      <c r="M36" s="271">
        <v>0.72334816975157701</v>
      </c>
      <c r="N36" s="338">
        <v>0.82773163098480695</v>
      </c>
      <c r="O36" s="274">
        <f>市区町村別_普及率!G37</f>
        <v>0.74066527932971038</v>
      </c>
      <c r="P36" s="299"/>
      <c r="Q36" s="35">
        <v>32</v>
      </c>
      <c r="R36" s="102" t="s">
        <v>42</v>
      </c>
      <c r="S36" s="28">
        <v>0.48075346118678203</v>
      </c>
      <c r="T36" s="28">
        <v>0.48290482696215398</v>
      </c>
      <c r="U36" s="28">
        <v>0.47312070991016397</v>
      </c>
      <c r="V36" s="28">
        <v>0.44973362980226</v>
      </c>
      <c r="W36" s="28">
        <v>0.521863922413635</v>
      </c>
      <c r="X36" s="28">
        <v>0.47829291407944102</v>
      </c>
      <c r="Y36" s="28">
        <v>0.74065382374126498</v>
      </c>
      <c r="Z36" s="28">
        <v>0.73695460296192805</v>
      </c>
      <c r="AA36" s="28">
        <v>0.72963673261931805</v>
      </c>
      <c r="AB36" s="28">
        <v>0.73136774192923004</v>
      </c>
      <c r="AC36" s="28">
        <v>0.79838026016691799</v>
      </c>
      <c r="AD36" s="28">
        <v>0.73625671388105296</v>
      </c>
      <c r="AE36" s="105"/>
      <c r="AF36" s="91" t="s">
        <v>42</v>
      </c>
      <c r="AG36" s="206">
        <f t="shared" si="0"/>
        <v>0.46317837034986198</v>
      </c>
      <c r="AH36" s="206">
        <f t="shared" si="1"/>
        <v>0.48075346118678203</v>
      </c>
      <c r="AI36" s="298">
        <f t="shared" si="2"/>
        <v>-1.799999999999996</v>
      </c>
      <c r="AJ36" s="206">
        <f t="shared" si="3"/>
        <v>0.480804699988086</v>
      </c>
      <c r="AK36" s="206">
        <f t="shared" si="4"/>
        <v>0.48290482696215398</v>
      </c>
      <c r="AL36" s="298">
        <f t="shared" si="5"/>
        <v>-0.20000000000000018</v>
      </c>
      <c r="AM36" s="206">
        <f t="shared" si="6"/>
        <v>0.44827723881814602</v>
      </c>
      <c r="AN36" s="206">
        <f t="shared" si="7"/>
        <v>0.47312070991016397</v>
      </c>
      <c r="AO36" s="298">
        <f t="shared" si="8"/>
        <v>-2.4999999999999964</v>
      </c>
      <c r="AP36" s="206">
        <f t="shared" si="9"/>
        <v>0.42238588602917299</v>
      </c>
      <c r="AQ36" s="206">
        <f t="shared" si="10"/>
        <v>0.44973362980226</v>
      </c>
      <c r="AR36" s="298">
        <f t="shared" si="11"/>
        <v>-2.8000000000000025</v>
      </c>
      <c r="AS36" s="206">
        <f t="shared" si="12"/>
        <v>0.74564764669005701</v>
      </c>
      <c r="AT36" s="206">
        <f t="shared" si="13"/>
        <v>0.74065382374126498</v>
      </c>
      <c r="AU36" s="298">
        <f t="shared" si="14"/>
        <v>0.50000000000000044</v>
      </c>
      <c r="AV36" s="206">
        <f t="shared" si="15"/>
        <v>0.74272966979093002</v>
      </c>
      <c r="AW36" s="206">
        <f t="shared" si="16"/>
        <v>0.73695460296192805</v>
      </c>
      <c r="AX36" s="298">
        <f t="shared" si="17"/>
        <v>0.60000000000000053</v>
      </c>
      <c r="AY36" s="206">
        <f t="shared" si="18"/>
        <v>0.72795981268577403</v>
      </c>
      <c r="AZ36" s="206">
        <f t="shared" si="19"/>
        <v>0.72963673261931805</v>
      </c>
      <c r="BA36" s="298">
        <f t="shared" si="20"/>
        <v>-0.20000000000000018</v>
      </c>
      <c r="BB36" s="206">
        <f t="shared" si="21"/>
        <v>0.72334816975157701</v>
      </c>
      <c r="BC36" s="206">
        <f t="shared" si="22"/>
        <v>0.73136774192923004</v>
      </c>
      <c r="BD36" s="298">
        <f t="shared" si="23"/>
        <v>-0.80000000000000071</v>
      </c>
      <c r="BE36" s="248"/>
      <c r="BF36" s="204">
        <f t="shared" si="24"/>
        <v>0.46688076619366597</v>
      </c>
      <c r="BG36" s="204">
        <f t="shared" si="25"/>
        <v>0.47225581151317197</v>
      </c>
      <c r="BH36" s="298">
        <f t="shared" si="26"/>
        <v>-0.49999999999999489</v>
      </c>
      <c r="BI36" s="204">
        <f t="shared" si="27"/>
        <v>0.46714115377448301</v>
      </c>
      <c r="BJ36" s="204">
        <f t="shared" si="28"/>
        <v>0.47197618055347501</v>
      </c>
      <c r="BK36" s="298">
        <f t="shared" si="29"/>
        <v>-0.49999999999999489</v>
      </c>
      <c r="BL36" s="204">
        <f t="shared" si="30"/>
        <v>0.46085099901097099</v>
      </c>
      <c r="BM36" s="204">
        <f t="shared" si="31"/>
        <v>0.46720694222554998</v>
      </c>
      <c r="BN36" s="298">
        <f t="shared" si="32"/>
        <v>-0.60000000000000053</v>
      </c>
      <c r="BO36" s="204">
        <f t="shared" si="33"/>
        <v>0.43391040578323398</v>
      </c>
      <c r="BP36" s="204">
        <f t="shared" si="34"/>
        <v>0.44399544325222401</v>
      </c>
      <c r="BQ36" s="298">
        <f t="shared" si="35"/>
        <v>-1.0000000000000009</v>
      </c>
      <c r="BR36" s="204">
        <f t="shared" si="36"/>
        <v>0.75147599115156205</v>
      </c>
      <c r="BS36" s="204">
        <f t="shared" si="37"/>
        <v>0.74661304709711696</v>
      </c>
      <c r="BT36" s="298">
        <f t="shared" si="38"/>
        <v>0.40000000000000036</v>
      </c>
      <c r="BU36" s="204">
        <f t="shared" si="39"/>
        <v>0.75313165202606402</v>
      </c>
      <c r="BV36" s="204">
        <f t="shared" si="40"/>
        <v>0.74705537836184399</v>
      </c>
      <c r="BW36" s="298">
        <f t="shared" si="41"/>
        <v>0.60000000000000053</v>
      </c>
      <c r="BX36" s="204">
        <f t="shared" si="42"/>
        <v>0.74307532258658304</v>
      </c>
      <c r="BY36" s="204">
        <f t="shared" si="43"/>
        <v>0.73692624728689804</v>
      </c>
      <c r="BZ36" s="298">
        <f t="shared" si="44"/>
        <v>0.60000000000000053</v>
      </c>
      <c r="CA36" s="204">
        <f t="shared" si="45"/>
        <v>0.71600493804381904</v>
      </c>
      <c r="CB36" s="204">
        <f t="shared" si="46"/>
        <v>0.71292194516945995</v>
      </c>
      <c r="CC36" s="298">
        <f t="shared" si="47"/>
        <v>0.30000000000000027</v>
      </c>
      <c r="CD36" s="205">
        <v>0</v>
      </c>
    </row>
    <row r="37" spans="2:82" ht="13.5" customHeight="1">
      <c r="B37" s="35">
        <v>33</v>
      </c>
      <c r="C37" s="102" t="s">
        <v>43</v>
      </c>
      <c r="D37" s="329">
        <v>0.485459503654041</v>
      </c>
      <c r="E37" s="271">
        <v>0.47494172020099701</v>
      </c>
      <c r="F37" s="271">
        <v>0.48912203464910697</v>
      </c>
      <c r="G37" s="271">
        <v>0.41714614815494799</v>
      </c>
      <c r="H37" s="271">
        <v>0.56729763347142903</v>
      </c>
      <c r="I37" s="271">
        <f>市区町村別_普及率!F38</f>
        <v>0.48547259089524269</v>
      </c>
      <c r="J37" s="329">
        <v>0.77544167860110902</v>
      </c>
      <c r="K37" s="271">
        <v>0.76805431779505196</v>
      </c>
      <c r="L37" s="271">
        <v>0.76319026291932601</v>
      </c>
      <c r="M37" s="271">
        <v>0.72141201743763705</v>
      </c>
      <c r="N37" s="338">
        <v>0.80697228250316599</v>
      </c>
      <c r="O37" s="274">
        <f>市区町村別_普及率!G38</f>
        <v>0.7664501863574138</v>
      </c>
      <c r="P37" s="299"/>
      <c r="Q37" s="35">
        <v>33</v>
      </c>
      <c r="R37" s="102" t="s">
        <v>43</v>
      </c>
      <c r="S37" s="28">
        <v>0.50128129928565202</v>
      </c>
      <c r="T37" s="28">
        <v>0.49949795970244698</v>
      </c>
      <c r="U37" s="28">
        <v>0.457000302091288</v>
      </c>
      <c r="V37" s="28">
        <v>0.42301649276069497</v>
      </c>
      <c r="W37" s="28">
        <v>0.53084568023696099</v>
      </c>
      <c r="X37" s="28">
        <v>0.47629711468436697</v>
      </c>
      <c r="Y37" s="28">
        <v>0.76926603344200795</v>
      </c>
      <c r="Z37" s="28">
        <v>0.75378686868223499</v>
      </c>
      <c r="AA37" s="28">
        <v>0.74372723839904298</v>
      </c>
      <c r="AB37" s="28">
        <v>0.71743383667935501</v>
      </c>
      <c r="AC37" s="28">
        <v>0.79773458082265503</v>
      </c>
      <c r="AD37" s="28">
        <v>0.75116533107361405</v>
      </c>
      <c r="AE37" s="105"/>
      <c r="AF37" s="91" t="s">
        <v>43</v>
      </c>
      <c r="AG37" s="206">
        <f t="shared" si="0"/>
        <v>0.485459503654041</v>
      </c>
      <c r="AH37" s="206">
        <f t="shared" si="1"/>
        <v>0.50128129928565202</v>
      </c>
      <c r="AI37" s="298">
        <f t="shared" si="2"/>
        <v>-1.6000000000000014</v>
      </c>
      <c r="AJ37" s="206">
        <f t="shared" si="3"/>
        <v>0.47494172020099701</v>
      </c>
      <c r="AK37" s="206">
        <f t="shared" si="4"/>
        <v>0.49949795970244698</v>
      </c>
      <c r="AL37" s="298">
        <f t="shared" si="5"/>
        <v>-2.4000000000000021</v>
      </c>
      <c r="AM37" s="206">
        <f t="shared" si="6"/>
        <v>0.48912203464910697</v>
      </c>
      <c r="AN37" s="206">
        <f t="shared" si="7"/>
        <v>0.457000302091288</v>
      </c>
      <c r="AO37" s="298">
        <f t="shared" si="8"/>
        <v>3.1999999999999975</v>
      </c>
      <c r="AP37" s="206">
        <f t="shared" si="9"/>
        <v>0.41714614815494799</v>
      </c>
      <c r="AQ37" s="206">
        <f t="shared" si="10"/>
        <v>0.42301649276069497</v>
      </c>
      <c r="AR37" s="298">
        <f t="shared" si="11"/>
        <v>-0.60000000000000053</v>
      </c>
      <c r="AS37" s="206">
        <f t="shared" si="12"/>
        <v>0.77544167860110902</v>
      </c>
      <c r="AT37" s="206">
        <f t="shared" si="13"/>
        <v>0.76926603344200795</v>
      </c>
      <c r="AU37" s="298">
        <f t="shared" si="14"/>
        <v>0.60000000000000053</v>
      </c>
      <c r="AV37" s="206">
        <f t="shared" si="15"/>
        <v>0.76805431779505196</v>
      </c>
      <c r="AW37" s="206">
        <f t="shared" si="16"/>
        <v>0.75378686868223499</v>
      </c>
      <c r="AX37" s="298">
        <f t="shared" si="17"/>
        <v>1.4000000000000012</v>
      </c>
      <c r="AY37" s="206">
        <f t="shared" si="18"/>
        <v>0.76319026291932601</v>
      </c>
      <c r="AZ37" s="206">
        <f t="shared" si="19"/>
        <v>0.74372723839904298</v>
      </c>
      <c r="BA37" s="298">
        <f t="shared" si="20"/>
        <v>1.9000000000000017</v>
      </c>
      <c r="BB37" s="206">
        <f t="shared" si="21"/>
        <v>0.72141201743763705</v>
      </c>
      <c r="BC37" s="206">
        <f t="shared" si="22"/>
        <v>0.71743383667935501</v>
      </c>
      <c r="BD37" s="298">
        <f t="shared" si="23"/>
        <v>0.40000000000000036</v>
      </c>
      <c r="BE37" s="248"/>
      <c r="BF37" s="204">
        <f t="shared" si="24"/>
        <v>0.46688076619366597</v>
      </c>
      <c r="BG37" s="204">
        <f t="shared" si="25"/>
        <v>0.47225581151317197</v>
      </c>
      <c r="BH37" s="298">
        <f t="shared" si="26"/>
        <v>-0.49999999999999489</v>
      </c>
      <c r="BI37" s="204">
        <f t="shared" si="27"/>
        <v>0.46714115377448301</v>
      </c>
      <c r="BJ37" s="204">
        <f t="shared" si="28"/>
        <v>0.47197618055347501</v>
      </c>
      <c r="BK37" s="298">
        <f t="shared" si="29"/>
        <v>-0.49999999999999489</v>
      </c>
      <c r="BL37" s="204">
        <f t="shared" si="30"/>
        <v>0.46085099901097099</v>
      </c>
      <c r="BM37" s="204">
        <f t="shared" si="31"/>
        <v>0.46720694222554998</v>
      </c>
      <c r="BN37" s="298">
        <f t="shared" si="32"/>
        <v>-0.60000000000000053</v>
      </c>
      <c r="BO37" s="204">
        <f t="shared" si="33"/>
        <v>0.43391040578323398</v>
      </c>
      <c r="BP37" s="204">
        <f t="shared" si="34"/>
        <v>0.44399544325222401</v>
      </c>
      <c r="BQ37" s="298">
        <f t="shared" si="35"/>
        <v>-1.0000000000000009</v>
      </c>
      <c r="BR37" s="204">
        <f t="shared" si="36"/>
        <v>0.75147599115156205</v>
      </c>
      <c r="BS37" s="204">
        <f t="shared" si="37"/>
        <v>0.74661304709711696</v>
      </c>
      <c r="BT37" s="298">
        <f t="shared" si="38"/>
        <v>0.40000000000000036</v>
      </c>
      <c r="BU37" s="204">
        <f t="shared" si="39"/>
        <v>0.75313165202606402</v>
      </c>
      <c r="BV37" s="204">
        <f t="shared" si="40"/>
        <v>0.74705537836184399</v>
      </c>
      <c r="BW37" s="298">
        <f t="shared" si="41"/>
        <v>0.60000000000000053</v>
      </c>
      <c r="BX37" s="204">
        <f t="shared" si="42"/>
        <v>0.74307532258658304</v>
      </c>
      <c r="BY37" s="204">
        <f t="shared" si="43"/>
        <v>0.73692624728689804</v>
      </c>
      <c r="BZ37" s="298">
        <f t="shared" si="44"/>
        <v>0.60000000000000053</v>
      </c>
      <c r="CA37" s="204">
        <f t="shared" si="45"/>
        <v>0.71600493804381904</v>
      </c>
      <c r="CB37" s="204">
        <f t="shared" si="46"/>
        <v>0.71292194516945995</v>
      </c>
      <c r="CC37" s="298">
        <f t="shared" si="47"/>
        <v>0.30000000000000027</v>
      </c>
      <c r="CD37" s="205">
        <v>0</v>
      </c>
    </row>
    <row r="38" spans="2:82" ht="13.5" customHeight="1">
      <c r="B38" s="35">
        <v>34</v>
      </c>
      <c r="C38" s="102" t="s">
        <v>45</v>
      </c>
      <c r="D38" s="330">
        <v>0.453001497643303</v>
      </c>
      <c r="E38" s="272">
        <v>0.43221871419957397</v>
      </c>
      <c r="F38" s="272">
        <v>0.44490895493633997</v>
      </c>
      <c r="G38" s="272">
        <v>0.455772882037347</v>
      </c>
      <c r="H38" s="272">
        <v>0.50236584945742102</v>
      </c>
      <c r="I38" s="272">
        <f>市区町村別_普及率!F39</f>
        <v>0.4472510602114298</v>
      </c>
      <c r="J38" s="330">
        <v>0.73513200539117296</v>
      </c>
      <c r="K38" s="272">
        <v>0.73725872171303597</v>
      </c>
      <c r="L38" s="272">
        <v>0.73497885277107999</v>
      </c>
      <c r="M38" s="272">
        <v>0.72043731068563499</v>
      </c>
      <c r="N38" s="339">
        <v>0.79396413709393698</v>
      </c>
      <c r="O38" s="275">
        <f>市区町村別_普及率!G39</f>
        <v>0.73759395335590305</v>
      </c>
      <c r="P38" s="299"/>
      <c r="Q38" s="35">
        <v>34</v>
      </c>
      <c r="R38" s="102" t="s">
        <v>45</v>
      </c>
      <c r="S38" s="28">
        <v>0.45959071170396598</v>
      </c>
      <c r="T38" s="28">
        <v>0.44435889480686502</v>
      </c>
      <c r="U38" s="28">
        <v>0.45494708419236002</v>
      </c>
      <c r="V38" s="28">
        <v>0.45770904068930801</v>
      </c>
      <c r="W38" s="28">
        <v>0.52101770598972696</v>
      </c>
      <c r="X38" s="28">
        <v>0.455915823615205</v>
      </c>
      <c r="Y38" s="28">
        <v>0.72601917119744497</v>
      </c>
      <c r="Z38" s="28">
        <v>0.72929498017415895</v>
      </c>
      <c r="AA38" s="28">
        <v>0.72505443314538198</v>
      </c>
      <c r="AB38" s="28">
        <v>0.71252325893250201</v>
      </c>
      <c r="AC38" s="28">
        <v>0.76952718590053204</v>
      </c>
      <c r="AD38" s="28">
        <v>0.727222270513183</v>
      </c>
      <c r="AE38" s="105"/>
      <c r="AF38" s="91" t="s">
        <v>45</v>
      </c>
      <c r="AG38" s="206">
        <f t="shared" si="0"/>
        <v>0.453001497643303</v>
      </c>
      <c r="AH38" s="206">
        <f t="shared" si="1"/>
        <v>0.45959071170396598</v>
      </c>
      <c r="AI38" s="298">
        <f t="shared" si="2"/>
        <v>-0.70000000000000062</v>
      </c>
      <c r="AJ38" s="206">
        <f t="shared" si="3"/>
        <v>0.43221871419957397</v>
      </c>
      <c r="AK38" s="206">
        <f t="shared" si="4"/>
        <v>0.44435889480686502</v>
      </c>
      <c r="AL38" s="298">
        <f t="shared" si="5"/>
        <v>-1.2000000000000011</v>
      </c>
      <c r="AM38" s="206">
        <f t="shared" si="6"/>
        <v>0.44490895493633997</v>
      </c>
      <c r="AN38" s="206">
        <f t="shared" si="7"/>
        <v>0.45494708419236002</v>
      </c>
      <c r="AO38" s="298">
        <f t="shared" si="8"/>
        <v>-1.0000000000000009</v>
      </c>
      <c r="AP38" s="206">
        <f t="shared" si="9"/>
        <v>0.455772882037347</v>
      </c>
      <c r="AQ38" s="206">
        <f t="shared" si="10"/>
        <v>0.45770904068930801</v>
      </c>
      <c r="AR38" s="298">
        <f t="shared" si="11"/>
        <v>-0.20000000000000018</v>
      </c>
      <c r="AS38" s="206">
        <f t="shared" si="12"/>
        <v>0.73513200539117296</v>
      </c>
      <c r="AT38" s="206">
        <f t="shared" si="13"/>
        <v>0.72601917119744497</v>
      </c>
      <c r="AU38" s="298">
        <f t="shared" si="14"/>
        <v>0.9000000000000008</v>
      </c>
      <c r="AV38" s="206">
        <f t="shared" si="15"/>
        <v>0.73725872171303597</v>
      </c>
      <c r="AW38" s="206">
        <f t="shared" si="16"/>
        <v>0.72929498017415895</v>
      </c>
      <c r="AX38" s="298">
        <f t="shared" si="17"/>
        <v>0.80000000000000071</v>
      </c>
      <c r="AY38" s="206">
        <f t="shared" si="18"/>
        <v>0.73497885277107999</v>
      </c>
      <c r="AZ38" s="206">
        <f t="shared" si="19"/>
        <v>0.72505443314538198</v>
      </c>
      <c r="BA38" s="298">
        <f t="shared" si="20"/>
        <v>1.0000000000000009</v>
      </c>
      <c r="BB38" s="206">
        <f t="shared" si="21"/>
        <v>0.72043731068563499</v>
      </c>
      <c r="BC38" s="206">
        <f t="shared" si="22"/>
        <v>0.71252325893250201</v>
      </c>
      <c r="BD38" s="298">
        <f t="shared" si="23"/>
        <v>0.70000000000000062</v>
      </c>
      <c r="BE38" s="248"/>
      <c r="BF38" s="204">
        <f t="shared" si="24"/>
        <v>0.46688076619366597</v>
      </c>
      <c r="BG38" s="204">
        <f t="shared" si="25"/>
        <v>0.47225581151317197</v>
      </c>
      <c r="BH38" s="298">
        <f t="shared" si="26"/>
        <v>-0.49999999999999489</v>
      </c>
      <c r="BI38" s="204">
        <f t="shared" si="27"/>
        <v>0.46714115377448301</v>
      </c>
      <c r="BJ38" s="204">
        <f t="shared" si="28"/>
        <v>0.47197618055347501</v>
      </c>
      <c r="BK38" s="298">
        <f t="shared" si="29"/>
        <v>-0.49999999999999489</v>
      </c>
      <c r="BL38" s="204">
        <f t="shared" si="30"/>
        <v>0.46085099901097099</v>
      </c>
      <c r="BM38" s="204">
        <f t="shared" si="31"/>
        <v>0.46720694222554998</v>
      </c>
      <c r="BN38" s="298">
        <f t="shared" si="32"/>
        <v>-0.60000000000000053</v>
      </c>
      <c r="BO38" s="204">
        <f t="shared" si="33"/>
        <v>0.43391040578323398</v>
      </c>
      <c r="BP38" s="204">
        <f t="shared" si="34"/>
        <v>0.44399544325222401</v>
      </c>
      <c r="BQ38" s="298">
        <f t="shared" si="35"/>
        <v>-1.0000000000000009</v>
      </c>
      <c r="BR38" s="204">
        <f t="shared" si="36"/>
        <v>0.75147599115156205</v>
      </c>
      <c r="BS38" s="204">
        <f t="shared" si="37"/>
        <v>0.74661304709711696</v>
      </c>
      <c r="BT38" s="298">
        <f t="shared" si="38"/>
        <v>0.40000000000000036</v>
      </c>
      <c r="BU38" s="204">
        <f t="shared" si="39"/>
        <v>0.75313165202606402</v>
      </c>
      <c r="BV38" s="204">
        <f t="shared" si="40"/>
        <v>0.74705537836184399</v>
      </c>
      <c r="BW38" s="298">
        <f t="shared" si="41"/>
        <v>0.60000000000000053</v>
      </c>
      <c r="BX38" s="204">
        <f t="shared" si="42"/>
        <v>0.74307532258658304</v>
      </c>
      <c r="BY38" s="204">
        <f t="shared" si="43"/>
        <v>0.73692624728689804</v>
      </c>
      <c r="BZ38" s="298">
        <f t="shared" si="44"/>
        <v>0.60000000000000053</v>
      </c>
      <c r="CA38" s="204">
        <f t="shared" si="45"/>
        <v>0.71600493804381904</v>
      </c>
      <c r="CB38" s="204">
        <f t="shared" si="46"/>
        <v>0.71292194516945995</v>
      </c>
      <c r="CC38" s="298">
        <f t="shared" si="47"/>
        <v>0.30000000000000027</v>
      </c>
      <c r="CD38" s="205">
        <v>0</v>
      </c>
    </row>
    <row r="39" spans="2:82" ht="13.5" customHeight="1">
      <c r="B39" s="35">
        <v>35</v>
      </c>
      <c r="C39" s="102" t="s">
        <v>2</v>
      </c>
      <c r="D39" s="329">
        <v>0.44744192210138101</v>
      </c>
      <c r="E39" s="271">
        <v>0.43827822750603501</v>
      </c>
      <c r="F39" s="271">
        <v>0.45079707419887399</v>
      </c>
      <c r="G39" s="271">
        <v>0.39980514088615798</v>
      </c>
      <c r="H39" s="271">
        <v>0.53917053213302002</v>
      </c>
      <c r="I39" s="271">
        <f>市区町村別_普及率!F40</f>
        <v>0.44814822877102789</v>
      </c>
      <c r="J39" s="329">
        <v>0.72998496873158703</v>
      </c>
      <c r="K39" s="271">
        <v>0.72781201626799796</v>
      </c>
      <c r="L39" s="271">
        <v>0.71847312368810001</v>
      </c>
      <c r="M39" s="271">
        <v>0.67915955617985702</v>
      </c>
      <c r="N39" s="338">
        <v>0.79354582569558296</v>
      </c>
      <c r="O39" s="274">
        <f>市区町村別_普及率!G40</f>
        <v>0.72308831671853724</v>
      </c>
      <c r="P39" s="299"/>
      <c r="Q39" s="35">
        <v>35</v>
      </c>
      <c r="R39" s="102" t="s">
        <v>2</v>
      </c>
      <c r="S39" s="28">
        <v>0.45680747945455702</v>
      </c>
      <c r="T39" s="28">
        <v>0.45741169900163497</v>
      </c>
      <c r="U39" s="28">
        <v>0.466029452263099</v>
      </c>
      <c r="V39" s="28">
        <v>0.42978348284925699</v>
      </c>
      <c r="W39" s="28">
        <v>0.54756429884625402</v>
      </c>
      <c r="X39" s="28">
        <v>0.46263078344895903</v>
      </c>
      <c r="Y39" s="28">
        <v>0.72756835217758697</v>
      </c>
      <c r="Z39" s="28">
        <v>0.72950667769584199</v>
      </c>
      <c r="AA39" s="28">
        <v>0.72062769604131005</v>
      </c>
      <c r="AB39" s="28">
        <v>0.68720837279915703</v>
      </c>
      <c r="AC39" s="28">
        <v>0.79268380146460105</v>
      </c>
      <c r="AD39" s="28">
        <v>0.723512790500215</v>
      </c>
      <c r="AE39" s="105"/>
      <c r="AF39" s="91" t="s">
        <v>2</v>
      </c>
      <c r="AG39" s="206">
        <f t="shared" si="0"/>
        <v>0.44744192210138101</v>
      </c>
      <c r="AH39" s="206">
        <f t="shared" si="1"/>
        <v>0.45680747945455702</v>
      </c>
      <c r="AI39" s="298">
        <f t="shared" si="2"/>
        <v>-1.0000000000000009</v>
      </c>
      <c r="AJ39" s="206">
        <f t="shared" si="3"/>
        <v>0.43827822750603501</v>
      </c>
      <c r="AK39" s="206">
        <f t="shared" si="4"/>
        <v>0.45741169900163497</v>
      </c>
      <c r="AL39" s="298">
        <f t="shared" si="5"/>
        <v>-1.9000000000000017</v>
      </c>
      <c r="AM39" s="206">
        <f t="shared" si="6"/>
        <v>0.45079707419887399</v>
      </c>
      <c r="AN39" s="206">
        <f t="shared" si="7"/>
        <v>0.466029452263099</v>
      </c>
      <c r="AO39" s="298">
        <f t="shared" si="8"/>
        <v>-1.5000000000000013</v>
      </c>
      <c r="AP39" s="206">
        <f t="shared" si="9"/>
        <v>0.39980514088615798</v>
      </c>
      <c r="AQ39" s="206">
        <f t="shared" si="10"/>
        <v>0.42978348284925699</v>
      </c>
      <c r="AR39" s="298">
        <f t="shared" si="11"/>
        <v>-2.9999999999999973</v>
      </c>
      <c r="AS39" s="206">
        <f t="shared" si="12"/>
        <v>0.72998496873158703</v>
      </c>
      <c r="AT39" s="206">
        <f t="shared" si="13"/>
        <v>0.72756835217758697</v>
      </c>
      <c r="AU39" s="298">
        <f t="shared" si="14"/>
        <v>0.20000000000000018</v>
      </c>
      <c r="AV39" s="206">
        <f t="shared" si="15"/>
        <v>0.72781201626799796</v>
      </c>
      <c r="AW39" s="206">
        <f t="shared" si="16"/>
        <v>0.72950667769584199</v>
      </c>
      <c r="AX39" s="298">
        <f t="shared" si="17"/>
        <v>-0.20000000000000018</v>
      </c>
      <c r="AY39" s="206">
        <f t="shared" si="18"/>
        <v>0.71847312368810001</v>
      </c>
      <c r="AZ39" s="206">
        <f t="shared" si="19"/>
        <v>0.72062769604131005</v>
      </c>
      <c r="BA39" s="298">
        <f t="shared" si="20"/>
        <v>-0.30000000000000027</v>
      </c>
      <c r="BB39" s="206">
        <f t="shared" si="21"/>
        <v>0.67915955617985702</v>
      </c>
      <c r="BC39" s="206">
        <f t="shared" si="22"/>
        <v>0.68720837279915703</v>
      </c>
      <c r="BD39" s="298">
        <f t="shared" si="23"/>
        <v>-0.80000000000000071</v>
      </c>
      <c r="BE39" s="248"/>
      <c r="BF39" s="204">
        <f t="shared" si="24"/>
        <v>0.46688076619366597</v>
      </c>
      <c r="BG39" s="204">
        <f t="shared" si="25"/>
        <v>0.47225581151317197</v>
      </c>
      <c r="BH39" s="298">
        <f t="shared" si="26"/>
        <v>-0.49999999999999489</v>
      </c>
      <c r="BI39" s="204">
        <f t="shared" si="27"/>
        <v>0.46714115377448301</v>
      </c>
      <c r="BJ39" s="204">
        <f t="shared" si="28"/>
        <v>0.47197618055347501</v>
      </c>
      <c r="BK39" s="298">
        <f t="shared" si="29"/>
        <v>-0.49999999999999489</v>
      </c>
      <c r="BL39" s="204">
        <f t="shared" si="30"/>
        <v>0.46085099901097099</v>
      </c>
      <c r="BM39" s="204">
        <f t="shared" si="31"/>
        <v>0.46720694222554998</v>
      </c>
      <c r="BN39" s="298">
        <f t="shared" si="32"/>
        <v>-0.60000000000000053</v>
      </c>
      <c r="BO39" s="204">
        <f t="shared" si="33"/>
        <v>0.43391040578323398</v>
      </c>
      <c r="BP39" s="204">
        <f t="shared" si="34"/>
        <v>0.44399544325222401</v>
      </c>
      <c r="BQ39" s="298">
        <f t="shared" si="35"/>
        <v>-1.0000000000000009</v>
      </c>
      <c r="BR39" s="204">
        <f t="shared" si="36"/>
        <v>0.75147599115156205</v>
      </c>
      <c r="BS39" s="204">
        <f t="shared" si="37"/>
        <v>0.74661304709711696</v>
      </c>
      <c r="BT39" s="298">
        <f t="shared" si="38"/>
        <v>0.40000000000000036</v>
      </c>
      <c r="BU39" s="204">
        <f t="shared" si="39"/>
        <v>0.75313165202606402</v>
      </c>
      <c r="BV39" s="204">
        <f t="shared" si="40"/>
        <v>0.74705537836184399</v>
      </c>
      <c r="BW39" s="298">
        <f t="shared" si="41"/>
        <v>0.60000000000000053</v>
      </c>
      <c r="BX39" s="204">
        <f t="shared" si="42"/>
        <v>0.74307532258658304</v>
      </c>
      <c r="BY39" s="204">
        <f t="shared" si="43"/>
        <v>0.73692624728689804</v>
      </c>
      <c r="BZ39" s="298">
        <f t="shared" si="44"/>
        <v>0.60000000000000053</v>
      </c>
      <c r="CA39" s="204">
        <f t="shared" si="45"/>
        <v>0.71600493804381904</v>
      </c>
      <c r="CB39" s="204">
        <f t="shared" si="46"/>
        <v>0.71292194516945995</v>
      </c>
      <c r="CC39" s="298">
        <f t="shared" si="47"/>
        <v>0.30000000000000027</v>
      </c>
      <c r="CD39" s="205">
        <v>0</v>
      </c>
    </row>
    <row r="40" spans="2:82" ht="13.5" customHeight="1">
      <c r="B40" s="35">
        <v>36</v>
      </c>
      <c r="C40" s="102" t="s">
        <v>3</v>
      </c>
      <c r="D40" s="329">
        <v>0.46088886702566401</v>
      </c>
      <c r="E40" s="271">
        <v>0.46385404974422501</v>
      </c>
      <c r="F40" s="271">
        <v>0.45585508763645199</v>
      </c>
      <c r="G40" s="271">
        <v>0.49373155927726198</v>
      </c>
      <c r="H40" s="271">
        <v>0.56792329045036805</v>
      </c>
      <c r="I40" s="271">
        <f>市区町村別_普及率!F41</f>
        <v>0.46801748195294446</v>
      </c>
      <c r="J40" s="329">
        <v>0.73099444455199802</v>
      </c>
      <c r="K40" s="271">
        <v>0.74513365685952704</v>
      </c>
      <c r="L40" s="271">
        <v>0.72967038086955305</v>
      </c>
      <c r="M40" s="271">
        <v>0.73263890042193003</v>
      </c>
      <c r="N40" s="338">
        <v>0.81110436974725797</v>
      </c>
      <c r="O40" s="274">
        <f>市区町村別_普及率!G41</f>
        <v>0.73717493812621604</v>
      </c>
      <c r="P40" s="299"/>
      <c r="Q40" s="35">
        <v>36</v>
      </c>
      <c r="R40" s="102" t="s">
        <v>3</v>
      </c>
      <c r="S40" s="28">
        <v>0.47105196969776902</v>
      </c>
      <c r="T40" s="28">
        <v>0.45962055257397699</v>
      </c>
      <c r="U40" s="28">
        <v>0.45753227167745097</v>
      </c>
      <c r="V40" s="28">
        <v>0.45577215199228099</v>
      </c>
      <c r="W40" s="28">
        <v>0.61349259598328099</v>
      </c>
      <c r="X40" s="28">
        <v>0.46730314600717598</v>
      </c>
      <c r="Y40" s="28">
        <v>0.73651565297187205</v>
      </c>
      <c r="Z40" s="28">
        <v>0.72582522102407598</v>
      </c>
      <c r="AA40" s="28">
        <v>0.72244994370457605</v>
      </c>
      <c r="AB40" s="28">
        <v>0.71458294688662705</v>
      </c>
      <c r="AC40" s="28">
        <v>0.83374312150666996</v>
      </c>
      <c r="AD40" s="28">
        <v>0.72873101381867</v>
      </c>
      <c r="AE40" s="105"/>
      <c r="AF40" s="91" t="s">
        <v>3</v>
      </c>
      <c r="AG40" s="206">
        <f t="shared" si="0"/>
        <v>0.46088886702566401</v>
      </c>
      <c r="AH40" s="206">
        <f t="shared" si="1"/>
        <v>0.47105196969776902</v>
      </c>
      <c r="AI40" s="298">
        <f t="shared" si="2"/>
        <v>-0.99999999999999534</v>
      </c>
      <c r="AJ40" s="206">
        <f t="shared" si="3"/>
        <v>0.46385404974422501</v>
      </c>
      <c r="AK40" s="206">
        <f t="shared" si="4"/>
        <v>0.45962055257397699</v>
      </c>
      <c r="AL40" s="298">
        <f t="shared" si="5"/>
        <v>0.40000000000000036</v>
      </c>
      <c r="AM40" s="206">
        <f t="shared" si="6"/>
        <v>0.45585508763645199</v>
      </c>
      <c r="AN40" s="206">
        <f t="shared" si="7"/>
        <v>0.45753227167745097</v>
      </c>
      <c r="AO40" s="298">
        <f t="shared" si="8"/>
        <v>-0.20000000000000018</v>
      </c>
      <c r="AP40" s="206">
        <f t="shared" si="9"/>
        <v>0.49373155927726198</v>
      </c>
      <c r="AQ40" s="206">
        <f t="shared" si="10"/>
        <v>0.45577215199228099</v>
      </c>
      <c r="AR40" s="298">
        <f t="shared" si="11"/>
        <v>3.799999999999998</v>
      </c>
      <c r="AS40" s="206">
        <f t="shared" si="12"/>
        <v>0.73099444455199802</v>
      </c>
      <c r="AT40" s="206">
        <f t="shared" si="13"/>
        <v>0.73651565297187205</v>
      </c>
      <c r="AU40" s="298">
        <f t="shared" si="14"/>
        <v>-0.60000000000000053</v>
      </c>
      <c r="AV40" s="206">
        <f t="shared" si="15"/>
        <v>0.74513365685952704</v>
      </c>
      <c r="AW40" s="206">
        <f t="shared" si="16"/>
        <v>0.72582522102407598</v>
      </c>
      <c r="AX40" s="298">
        <f t="shared" si="17"/>
        <v>1.9000000000000017</v>
      </c>
      <c r="AY40" s="206">
        <f t="shared" si="18"/>
        <v>0.72967038086955305</v>
      </c>
      <c r="AZ40" s="206">
        <f t="shared" si="19"/>
        <v>0.72244994370457605</v>
      </c>
      <c r="BA40" s="298">
        <f t="shared" si="20"/>
        <v>0.80000000000000071</v>
      </c>
      <c r="BB40" s="206">
        <f t="shared" si="21"/>
        <v>0.73263890042193003</v>
      </c>
      <c r="BC40" s="206">
        <f t="shared" si="22"/>
        <v>0.71458294688662705</v>
      </c>
      <c r="BD40" s="298">
        <f t="shared" si="23"/>
        <v>1.8000000000000016</v>
      </c>
      <c r="BE40" s="248"/>
      <c r="BF40" s="204">
        <f t="shared" si="24"/>
        <v>0.46688076619366597</v>
      </c>
      <c r="BG40" s="204">
        <f t="shared" si="25"/>
        <v>0.47225581151317197</v>
      </c>
      <c r="BH40" s="298">
        <f t="shared" si="26"/>
        <v>-0.49999999999999489</v>
      </c>
      <c r="BI40" s="204">
        <f t="shared" si="27"/>
        <v>0.46714115377448301</v>
      </c>
      <c r="BJ40" s="204">
        <f t="shared" si="28"/>
        <v>0.47197618055347501</v>
      </c>
      <c r="BK40" s="298">
        <f t="shared" si="29"/>
        <v>-0.49999999999999489</v>
      </c>
      <c r="BL40" s="204">
        <f t="shared" si="30"/>
        <v>0.46085099901097099</v>
      </c>
      <c r="BM40" s="204">
        <f t="shared" si="31"/>
        <v>0.46720694222554998</v>
      </c>
      <c r="BN40" s="298">
        <f t="shared" si="32"/>
        <v>-0.60000000000000053</v>
      </c>
      <c r="BO40" s="204">
        <f t="shared" si="33"/>
        <v>0.43391040578323398</v>
      </c>
      <c r="BP40" s="204">
        <f t="shared" si="34"/>
        <v>0.44399544325222401</v>
      </c>
      <c r="BQ40" s="298">
        <f t="shared" si="35"/>
        <v>-1.0000000000000009</v>
      </c>
      <c r="BR40" s="204">
        <f t="shared" si="36"/>
        <v>0.75147599115156205</v>
      </c>
      <c r="BS40" s="204">
        <f t="shared" si="37"/>
        <v>0.74661304709711696</v>
      </c>
      <c r="BT40" s="298">
        <f t="shared" si="38"/>
        <v>0.40000000000000036</v>
      </c>
      <c r="BU40" s="204">
        <f t="shared" si="39"/>
        <v>0.75313165202606402</v>
      </c>
      <c r="BV40" s="204">
        <f t="shared" si="40"/>
        <v>0.74705537836184399</v>
      </c>
      <c r="BW40" s="298">
        <f t="shared" si="41"/>
        <v>0.60000000000000053</v>
      </c>
      <c r="BX40" s="204">
        <f t="shared" si="42"/>
        <v>0.74307532258658304</v>
      </c>
      <c r="BY40" s="204">
        <f t="shared" si="43"/>
        <v>0.73692624728689804</v>
      </c>
      <c r="BZ40" s="298">
        <f t="shared" si="44"/>
        <v>0.60000000000000053</v>
      </c>
      <c r="CA40" s="204">
        <f t="shared" si="45"/>
        <v>0.71600493804381904</v>
      </c>
      <c r="CB40" s="204">
        <f t="shared" si="46"/>
        <v>0.71292194516945995</v>
      </c>
      <c r="CC40" s="298">
        <f t="shared" si="47"/>
        <v>0.30000000000000027</v>
      </c>
      <c r="CD40" s="205">
        <v>0</v>
      </c>
    </row>
    <row r="41" spans="2:82" ht="13.5" customHeight="1">
      <c r="B41" s="35">
        <v>37</v>
      </c>
      <c r="C41" s="102" t="s">
        <v>4</v>
      </c>
      <c r="D41" s="329">
        <v>0.45039343649036201</v>
      </c>
      <c r="E41" s="271">
        <v>0.45590775638064501</v>
      </c>
      <c r="F41" s="271">
        <v>0.45190683597069697</v>
      </c>
      <c r="G41" s="271">
        <v>0.43389608165401899</v>
      </c>
      <c r="H41" s="271">
        <v>0.57447010691184097</v>
      </c>
      <c r="I41" s="271">
        <f>市区町村別_普及率!F42</f>
        <v>0.45992435161008555</v>
      </c>
      <c r="J41" s="329">
        <v>0.74087592418939896</v>
      </c>
      <c r="K41" s="271">
        <v>0.737564192599934</v>
      </c>
      <c r="L41" s="271">
        <v>0.72988462211569805</v>
      </c>
      <c r="M41" s="271">
        <v>0.70766531474282701</v>
      </c>
      <c r="N41" s="338">
        <v>0.81706621591819495</v>
      </c>
      <c r="O41" s="274">
        <f>市区町村別_普及率!G42</f>
        <v>0.73636609028078048</v>
      </c>
      <c r="P41" s="299"/>
      <c r="Q41" s="35">
        <v>37</v>
      </c>
      <c r="R41" s="102" t="s">
        <v>4</v>
      </c>
      <c r="S41" s="28">
        <v>0.45012983349892</v>
      </c>
      <c r="T41" s="28">
        <v>0.45386291848507099</v>
      </c>
      <c r="U41" s="28">
        <v>0.46159728755301799</v>
      </c>
      <c r="V41" s="28">
        <v>0.435810145171316</v>
      </c>
      <c r="W41" s="28">
        <v>0.592574954137983</v>
      </c>
      <c r="X41" s="28">
        <v>0.46159269530286501</v>
      </c>
      <c r="Y41" s="28">
        <v>0.73520615730788996</v>
      </c>
      <c r="Z41" s="28">
        <v>0.73291378875677304</v>
      </c>
      <c r="AA41" s="28">
        <v>0.72557454084714201</v>
      </c>
      <c r="AB41" s="28">
        <v>0.70244472981511097</v>
      </c>
      <c r="AC41" s="28">
        <v>0.81218930895894204</v>
      </c>
      <c r="AD41" s="28">
        <v>0.73007234267946797</v>
      </c>
      <c r="AE41" s="105"/>
      <c r="AF41" s="91" t="s">
        <v>4</v>
      </c>
      <c r="AG41" s="206">
        <f t="shared" si="0"/>
        <v>0.45039343649036201</v>
      </c>
      <c r="AH41" s="206">
        <f t="shared" si="1"/>
        <v>0.45012983349892</v>
      </c>
      <c r="AI41" s="298">
        <f t="shared" si="2"/>
        <v>0</v>
      </c>
      <c r="AJ41" s="206">
        <f t="shared" si="3"/>
        <v>0.45590775638064501</v>
      </c>
      <c r="AK41" s="206">
        <f t="shared" si="4"/>
        <v>0.45386291848507099</v>
      </c>
      <c r="AL41" s="298">
        <f t="shared" si="5"/>
        <v>0.20000000000000018</v>
      </c>
      <c r="AM41" s="206">
        <f t="shared" si="6"/>
        <v>0.45190683597069697</v>
      </c>
      <c r="AN41" s="206">
        <f t="shared" si="7"/>
        <v>0.46159728755301799</v>
      </c>
      <c r="AO41" s="298">
        <f t="shared" si="8"/>
        <v>-1.0000000000000009</v>
      </c>
      <c r="AP41" s="206">
        <f t="shared" si="9"/>
        <v>0.43389608165401899</v>
      </c>
      <c r="AQ41" s="206">
        <f t="shared" si="10"/>
        <v>0.435810145171316</v>
      </c>
      <c r="AR41" s="298">
        <f t="shared" si="11"/>
        <v>-0.20000000000000018</v>
      </c>
      <c r="AS41" s="206">
        <f t="shared" si="12"/>
        <v>0.74087592418939896</v>
      </c>
      <c r="AT41" s="206">
        <f t="shared" si="13"/>
        <v>0.73520615730788996</v>
      </c>
      <c r="AU41" s="298">
        <f t="shared" si="14"/>
        <v>0.60000000000000053</v>
      </c>
      <c r="AV41" s="206">
        <f t="shared" si="15"/>
        <v>0.737564192599934</v>
      </c>
      <c r="AW41" s="206">
        <f t="shared" si="16"/>
        <v>0.73291378875677304</v>
      </c>
      <c r="AX41" s="298">
        <f t="shared" si="17"/>
        <v>0.50000000000000044</v>
      </c>
      <c r="AY41" s="206">
        <f t="shared" si="18"/>
        <v>0.72988462211569805</v>
      </c>
      <c r="AZ41" s="206">
        <f t="shared" si="19"/>
        <v>0.72557454084714201</v>
      </c>
      <c r="BA41" s="298">
        <f t="shared" si="20"/>
        <v>0.40000000000000036</v>
      </c>
      <c r="BB41" s="206">
        <f t="shared" si="21"/>
        <v>0.70766531474282701</v>
      </c>
      <c r="BC41" s="206">
        <f t="shared" si="22"/>
        <v>0.70244472981511097</v>
      </c>
      <c r="BD41" s="298">
        <f t="shared" si="23"/>
        <v>0.60000000000000053</v>
      </c>
      <c r="BE41" s="248"/>
      <c r="BF41" s="204">
        <f t="shared" si="24"/>
        <v>0.46688076619366597</v>
      </c>
      <c r="BG41" s="204">
        <f t="shared" si="25"/>
        <v>0.47225581151317197</v>
      </c>
      <c r="BH41" s="298">
        <f t="shared" si="26"/>
        <v>-0.49999999999999489</v>
      </c>
      <c r="BI41" s="204">
        <f t="shared" si="27"/>
        <v>0.46714115377448301</v>
      </c>
      <c r="BJ41" s="204">
        <f t="shared" si="28"/>
        <v>0.47197618055347501</v>
      </c>
      <c r="BK41" s="298">
        <f t="shared" si="29"/>
        <v>-0.49999999999999489</v>
      </c>
      <c r="BL41" s="204">
        <f t="shared" si="30"/>
        <v>0.46085099901097099</v>
      </c>
      <c r="BM41" s="204">
        <f t="shared" si="31"/>
        <v>0.46720694222554998</v>
      </c>
      <c r="BN41" s="298">
        <f t="shared" si="32"/>
        <v>-0.60000000000000053</v>
      </c>
      <c r="BO41" s="204">
        <f t="shared" si="33"/>
        <v>0.43391040578323398</v>
      </c>
      <c r="BP41" s="204">
        <f t="shared" si="34"/>
        <v>0.44399544325222401</v>
      </c>
      <c r="BQ41" s="298">
        <f t="shared" si="35"/>
        <v>-1.0000000000000009</v>
      </c>
      <c r="BR41" s="204">
        <f t="shared" si="36"/>
        <v>0.75147599115156205</v>
      </c>
      <c r="BS41" s="204">
        <f t="shared" si="37"/>
        <v>0.74661304709711696</v>
      </c>
      <c r="BT41" s="298">
        <f t="shared" si="38"/>
        <v>0.40000000000000036</v>
      </c>
      <c r="BU41" s="204">
        <f t="shared" si="39"/>
        <v>0.75313165202606402</v>
      </c>
      <c r="BV41" s="204">
        <f t="shared" si="40"/>
        <v>0.74705537836184399</v>
      </c>
      <c r="BW41" s="298">
        <f t="shared" si="41"/>
        <v>0.60000000000000053</v>
      </c>
      <c r="BX41" s="204">
        <f t="shared" si="42"/>
        <v>0.74307532258658304</v>
      </c>
      <c r="BY41" s="204">
        <f t="shared" si="43"/>
        <v>0.73692624728689804</v>
      </c>
      <c r="BZ41" s="298">
        <f t="shared" si="44"/>
        <v>0.60000000000000053</v>
      </c>
      <c r="CA41" s="204">
        <f t="shared" si="45"/>
        <v>0.71600493804381904</v>
      </c>
      <c r="CB41" s="204">
        <f t="shared" si="46"/>
        <v>0.71292194516945995</v>
      </c>
      <c r="CC41" s="298">
        <f t="shared" si="47"/>
        <v>0.30000000000000027</v>
      </c>
      <c r="CD41" s="205">
        <v>0</v>
      </c>
    </row>
    <row r="42" spans="2:82" ht="13.5" customHeight="1">
      <c r="B42" s="35">
        <v>38</v>
      </c>
      <c r="C42" s="222" t="s">
        <v>46</v>
      </c>
      <c r="D42" s="329">
        <v>0.43548497378425499</v>
      </c>
      <c r="E42" s="271">
        <v>0.471623151082804</v>
      </c>
      <c r="F42" s="271">
        <v>0.44503870839857201</v>
      </c>
      <c r="G42" s="271">
        <v>0.420092813628965</v>
      </c>
      <c r="H42" s="271">
        <v>0.57303199083629097</v>
      </c>
      <c r="I42" s="271">
        <f>市区町村別_普及率!F43</f>
        <v>0.45717974304481296</v>
      </c>
      <c r="J42" s="329">
        <v>0.74245927544956802</v>
      </c>
      <c r="K42" s="271">
        <v>0.75164622163878703</v>
      </c>
      <c r="L42" s="271">
        <v>0.73134662919753701</v>
      </c>
      <c r="M42" s="271">
        <v>0.72663016386896095</v>
      </c>
      <c r="N42" s="338">
        <v>0.833251164565185</v>
      </c>
      <c r="O42" s="274">
        <f>市区町村別_普及率!G43</f>
        <v>0.74421051034926744</v>
      </c>
      <c r="P42" s="299"/>
      <c r="Q42" s="35">
        <v>38</v>
      </c>
      <c r="R42" s="222" t="s">
        <v>46</v>
      </c>
      <c r="S42" s="28">
        <v>0.46568080831013903</v>
      </c>
      <c r="T42" s="28">
        <v>0.44243358882135198</v>
      </c>
      <c r="U42" s="28">
        <v>0.45146518364681998</v>
      </c>
      <c r="V42" s="28">
        <v>0.43829350626621699</v>
      </c>
      <c r="W42" s="28">
        <v>0.56947221441811702</v>
      </c>
      <c r="X42" s="28">
        <v>0.45551887817452602</v>
      </c>
      <c r="Y42" s="28">
        <v>0.74216262637561803</v>
      </c>
      <c r="Z42" s="28">
        <v>0.74530122730361004</v>
      </c>
      <c r="AA42" s="28">
        <v>0.72404894057172897</v>
      </c>
      <c r="AB42" s="28">
        <v>0.73298603107050997</v>
      </c>
      <c r="AC42" s="28">
        <v>0.81160704794632998</v>
      </c>
      <c r="AD42" s="28">
        <v>0.73727498570851802</v>
      </c>
      <c r="AE42" s="105"/>
      <c r="AF42" s="91" t="s">
        <v>46</v>
      </c>
      <c r="AG42" s="206">
        <f t="shared" si="0"/>
        <v>0.43548497378425499</v>
      </c>
      <c r="AH42" s="206">
        <f t="shared" si="1"/>
        <v>0.46568080831013903</v>
      </c>
      <c r="AI42" s="298">
        <f t="shared" si="2"/>
        <v>-3.1000000000000028</v>
      </c>
      <c r="AJ42" s="206">
        <f t="shared" si="3"/>
        <v>0.471623151082804</v>
      </c>
      <c r="AK42" s="206">
        <f t="shared" si="4"/>
        <v>0.44243358882135198</v>
      </c>
      <c r="AL42" s="298">
        <f t="shared" si="5"/>
        <v>2.9999999999999973</v>
      </c>
      <c r="AM42" s="206">
        <f t="shared" si="6"/>
        <v>0.44503870839857201</v>
      </c>
      <c r="AN42" s="206">
        <f t="shared" si="7"/>
        <v>0.45146518364681998</v>
      </c>
      <c r="AO42" s="298">
        <f t="shared" si="8"/>
        <v>-0.60000000000000053</v>
      </c>
      <c r="AP42" s="206">
        <f t="shared" si="9"/>
        <v>0.420092813628965</v>
      </c>
      <c r="AQ42" s="206">
        <f t="shared" si="10"/>
        <v>0.43829350626621699</v>
      </c>
      <c r="AR42" s="298">
        <f t="shared" si="11"/>
        <v>-1.8000000000000016</v>
      </c>
      <c r="AS42" s="206">
        <f t="shared" si="12"/>
        <v>0.74245927544956802</v>
      </c>
      <c r="AT42" s="206">
        <f t="shared" si="13"/>
        <v>0.74216262637561803</v>
      </c>
      <c r="AU42" s="298">
        <f t="shared" si="14"/>
        <v>0</v>
      </c>
      <c r="AV42" s="206">
        <f t="shared" si="15"/>
        <v>0.75164622163878703</v>
      </c>
      <c r="AW42" s="206">
        <f t="shared" si="16"/>
        <v>0.74530122730361004</v>
      </c>
      <c r="AX42" s="298">
        <f t="shared" si="17"/>
        <v>0.70000000000000062</v>
      </c>
      <c r="AY42" s="206">
        <f t="shared" si="18"/>
        <v>0.73134662919753701</v>
      </c>
      <c r="AZ42" s="206">
        <f t="shared" si="19"/>
        <v>0.72404894057172897</v>
      </c>
      <c r="BA42" s="298">
        <f t="shared" si="20"/>
        <v>0.70000000000000062</v>
      </c>
      <c r="BB42" s="206">
        <f t="shared" si="21"/>
        <v>0.72663016386896095</v>
      </c>
      <c r="BC42" s="206">
        <f t="shared" si="22"/>
        <v>0.73298603107050997</v>
      </c>
      <c r="BD42" s="298">
        <f t="shared" si="23"/>
        <v>-0.60000000000000053</v>
      </c>
      <c r="BE42" s="248"/>
      <c r="BF42" s="204">
        <f t="shared" si="24"/>
        <v>0.46688076619366597</v>
      </c>
      <c r="BG42" s="204">
        <f t="shared" si="25"/>
        <v>0.47225581151317197</v>
      </c>
      <c r="BH42" s="298">
        <f t="shared" si="26"/>
        <v>-0.49999999999999489</v>
      </c>
      <c r="BI42" s="204">
        <f t="shared" si="27"/>
        <v>0.46714115377448301</v>
      </c>
      <c r="BJ42" s="204">
        <f t="shared" si="28"/>
        <v>0.47197618055347501</v>
      </c>
      <c r="BK42" s="298">
        <f t="shared" si="29"/>
        <v>-0.49999999999999489</v>
      </c>
      <c r="BL42" s="204">
        <f t="shared" si="30"/>
        <v>0.46085099901097099</v>
      </c>
      <c r="BM42" s="204">
        <f t="shared" si="31"/>
        <v>0.46720694222554998</v>
      </c>
      <c r="BN42" s="298">
        <f t="shared" si="32"/>
        <v>-0.60000000000000053</v>
      </c>
      <c r="BO42" s="204">
        <f t="shared" si="33"/>
        <v>0.43391040578323398</v>
      </c>
      <c r="BP42" s="204">
        <f t="shared" si="34"/>
        <v>0.44399544325222401</v>
      </c>
      <c r="BQ42" s="298">
        <f t="shared" si="35"/>
        <v>-1.0000000000000009</v>
      </c>
      <c r="BR42" s="204">
        <f t="shared" si="36"/>
        <v>0.75147599115156205</v>
      </c>
      <c r="BS42" s="204">
        <f t="shared" si="37"/>
        <v>0.74661304709711696</v>
      </c>
      <c r="BT42" s="298">
        <f t="shared" si="38"/>
        <v>0.40000000000000036</v>
      </c>
      <c r="BU42" s="204">
        <f t="shared" si="39"/>
        <v>0.75313165202606402</v>
      </c>
      <c r="BV42" s="204">
        <f t="shared" si="40"/>
        <v>0.74705537836184399</v>
      </c>
      <c r="BW42" s="298">
        <f t="shared" si="41"/>
        <v>0.60000000000000053</v>
      </c>
      <c r="BX42" s="204">
        <f t="shared" si="42"/>
        <v>0.74307532258658304</v>
      </c>
      <c r="BY42" s="204">
        <f t="shared" si="43"/>
        <v>0.73692624728689804</v>
      </c>
      <c r="BZ42" s="298">
        <f t="shared" si="44"/>
        <v>0.60000000000000053</v>
      </c>
      <c r="CA42" s="204">
        <f t="shared" si="45"/>
        <v>0.71600493804381904</v>
      </c>
      <c r="CB42" s="204">
        <f t="shared" si="46"/>
        <v>0.71292194516945995</v>
      </c>
      <c r="CC42" s="298">
        <f t="shared" si="47"/>
        <v>0.30000000000000027</v>
      </c>
      <c r="CD42" s="205">
        <v>0</v>
      </c>
    </row>
    <row r="43" spans="2:82" ht="13.5" customHeight="1">
      <c r="B43" s="35">
        <v>39</v>
      </c>
      <c r="C43" s="222" t="s">
        <v>9</v>
      </c>
      <c r="D43" s="329">
        <v>0.50085159856254302</v>
      </c>
      <c r="E43" s="271">
        <v>0.51325363964765103</v>
      </c>
      <c r="F43" s="271">
        <v>0.51285041185806901</v>
      </c>
      <c r="G43" s="271">
        <v>0.47505088781536597</v>
      </c>
      <c r="H43" s="271">
        <v>0.61920518338897201</v>
      </c>
      <c r="I43" s="271">
        <f>市区町村別_普及率!F44</f>
        <v>0.51536449138903329</v>
      </c>
      <c r="J43" s="329">
        <v>0.79350771713535095</v>
      </c>
      <c r="K43" s="271">
        <v>0.803716088748616</v>
      </c>
      <c r="L43" s="271">
        <v>0.79352381849179598</v>
      </c>
      <c r="M43" s="271">
        <v>0.75779975029800495</v>
      </c>
      <c r="N43" s="338">
        <v>0.85567709505446599</v>
      </c>
      <c r="O43" s="274">
        <f>市区町村別_普及率!G44</f>
        <v>0.79644349935836278</v>
      </c>
      <c r="P43" s="299"/>
      <c r="Q43" s="35">
        <v>39</v>
      </c>
      <c r="R43" s="222" t="s">
        <v>9</v>
      </c>
      <c r="S43" s="28">
        <v>0.51423066969097997</v>
      </c>
      <c r="T43" s="28">
        <v>0.52530887036011298</v>
      </c>
      <c r="U43" s="28">
        <v>0.51930702148752805</v>
      </c>
      <c r="V43" s="28">
        <v>0.48897645340663498</v>
      </c>
      <c r="W43" s="28">
        <v>0.62120848541009899</v>
      </c>
      <c r="X43" s="28">
        <v>0.52247761156816697</v>
      </c>
      <c r="Y43" s="28">
        <v>0.79545229084061297</v>
      </c>
      <c r="Z43" s="28">
        <v>0.79887384011187801</v>
      </c>
      <c r="AA43" s="28">
        <v>0.78976981608435304</v>
      </c>
      <c r="AB43" s="28">
        <v>0.75963616624764596</v>
      </c>
      <c r="AC43" s="28">
        <v>0.85854141644448401</v>
      </c>
      <c r="AD43" s="28">
        <v>0.79296528302790403</v>
      </c>
      <c r="AE43" s="105"/>
      <c r="AF43" s="91" t="s">
        <v>9</v>
      </c>
      <c r="AG43" s="206">
        <f t="shared" si="0"/>
        <v>0.50085159856254302</v>
      </c>
      <c r="AH43" s="206">
        <f t="shared" si="1"/>
        <v>0.51423066969097997</v>
      </c>
      <c r="AI43" s="298">
        <f t="shared" si="2"/>
        <v>-1.3000000000000012</v>
      </c>
      <c r="AJ43" s="206">
        <f t="shared" si="3"/>
        <v>0.51325363964765103</v>
      </c>
      <c r="AK43" s="206">
        <f t="shared" si="4"/>
        <v>0.52530887036011298</v>
      </c>
      <c r="AL43" s="298">
        <f t="shared" si="5"/>
        <v>-1.2000000000000011</v>
      </c>
      <c r="AM43" s="206">
        <f t="shared" si="6"/>
        <v>0.51285041185806901</v>
      </c>
      <c r="AN43" s="206">
        <f t="shared" si="7"/>
        <v>0.51930702148752805</v>
      </c>
      <c r="AO43" s="298">
        <f t="shared" si="8"/>
        <v>-0.60000000000000053</v>
      </c>
      <c r="AP43" s="206">
        <f t="shared" si="9"/>
        <v>0.47505088781536597</v>
      </c>
      <c r="AQ43" s="206">
        <f t="shared" si="10"/>
        <v>0.48897645340663498</v>
      </c>
      <c r="AR43" s="298">
        <f t="shared" si="11"/>
        <v>-1.4000000000000012</v>
      </c>
      <c r="AS43" s="206">
        <f t="shared" si="12"/>
        <v>0.79350771713535095</v>
      </c>
      <c r="AT43" s="206">
        <f t="shared" si="13"/>
        <v>0.79545229084061297</v>
      </c>
      <c r="AU43" s="298">
        <f t="shared" si="14"/>
        <v>-0.10000000000000009</v>
      </c>
      <c r="AV43" s="206">
        <f t="shared" si="15"/>
        <v>0.803716088748616</v>
      </c>
      <c r="AW43" s="206">
        <f t="shared" si="16"/>
        <v>0.79887384011187801</v>
      </c>
      <c r="AX43" s="298">
        <f t="shared" si="17"/>
        <v>0.50000000000000044</v>
      </c>
      <c r="AY43" s="206">
        <f t="shared" si="18"/>
        <v>0.79352381849179598</v>
      </c>
      <c r="AZ43" s="206">
        <f t="shared" si="19"/>
        <v>0.78976981608435304</v>
      </c>
      <c r="BA43" s="298">
        <f t="shared" si="20"/>
        <v>0.40000000000000036</v>
      </c>
      <c r="BB43" s="206">
        <f t="shared" si="21"/>
        <v>0.75779975029800495</v>
      </c>
      <c r="BC43" s="206">
        <f t="shared" si="22"/>
        <v>0.75963616624764596</v>
      </c>
      <c r="BD43" s="298">
        <f t="shared" si="23"/>
        <v>-0.20000000000000018</v>
      </c>
      <c r="BE43" s="248"/>
      <c r="BF43" s="204">
        <f t="shared" si="24"/>
        <v>0.46688076619366597</v>
      </c>
      <c r="BG43" s="204">
        <f t="shared" si="25"/>
        <v>0.47225581151317197</v>
      </c>
      <c r="BH43" s="298">
        <f t="shared" si="26"/>
        <v>-0.49999999999999489</v>
      </c>
      <c r="BI43" s="204">
        <f t="shared" si="27"/>
        <v>0.46714115377448301</v>
      </c>
      <c r="BJ43" s="204">
        <f t="shared" si="28"/>
        <v>0.47197618055347501</v>
      </c>
      <c r="BK43" s="298">
        <f t="shared" si="29"/>
        <v>-0.49999999999999489</v>
      </c>
      <c r="BL43" s="204">
        <f t="shared" si="30"/>
        <v>0.46085099901097099</v>
      </c>
      <c r="BM43" s="204">
        <f t="shared" si="31"/>
        <v>0.46720694222554998</v>
      </c>
      <c r="BN43" s="298">
        <f t="shared" si="32"/>
        <v>-0.60000000000000053</v>
      </c>
      <c r="BO43" s="204">
        <f t="shared" si="33"/>
        <v>0.43391040578323398</v>
      </c>
      <c r="BP43" s="204">
        <f t="shared" si="34"/>
        <v>0.44399544325222401</v>
      </c>
      <c r="BQ43" s="298">
        <f t="shared" si="35"/>
        <v>-1.0000000000000009</v>
      </c>
      <c r="BR43" s="204">
        <f t="shared" si="36"/>
        <v>0.75147599115156205</v>
      </c>
      <c r="BS43" s="204">
        <f t="shared" si="37"/>
        <v>0.74661304709711696</v>
      </c>
      <c r="BT43" s="298">
        <f t="shared" si="38"/>
        <v>0.40000000000000036</v>
      </c>
      <c r="BU43" s="204">
        <f t="shared" si="39"/>
        <v>0.75313165202606402</v>
      </c>
      <c r="BV43" s="204">
        <f t="shared" si="40"/>
        <v>0.74705537836184399</v>
      </c>
      <c r="BW43" s="298">
        <f t="shared" si="41"/>
        <v>0.60000000000000053</v>
      </c>
      <c r="BX43" s="204">
        <f t="shared" si="42"/>
        <v>0.74307532258658304</v>
      </c>
      <c r="BY43" s="204">
        <f t="shared" si="43"/>
        <v>0.73692624728689804</v>
      </c>
      <c r="BZ43" s="298">
        <f t="shared" si="44"/>
        <v>0.60000000000000053</v>
      </c>
      <c r="CA43" s="204">
        <f t="shared" si="45"/>
        <v>0.71600493804381904</v>
      </c>
      <c r="CB43" s="204">
        <f t="shared" si="46"/>
        <v>0.71292194516945995</v>
      </c>
      <c r="CC43" s="298">
        <f t="shared" si="47"/>
        <v>0.30000000000000027</v>
      </c>
      <c r="CD43" s="205">
        <v>0</v>
      </c>
    </row>
    <row r="44" spans="2:82" ht="13.5" customHeight="1">
      <c r="B44" s="35">
        <v>40</v>
      </c>
      <c r="C44" s="222" t="s">
        <v>47</v>
      </c>
      <c r="D44" s="330">
        <v>0.41730606779077101</v>
      </c>
      <c r="E44" s="272">
        <v>0.42716254076525201</v>
      </c>
      <c r="F44" s="272">
        <v>0.41751968264538197</v>
      </c>
      <c r="G44" s="272">
        <v>0.40527569385221202</v>
      </c>
      <c r="H44" s="272">
        <v>0.52296294597263804</v>
      </c>
      <c r="I44" s="272">
        <f>市区町村別_普及率!F45</f>
        <v>0.42669778514494716</v>
      </c>
      <c r="J44" s="330">
        <v>0.73139684423729601</v>
      </c>
      <c r="K44" s="272">
        <v>0.73136451078263998</v>
      </c>
      <c r="L44" s="272">
        <v>0.72196821938826405</v>
      </c>
      <c r="M44" s="272">
        <v>0.71558215466280095</v>
      </c>
      <c r="N44" s="339">
        <v>0.77782278829503004</v>
      </c>
      <c r="O44" s="275">
        <f>市区町村別_普及率!G45</f>
        <v>0.72896125721067606</v>
      </c>
      <c r="P44" s="299"/>
      <c r="Q44" s="35">
        <v>40</v>
      </c>
      <c r="R44" s="222" t="s">
        <v>47</v>
      </c>
      <c r="S44" s="28">
        <v>0.41971205315051402</v>
      </c>
      <c r="T44" s="28">
        <v>0.44717132762174699</v>
      </c>
      <c r="U44" s="28">
        <v>0.44120063294197098</v>
      </c>
      <c r="V44" s="28">
        <v>0.42163593614682898</v>
      </c>
      <c r="W44" s="28">
        <v>0.49191115628443099</v>
      </c>
      <c r="X44" s="28">
        <v>0.44024697079438202</v>
      </c>
      <c r="Y44" s="28">
        <v>0.72081751039382902</v>
      </c>
      <c r="Z44" s="28">
        <v>0.73055396015663299</v>
      </c>
      <c r="AA44" s="28">
        <v>0.72150475496836297</v>
      </c>
      <c r="AB44" s="28">
        <v>0.70791425019341003</v>
      </c>
      <c r="AC44" s="28">
        <v>0.76992319412112697</v>
      </c>
      <c r="AD44" s="28">
        <v>0.72497738853400995</v>
      </c>
      <c r="AE44" s="105"/>
      <c r="AF44" s="91" t="s">
        <v>47</v>
      </c>
      <c r="AG44" s="206">
        <f t="shared" si="0"/>
        <v>0.41730606779077101</v>
      </c>
      <c r="AH44" s="206">
        <f t="shared" si="1"/>
        <v>0.41971205315051402</v>
      </c>
      <c r="AI44" s="298">
        <f t="shared" si="2"/>
        <v>-0.30000000000000027</v>
      </c>
      <c r="AJ44" s="206">
        <f t="shared" si="3"/>
        <v>0.42716254076525201</v>
      </c>
      <c r="AK44" s="206">
        <f t="shared" si="4"/>
        <v>0.44717132762174699</v>
      </c>
      <c r="AL44" s="298">
        <f t="shared" si="5"/>
        <v>-2.0000000000000018</v>
      </c>
      <c r="AM44" s="206">
        <f t="shared" si="6"/>
        <v>0.41751968264538197</v>
      </c>
      <c r="AN44" s="206">
        <f t="shared" si="7"/>
        <v>0.44120063294197098</v>
      </c>
      <c r="AO44" s="298">
        <f t="shared" si="8"/>
        <v>-2.300000000000002</v>
      </c>
      <c r="AP44" s="206">
        <f t="shared" si="9"/>
        <v>0.40527569385221202</v>
      </c>
      <c r="AQ44" s="206">
        <f t="shared" si="10"/>
        <v>0.42163593614682898</v>
      </c>
      <c r="AR44" s="298">
        <f t="shared" si="11"/>
        <v>-1.699999999999996</v>
      </c>
      <c r="AS44" s="206">
        <f t="shared" si="12"/>
        <v>0.73139684423729601</v>
      </c>
      <c r="AT44" s="206">
        <f t="shared" si="13"/>
        <v>0.72081751039382902</v>
      </c>
      <c r="AU44" s="298">
        <f t="shared" si="14"/>
        <v>1.0000000000000009</v>
      </c>
      <c r="AV44" s="206">
        <f t="shared" si="15"/>
        <v>0.73136451078263998</v>
      </c>
      <c r="AW44" s="206">
        <f t="shared" si="16"/>
        <v>0.73055396015663299</v>
      </c>
      <c r="AX44" s="298">
        <f t="shared" si="17"/>
        <v>0</v>
      </c>
      <c r="AY44" s="206">
        <f t="shared" si="18"/>
        <v>0.72196821938826405</v>
      </c>
      <c r="AZ44" s="206">
        <f t="shared" si="19"/>
        <v>0.72150475496836297</v>
      </c>
      <c r="BA44" s="298">
        <f t="shared" si="20"/>
        <v>0</v>
      </c>
      <c r="BB44" s="206">
        <f t="shared" si="21"/>
        <v>0.71558215466280095</v>
      </c>
      <c r="BC44" s="206">
        <f t="shared" si="22"/>
        <v>0.70791425019341003</v>
      </c>
      <c r="BD44" s="298">
        <f t="shared" si="23"/>
        <v>0.80000000000000071</v>
      </c>
      <c r="BE44" s="248"/>
      <c r="BF44" s="204">
        <f t="shared" si="24"/>
        <v>0.46688076619366597</v>
      </c>
      <c r="BG44" s="204">
        <f t="shared" si="25"/>
        <v>0.47225581151317197</v>
      </c>
      <c r="BH44" s="298">
        <f t="shared" si="26"/>
        <v>-0.49999999999999489</v>
      </c>
      <c r="BI44" s="204">
        <f t="shared" si="27"/>
        <v>0.46714115377448301</v>
      </c>
      <c r="BJ44" s="204">
        <f t="shared" si="28"/>
        <v>0.47197618055347501</v>
      </c>
      <c r="BK44" s="298">
        <f t="shared" si="29"/>
        <v>-0.49999999999999489</v>
      </c>
      <c r="BL44" s="204">
        <f t="shared" si="30"/>
        <v>0.46085099901097099</v>
      </c>
      <c r="BM44" s="204">
        <f t="shared" si="31"/>
        <v>0.46720694222554998</v>
      </c>
      <c r="BN44" s="298">
        <f t="shared" si="32"/>
        <v>-0.60000000000000053</v>
      </c>
      <c r="BO44" s="204">
        <f t="shared" si="33"/>
        <v>0.43391040578323398</v>
      </c>
      <c r="BP44" s="204">
        <f t="shared" si="34"/>
        <v>0.44399544325222401</v>
      </c>
      <c r="BQ44" s="298">
        <f t="shared" si="35"/>
        <v>-1.0000000000000009</v>
      </c>
      <c r="BR44" s="204">
        <f t="shared" si="36"/>
        <v>0.75147599115156205</v>
      </c>
      <c r="BS44" s="204">
        <f t="shared" si="37"/>
        <v>0.74661304709711696</v>
      </c>
      <c r="BT44" s="298">
        <f t="shared" si="38"/>
        <v>0.40000000000000036</v>
      </c>
      <c r="BU44" s="204">
        <f t="shared" si="39"/>
        <v>0.75313165202606402</v>
      </c>
      <c r="BV44" s="204">
        <f t="shared" si="40"/>
        <v>0.74705537836184399</v>
      </c>
      <c r="BW44" s="298">
        <f t="shared" si="41"/>
        <v>0.60000000000000053</v>
      </c>
      <c r="BX44" s="204">
        <f t="shared" si="42"/>
        <v>0.74307532258658304</v>
      </c>
      <c r="BY44" s="204">
        <f t="shared" si="43"/>
        <v>0.73692624728689804</v>
      </c>
      <c r="BZ44" s="298">
        <f t="shared" si="44"/>
        <v>0.60000000000000053</v>
      </c>
      <c r="CA44" s="204">
        <f t="shared" si="45"/>
        <v>0.71600493804381904</v>
      </c>
      <c r="CB44" s="204">
        <f t="shared" si="46"/>
        <v>0.71292194516945995</v>
      </c>
      <c r="CC44" s="298">
        <f t="shared" si="47"/>
        <v>0.30000000000000027</v>
      </c>
      <c r="CD44" s="205">
        <v>0</v>
      </c>
    </row>
    <row r="45" spans="2:82" ht="13.5" customHeight="1">
      <c r="B45" s="35">
        <v>41</v>
      </c>
      <c r="C45" s="222" t="s">
        <v>14</v>
      </c>
      <c r="D45" s="329">
        <v>0.46081294055847299</v>
      </c>
      <c r="E45" s="271">
        <v>0.47247959919606503</v>
      </c>
      <c r="F45" s="271">
        <v>0.46115482690082599</v>
      </c>
      <c r="G45" s="271">
        <v>0.460522806659587</v>
      </c>
      <c r="H45" s="271">
        <v>0.60585190323767402</v>
      </c>
      <c r="I45" s="271">
        <f>市区町村別_普及率!F46</f>
        <v>0.47508325844408605</v>
      </c>
      <c r="J45" s="329">
        <v>0.75600767993767504</v>
      </c>
      <c r="K45" s="271">
        <v>0.75996985498835001</v>
      </c>
      <c r="L45" s="271">
        <v>0.74996401049759398</v>
      </c>
      <c r="M45" s="271">
        <v>0.72580187184298794</v>
      </c>
      <c r="N45" s="338">
        <v>0.82567027178153496</v>
      </c>
      <c r="O45" s="274">
        <f>市区町村別_普及率!G46</f>
        <v>0.75727403249539904</v>
      </c>
      <c r="P45" s="299"/>
      <c r="Q45" s="35">
        <v>41</v>
      </c>
      <c r="R45" s="222" t="s">
        <v>14</v>
      </c>
      <c r="S45" s="28">
        <v>0.47066557210827198</v>
      </c>
      <c r="T45" s="28">
        <v>0.47151767849986298</v>
      </c>
      <c r="U45" s="28">
        <v>0.475996012585369</v>
      </c>
      <c r="V45" s="28">
        <v>0.423763744305796</v>
      </c>
      <c r="W45" s="28">
        <v>0.63862318623299896</v>
      </c>
      <c r="X45" s="28">
        <v>0.47879105996869697</v>
      </c>
      <c r="Y45" s="28">
        <v>0.74929281107659695</v>
      </c>
      <c r="Z45" s="28">
        <v>0.74669459669744198</v>
      </c>
      <c r="AA45" s="28">
        <v>0.74124895847403705</v>
      </c>
      <c r="AB45" s="28">
        <v>0.71856139487238502</v>
      </c>
      <c r="AC45" s="28">
        <v>0.83212208604079196</v>
      </c>
      <c r="AD45" s="28">
        <v>0.74654784383895001</v>
      </c>
      <c r="AE45" s="105"/>
      <c r="AF45" s="91" t="s">
        <v>14</v>
      </c>
      <c r="AG45" s="206">
        <f t="shared" si="0"/>
        <v>0.46081294055847299</v>
      </c>
      <c r="AH45" s="206">
        <f t="shared" si="1"/>
        <v>0.47066557210827198</v>
      </c>
      <c r="AI45" s="298">
        <f t="shared" si="2"/>
        <v>-0.99999999999999534</v>
      </c>
      <c r="AJ45" s="206">
        <f t="shared" si="3"/>
        <v>0.47247959919606503</v>
      </c>
      <c r="AK45" s="206">
        <f t="shared" si="4"/>
        <v>0.47151767849986298</v>
      </c>
      <c r="AL45" s="298">
        <f t="shared" si="5"/>
        <v>0</v>
      </c>
      <c r="AM45" s="206">
        <f t="shared" si="6"/>
        <v>0.46115482690082599</v>
      </c>
      <c r="AN45" s="206">
        <f t="shared" si="7"/>
        <v>0.475996012585369</v>
      </c>
      <c r="AO45" s="298">
        <f t="shared" si="8"/>
        <v>-1.4999999999999958</v>
      </c>
      <c r="AP45" s="206">
        <f t="shared" si="9"/>
        <v>0.460522806659587</v>
      </c>
      <c r="AQ45" s="206">
        <f t="shared" si="10"/>
        <v>0.423763744305796</v>
      </c>
      <c r="AR45" s="298">
        <f t="shared" si="11"/>
        <v>3.7000000000000033</v>
      </c>
      <c r="AS45" s="206">
        <f t="shared" si="12"/>
        <v>0.75600767993767504</v>
      </c>
      <c r="AT45" s="206">
        <f t="shared" si="13"/>
        <v>0.74929281107659695</v>
      </c>
      <c r="AU45" s="298">
        <f t="shared" si="14"/>
        <v>0.70000000000000062</v>
      </c>
      <c r="AV45" s="206">
        <f t="shared" si="15"/>
        <v>0.75996985498835001</v>
      </c>
      <c r="AW45" s="206">
        <f t="shared" si="16"/>
        <v>0.74669459669744198</v>
      </c>
      <c r="AX45" s="298">
        <f t="shared" si="17"/>
        <v>1.3000000000000012</v>
      </c>
      <c r="AY45" s="206">
        <f t="shared" si="18"/>
        <v>0.74996401049759398</v>
      </c>
      <c r="AZ45" s="206">
        <f t="shared" si="19"/>
        <v>0.74124895847403705</v>
      </c>
      <c r="BA45" s="298">
        <f t="shared" si="20"/>
        <v>0.9000000000000008</v>
      </c>
      <c r="BB45" s="206">
        <f t="shared" si="21"/>
        <v>0.72580187184298794</v>
      </c>
      <c r="BC45" s="206">
        <f t="shared" si="22"/>
        <v>0.71856139487238502</v>
      </c>
      <c r="BD45" s="298">
        <f t="shared" si="23"/>
        <v>0.70000000000000062</v>
      </c>
      <c r="BE45" s="248"/>
      <c r="BF45" s="204">
        <f t="shared" si="24"/>
        <v>0.46688076619366597</v>
      </c>
      <c r="BG45" s="204">
        <f t="shared" si="25"/>
        <v>0.47225581151317197</v>
      </c>
      <c r="BH45" s="298">
        <f t="shared" si="26"/>
        <v>-0.49999999999999489</v>
      </c>
      <c r="BI45" s="204">
        <f t="shared" si="27"/>
        <v>0.46714115377448301</v>
      </c>
      <c r="BJ45" s="204">
        <f t="shared" si="28"/>
        <v>0.47197618055347501</v>
      </c>
      <c r="BK45" s="298">
        <f t="shared" si="29"/>
        <v>-0.49999999999999489</v>
      </c>
      <c r="BL45" s="204">
        <f t="shared" si="30"/>
        <v>0.46085099901097099</v>
      </c>
      <c r="BM45" s="204">
        <f t="shared" si="31"/>
        <v>0.46720694222554998</v>
      </c>
      <c r="BN45" s="298">
        <f t="shared" si="32"/>
        <v>-0.60000000000000053</v>
      </c>
      <c r="BO45" s="204">
        <f t="shared" si="33"/>
        <v>0.43391040578323398</v>
      </c>
      <c r="BP45" s="204">
        <f t="shared" si="34"/>
        <v>0.44399544325222401</v>
      </c>
      <c r="BQ45" s="298">
        <f t="shared" si="35"/>
        <v>-1.0000000000000009</v>
      </c>
      <c r="BR45" s="204">
        <f t="shared" si="36"/>
        <v>0.75147599115156205</v>
      </c>
      <c r="BS45" s="204">
        <f t="shared" si="37"/>
        <v>0.74661304709711696</v>
      </c>
      <c r="BT45" s="298">
        <f t="shared" si="38"/>
        <v>0.40000000000000036</v>
      </c>
      <c r="BU45" s="204">
        <f t="shared" si="39"/>
        <v>0.75313165202606402</v>
      </c>
      <c r="BV45" s="204">
        <f t="shared" si="40"/>
        <v>0.74705537836184399</v>
      </c>
      <c r="BW45" s="298">
        <f t="shared" si="41"/>
        <v>0.60000000000000053</v>
      </c>
      <c r="BX45" s="204">
        <f t="shared" si="42"/>
        <v>0.74307532258658304</v>
      </c>
      <c r="BY45" s="204">
        <f t="shared" si="43"/>
        <v>0.73692624728689804</v>
      </c>
      <c r="BZ45" s="298">
        <f t="shared" si="44"/>
        <v>0.60000000000000053</v>
      </c>
      <c r="CA45" s="204">
        <f t="shared" si="45"/>
        <v>0.71600493804381904</v>
      </c>
      <c r="CB45" s="204">
        <f t="shared" si="46"/>
        <v>0.71292194516945995</v>
      </c>
      <c r="CC45" s="298">
        <f t="shared" si="47"/>
        <v>0.30000000000000027</v>
      </c>
      <c r="CD45" s="205">
        <v>0</v>
      </c>
    </row>
    <row r="46" spans="2:82" ht="13.5" customHeight="1">
      <c r="B46" s="35">
        <v>42</v>
      </c>
      <c r="C46" s="222" t="s">
        <v>15</v>
      </c>
      <c r="D46" s="329">
        <v>0.47434926320219201</v>
      </c>
      <c r="E46" s="271">
        <v>0.479004600320389</v>
      </c>
      <c r="F46" s="271">
        <v>0.48447312338651799</v>
      </c>
      <c r="G46" s="271">
        <v>0.46493575923510699</v>
      </c>
      <c r="H46" s="271">
        <v>0.54328554035934595</v>
      </c>
      <c r="I46" s="271">
        <f>市区町村別_普及率!F47</f>
        <v>0.48429880586313429</v>
      </c>
      <c r="J46" s="329">
        <v>0.770869519410045</v>
      </c>
      <c r="K46" s="271">
        <v>0.78100151011373697</v>
      </c>
      <c r="L46" s="271">
        <v>0.77592843942857304</v>
      </c>
      <c r="M46" s="271">
        <v>0.75723074979994898</v>
      </c>
      <c r="N46" s="338">
        <v>0.83004436519839098</v>
      </c>
      <c r="O46" s="274">
        <f>市区町村別_普及率!G47</f>
        <v>0.77736798279566222</v>
      </c>
      <c r="P46" s="299"/>
      <c r="Q46" s="35">
        <v>42</v>
      </c>
      <c r="R46" s="222" t="s">
        <v>15</v>
      </c>
      <c r="S46" s="28">
        <v>0.47846455356043499</v>
      </c>
      <c r="T46" s="28">
        <v>0.48705936223749102</v>
      </c>
      <c r="U46" s="28">
        <v>0.48244787457308203</v>
      </c>
      <c r="V46" s="28">
        <v>0.48411613463997499</v>
      </c>
      <c r="W46" s="28">
        <v>0.57597011016244304</v>
      </c>
      <c r="X46" s="28">
        <v>0.48713958439883898</v>
      </c>
      <c r="Y46" s="28">
        <v>0.76665595669763198</v>
      </c>
      <c r="Z46" s="28">
        <v>0.77349855135775103</v>
      </c>
      <c r="AA46" s="28">
        <v>0.76990797926158305</v>
      </c>
      <c r="AB46" s="28">
        <v>0.74499787515445803</v>
      </c>
      <c r="AC46" s="28">
        <v>0.831819595726073</v>
      </c>
      <c r="AD46" s="28">
        <v>0.77029268514706195</v>
      </c>
      <c r="AE46" s="105"/>
      <c r="AF46" s="91" t="s">
        <v>15</v>
      </c>
      <c r="AG46" s="206">
        <f t="shared" si="0"/>
        <v>0.47434926320219201</v>
      </c>
      <c r="AH46" s="206">
        <f t="shared" si="1"/>
        <v>0.47846455356043499</v>
      </c>
      <c r="AI46" s="298">
        <f t="shared" si="2"/>
        <v>-0.40000000000000036</v>
      </c>
      <c r="AJ46" s="206">
        <f t="shared" si="3"/>
        <v>0.479004600320389</v>
      </c>
      <c r="AK46" s="206">
        <f t="shared" si="4"/>
        <v>0.48705936223749102</v>
      </c>
      <c r="AL46" s="298">
        <f t="shared" si="5"/>
        <v>-0.80000000000000071</v>
      </c>
      <c r="AM46" s="206">
        <f t="shared" si="6"/>
        <v>0.48447312338651799</v>
      </c>
      <c r="AN46" s="206">
        <f t="shared" si="7"/>
        <v>0.48244787457308203</v>
      </c>
      <c r="AO46" s="298">
        <f t="shared" si="8"/>
        <v>0.20000000000000018</v>
      </c>
      <c r="AP46" s="206">
        <f t="shared" si="9"/>
        <v>0.46493575923510699</v>
      </c>
      <c r="AQ46" s="206">
        <f t="shared" si="10"/>
        <v>0.48411613463997499</v>
      </c>
      <c r="AR46" s="298">
        <f t="shared" si="11"/>
        <v>-1.8999999999999961</v>
      </c>
      <c r="AS46" s="206">
        <f t="shared" si="12"/>
        <v>0.770869519410045</v>
      </c>
      <c r="AT46" s="206">
        <f t="shared" si="13"/>
        <v>0.76665595669763198</v>
      </c>
      <c r="AU46" s="298">
        <f t="shared" si="14"/>
        <v>0.40000000000000036</v>
      </c>
      <c r="AV46" s="206">
        <f t="shared" si="15"/>
        <v>0.78100151011373697</v>
      </c>
      <c r="AW46" s="206">
        <f t="shared" si="16"/>
        <v>0.77349855135775103</v>
      </c>
      <c r="AX46" s="298">
        <f t="shared" si="17"/>
        <v>0.80000000000000071</v>
      </c>
      <c r="AY46" s="206">
        <f t="shared" si="18"/>
        <v>0.77592843942857304</v>
      </c>
      <c r="AZ46" s="206">
        <f t="shared" si="19"/>
        <v>0.76990797926158305</v>
      </c>
      <c r="BA46" s="298">
        <f t="shared" si="20"/>
        <v>0.60000000000000053</v>
      </c>
      <c r="BB46" s="206">
        <f t="shared" si="21"/>
        <v>0.75723074979994898</v>
      </c>
      <c r="BC46" s="206">
        <f t="shared" si="22"/>
        <v>0.74499787515445803</v>
      </c>
      <c r="BD46" s="298">
        <f t="shared" si="23"/>
        <v>1.2000000000000011</v>
      </c>
      <c r="BE46" s="248"/>
      <c r="BF46" s="204">
        <f t="shared" si="24"/>
        <v>0.46688076619366597</v>
      </c>
      <c r="BG46" s="204">
        <f t="shared" si="25"/>
        <v>0.47225581151317197</v>
      </c>
      <c r="BH46" s="298">
        <f t="shared" si="26"/>
        <v>-0.49999999999999489</v>
      </c>
      <c r="BI46" s="204">
        <f t="shared" si="27"/>
        <v>0.46714115377448301</v>
      </c>
      <c r="BJ46" s="204">
        <f t="shared" si="28"/>
        <v>0.47197618055347501</v>
      </c>
      <c r="BK46" s="298">
        <f t="shared" si="29"/>
        <v>-0.49999999999999489</v>
      </c>
      <c r="BL46" s="204">
        <f t="shared" si="30"/>
        <v>0.46085099901097099</v>
      </c>
      <c r="BM46" s="204">
        <f t="shared" si="31"/>
        <v>0.46720694222554998</v>
      </c>
      <c r="BN46" s="298">
        <f t="shared" si="32"/>
        <v>-0.60000000000000053</v>
      </c>
      <c r="BO46" s="204">
        <f t="shared" si="33"/>
        <v>0.43391040578323398</v>
      </c>
      <c r="BP46" s="204">
        <f t="shared" si="34"/>
        <v>0.44399544325222401</v>
      </c>
      <c r="BQ46" s="298">
        <f t="shared" si="35"/>
        <v>-1.0000000000000009</v>
      </c>
      <c r="BR46" s="204">
        <f t="shared" si="36"/>
        <v>0.75147599115156205</v>
      </c>
      <c r="BS46" s="204">
        <f t="shared" si="37"/>
        <v>0.74661304709711696</v>
      </c>
      <c r="BT46" s="298">
        <f t="shared" si="38"/>
        <v>0.40000000000000036</v>
      </c>
      <c r="BU46" s="204">
        <f t="shared" si="39"/>
        <v>0.75313165202606402</v>
      </c>
      <c r="BV46" s="204">
        <f t="shared" si="40"/>
        <v>0.74705537836184399</v>
      </c>
      <c r="BW46" s="298">
        <f t="shared" si="41"/>
        <v>0.60000000000000053</v>
      </c>
      <c r="BX46" s="204">
        <f t="shared" si="42"/>
        <v>0.74307532258658304</v>
      </c>
      <c r="BY46" s="204">
        <f t="shared" si="43"/>
        <v>0.73692624728689804</v>
      </c>
      <c r="BZ46" s="298">
        <f t="shared" si="44"/>
        <v>0.60000000000000053</v>
      </c>
      <c r="CA46" s="204">
        <f t="shared" si="45"/>
        <v>0.71600493804381904</v>
      </c>
      <c r="CB46" s="204">
        <f t="shared" si="46"/>
        <v>0.71292194516945995</v>
      </c>
      <c r="CC46" s="298">
        <f t="shared" si="47"/>
        <v>0.30000000000000027</v>
      </c>
      <c r="CD46" s="205">
        <v>0</v>
      </c>
    </row>
    <row r="47" spans="2:82" ht="13.5" customHeight="1">
      <c r="B47" s="35">
        <v>43</v>
      </c>
      <c r="C47" s="222" t="s">
        <v>10</v>
      </c>
      <c r="D47" s="329">
        <v>0.49778167200381301</v>
      </c>
      <c r="E47" s="271">
        <v>0.49797617951823098</v>
      </c>
      <c r="F47" s="271">
        <v>0.47587276727787398</v>
      </c>
      <c r="G47" s="271">
        <v>0.47610632885793602</v>
      </c>
      <c r="H47" s="271">
        <v>0.56867414884908496</v>
      </c>
      <c r="I47" s="271">
        <f>市区町村別_普及率!F48</f>
        <v>0.49134034980876712</v>
      </c>
      <c r="J47" s="329">
        <v>0.76818152958238495</v>
      </c>
      <c r="K47" s="271">
        <v>0.77532982429377095</v>
      </c>
      <c r="L47" s="271">
        <v>0.760530312372379</v>
      </c>
      <c r="M47" s="271">
        <v>0.73172234590575702</v>
      </c>
      <c r="N47" s="338">
        <v>0.83762595584999999</v>
      </c>
      <c r="O47" s="274">
        <f>市区町村別_普及率!G48</f>
        <v>0.76663728234433615</v>
      </c>
      <c r="P47" s="299"/>
      <c r="Q47" s="35">
        <v>43</v>
      </c>
      <c r="R47" s="222" t="s">
        <v>10</v>
      </c>
      <c r="S47" s="28">
        <v>0.48576831976863299</v>
      </c>
      <c r="T47" s="28">
        <v>0.484843125826878</v>
      </c>
      <c r="U47" s="28">
        <v>0.46652856786420299</v>
      </c>
      <c r="V47" s="28">
        <v>0.48628141261036001</v>
      </c>
      <c r="W47" s="28">
        <v>0.59970481548542298</v>
      </c>
      <c r="X47" s="28">
        <v>0.48214984502061697</v>
      </c>
      <c r="Y47" s="28">
        <v>0.76024725647588398</v>
      </c>
      <c r="Z47" s="28">
        <v>0.764517544758757</v>
      </c>
      <c r="AA47" s="28">
        <v>0.74292485320941704</v>
      </c>
      <c r="AB47" s="28">
        <v>0.72521745267665605</v>
      </c>
      <c r="AC47" s="28">
        <v>0.83793718361442804</v>
      </c>
      <c r="AD47" s="28">
        <v>0.752259436175025</v>
      </c>
      <c r="AE47" s="105"/>
      <c r="AF47" s="91" t="s">
        <v>10</v>
      </c>
      <c r="AG47" s="206">
        <f t="shared" si="0"/>
        <v>0.49778167200381301</v>
      </c>
      <c r="AH47" s="206">
        <f t="shared" si="1"/>
        <v>0.48576831976863299</v>
      </c>
      <c r="AI47" s="298">
        <f t="shared" si="2"/>
        <v>1.2000000000000011</v>
      </c>
      <c r="AJ47" s="206">
        <f t="shared" si="3"/>
        <v>0.49797617951823098</v>
      </c>
      <c r="AK47" s="206">
        <f t="shared" si="4"/>
        <v>0.484843125826878</v>
      </c>
      <c r="AL47" s="298">
        <f t="shared" si="5"/>
        <v>1.3000000000000012</v>
      </c>
      <c r="AM47" s="206">
        <f t="shared" si="6"/>
        <v>0.47587276727787398</v>
      </c>
      <c r="AN47" s="206">
        <f t="shared" si="7"/>
        <v>0.46652856786420299</v>
      </c>
      <c r="AO47" s="298">
        <f t="shared" si="8"/>
        <v>0.89999999999999525</v>
      </c>
      <c r="AP47" s="206">
        <f t="shared" si="9"/>
        <v>0.47610632885793602</v>
      </c>
      <c r="AQ47" s="206">
        <f t="shared" si="10"/>
        <v>0.48628141261036001</v>
      </c>
      <c r="AR47" s="298">
        <f t="shared" si="11"/>
        <v>-1.0000000000000009</v>
      </c>
      <c r="AS47" s="206">
        <f t="shared" si="12"/>
        <v>0.76818152958238495</v>
      </c>
      <c r="AT47" s="206">
        <f t="shared" si="13"/>
        <v>0.76024725647588398</v>
      </c>
      <c r="AU47" s="298">
        <f t="shared" si="14"/>
        <v>0.80000000000000071</v>
      </c>
      <c r="AV47" s="206">
        <f t="shared" si="15"/>
        <v>0.77532982429377095</v>
      </c>
      <c r="AW47" s="206">
        <f t="shared" si="16"/>
        <v>0.764517544758757</v>
      </c>
      <c r="AX47" s="298">
        <f t="shared" si="17"/>
        <v>1.0000000000000009</v>
      </c>
      <c r="AY47" s="206">
        <f t="shared" si="18"/>
        <v>0.760530312372379</v>
      </c>
      <c r="AZ47" s="206">
        <f t="shared" si="19"/>
        <v>0.74292485320941704</v>
      </c>
      <c r="BA47" s="298">
        <f t="shared" si="20"/>
        <v>1.8000000000000016</v>
      </c>
      <c r="BB47" s="206">
        <f t="shared" si="21"/>
        <v>0.73172234590575702</v>
      </c>
      <c r="BC47" s="206">
        <f t="shared" si="22"/>
        <v>0.72521745267665605</v>
      </c>
      <c r="BD47" s="298">
        <f t="shared" si="23"/>
        <v>0.70000000000000062</v>
      </c>
      <c r="BE47" s="248"/>
      <c r="BF47" s="204">
        <f t="shared" si="24"/>
        <v>0.46688076619366597</v>
      </c>
      <c r="BG47" s="204">
        <f t="shared" si="25"/>
        <v>0.47225581151317197</v>
      </c>
      <c r="BH47" s="298">
        <f t="shared" si="26"/>
        <v>-0.49999999999999489</v>
      </c>
      <c r="BI47" s="204">
        <f t="shared" si="27"/>
        <v>0.46714115377448301</v>
      </c>
      <c r="BJ47" s="204">
        <f t="shared" si="28"/>
        <v>0.47197618055347501</v>
      </c>
      <c r="BK47" s="298">
        <f t="shared" si="29"/>
        <v>-0.49999999999999489</v>
      </c>
      <c r="BL47" s="204">
        <f t="shared" si="30"/>
        <v>0.46085099901097099</v>
      </c>
      <c r="BM47" s="204">
        <f t="shared" si="31"/>
        <v>0.46720694222554998</v>
      </c>
      <c r="BN47" s="298">
        <f t="shared" si="32"/>
        <v>-0.60000000000000053</v>
      </c>
      <c r="BO47" s="204">
        <f t="shared" si="33"/>
        <v>0.43391040578323398</v>
      </c>
      <c r="BP47" s="204">
        <f t="shared" si="34"/>
        <v>0.44399544325222401</v>
      </c>
      <c r="BQ47" s="298">
        <f t="shared" si="35"/>
        <v>-1.0000000000000009</v>
      </c>
      <c r="BR47" s="204">
        <f t="shared" si="36"/>
        <v>0.75147599115156205</v>
      </c>
      <c r="BS47" s="204">
        <f t="shared" si="37"/>
        <v>0.74661304709711696</v>
      </c>
      <c r="BT47" s="298">
        <f t="shared" si="38"/>
        <v>0.40000000000000036</v>
      </c>
      <c r="BU47" s="204">
        <f t="shared" si="39"/>
        <v>0.75313165202606402</v>
      </c>
      <c r="BV47" s="204">
        <f t="shared" si="40"/>
        <v>0.74705537836184399</v>
      </c>
      <c r="BW47" s="298">
        <f t="shared" si="41"/>
        <v>0.60000000000000053</v>
      </c>
      <c r="BX47" s="204">
        <f t="shared" si="42"/>
        <v>0.74307532258658304</v>
      </c>
      <c r="BY47" s="204">
        <f t="shared" si="43"/>
        <v>0.73692624728689804</v>
      </c>
      <c r="BZ47" s="298">
        <f t="shared" si="44"/>
        <v>0.60000000000000053</v>
      </c>
      <c r="CA47" s="204">
        <f t="shared" si="45"/>
        <v>0.71600493804381904</v>
      </c>
      <c r="CB47" s="204">
        <f t="shared" si="46"/>
        <v>0.71292194516945995</v>
      </c>
      <c r="CC47" s="298">
        <f t="shared" si="47"/>
        <v>0.30000000000000027</v>
      </c>
      <c r="CD47" s="205">
        <v>0</v>
      </c>
    </row>
    <row r="48" spans="2:82" ht="13.5" customHeight="1">
      <c r="B48" s="35">
        <v>44</v>
      </c>
      <c r="C48" s="222" t="s">
        <v>22</v>
      </c>
      <c r="D48" s="329">
        <v>0.47769070036073702</v>
      </c>
      <c r="E48" s="271">
        <v>0.49714686148759402</v>
      </c>
      <c r="F48" s="271">
        <v>0.48048499851163901</v>
      </c>
      <c r="G48" s="271">
        <v>0.44643045011833099</v>
      </c>
      <c r="H48" s="271">
        <v>0.570509943253108</v>
      </c>
      <c r="I48" s="271">
        <f>市区町村別_普及率!F49</f>
        <v>0.48933602351814603</v>
      </c>
      <c r="J48" s="329">
        <v>0.75806095177660604</v>
      </c>
      <c r="K48" s="271">
        <v>0.76673814950166497</v>
      </c>
      <c r="L48" s="271">
        <v>0.76208532594650602</v>
      </c>
      <c r="M48" s="271">
        <v>0.72443966182875597</v>
      </c>
      <c r="N48" s="338">
        <v>0.84228840718906695</v>
      </c>
      <c r="O48" s="274">
        <f>市区町村別_普及率!G49</f>
        <v>0.76421712557144184</v>
      </c>
      <c r="P48" s="299"/>
      <c r="Q48" s="35">
        <v>44</v>
      </c>
      <c r="R48" s="222" t="s">
        <v>22</v>
      </c>
      <c r="S48" s="28">
        <v>0.47587289071419703</v>
      </c>
      <c r="T48" s="28">
        <v>0.49851170258343103</v>
      </c>
      <c r="U48" s="28">
        <v>0.48493671583146097</v>
      </c>
      <c r="V48" s="28">
        <v>0.47656828687300301</v>
      </c>
      <c r="W48" s="28">
        <v>0.567334345918036</v>
      </c>
      <c r="X48" s="28">
        <v>0.49049379122916797</v>
      </c>
      <c r="Y48" s="28">
        <v>0.74692882285573703</v>
      </c>
      <c r="Z48" s="28">
        <v>0.75986111130292699</v>
      </c>
      <c r="AA48" s="28">
        <v>0.75700780194972705</v>
      </c>
      <c r="AB48" s="28">
        <v>0.72879266930345799</v>
      </c>
      <c r="AC48" s="28">
        <v>0.84310043356060105</v>
      </c>
      <c r="AD48" s="28">
        <v>0.75643315837479896</v>
      </c>
      <c r="AE48" s="105"/>
      <c r="AF48" s="91" t="s">
        <v>22</v>
      </c>
      <c r="AG48" s="206">
        <f t="shared" si="0"/>
        <v>0.47769070036073702</v>
      </c>
      <c r="AH48" s="206">
        <f t="shared" si="1"/>
        <v>0.47587289071419703</v>
      </c>
      <c r="AI48" s="298">
        <f t="shared" si="2"/>
        <v>0.20000000000000018</v>
      </c>
      <c r="AJ48" s="206">
        <f t="shared" si="3"/>
        <v>0.49714686148759402</v>
      </c>
      <c r="AK48" s="206">
        <f t="shared" si="4"/>
        <v>0.49851170258343103</v>
      </c>
      <c r="AL48" s="298">
        <f t="shared" si="5"/>
        <v>-0.20000000000000018</v>
      </c>
      <c r="AM48" s="206">
        <f t="shared" si="6"/>
        <v>0.48048499851163901</v>
      </c>
      <c r="AN48" s="206">
        <f t="shared" si="7"/>
        <v>0.48493671583146097</v>
      </c>
      <c r="AO48" s="298">
        <f t="shared" si="8"/>
        <v>-0.50000000000000044</v>
      </c>
      <c r="AP48" s="206">
        <f t="shared" si="9"/>
        <v>0.44643045011833099</v>
      </c>
      <c r="AQ48" s="206">
        <f t="shared" si="10"/>
        <v>0.47656828687300301</v>
      </c>
      <c r="AR48" s="298">
        <f t="shared" si="11"/>
        <v>-3.099999999999997</v>
      </c>
      <c r="AS48" s="206">
        <f t="shared" si="12"/>
        <v>0.75806095177660604</v>
      </c>
      <c r="AT48" s="206">
        <f t="shared" si="13"/>
        <v>0.74692882285573703</v>
      </c>
      <c r="AU48" s="298">
        <f t="shared" si="14"/>
        <v>1.100000000000001</v>
      </c>
      <c r="AV48" s="206">
        <f t="shared" si="15"/>
        <v>0.76673814950166497</v>
      </c>
      <c r="AW48" s="206">
        <f t="shared" si="16"/>
        <v>0.75986111130292699</v>
      </c>
      <c r="AX48" s="298">
        <f t="shared" si="17"/>
        <v>0.70000000000000062</v>
      </c>
      <c r="AY48" s="206">
        <f t="shared" si="18"/>
        <v>0.76208532594650602</v>
      </c>
      <c r="AZ48" s="206">
        <f t="shared" si="19"/>
        <v>0.75700780194972705</v>
      </c>
      <c r="BA48" s="298">
        <f t="shared" si="20"/>
        <v>0.50000000000000044</v>
      </c>
      <c r="BB48" s="206">
        <f t="shared" si="21"/>
        <v>0.72443966182875597</v>
      </c>
      <c r="BC48" s="206">
        <f t="shared" si="22"/>
        <v>0.72879266930345799</v>
      </c>
      <c r="BD48" s="298">
        <f t="shared" si="23"/>
        <v>-0.50000000000000044</v>
      </c>
      <c r="BE48" s="248"/>
      <c r="BF48" s="204">
        <f t="shared" si="24"/>
        <v>0.46688076619366597</v>
      </c>
      <c r="BG48" s="204">
        <f t="shared" si="25"/>
        <v>0.47225581151317197</v>
      </c>
      <c r="BH48" s="298">
        <f t="shared" si="26"/>
        <v>-0.49999999999999489</v>
      </c>
      <c r="BI48" s="204">
        <f t="shared" si="27"/>
        <v>0.46714115377448301</v>
      </c>
      <c r="BJ48" s="204">
        <f t="shared" si="28"/>
        <v>0.47197618055347501</v>
      </c>
      <c r="BK48" s="298">
        <f t="shared" si="29"/>
        <v>-0.49999999999999489</v>
      </c>
      <c r="BL48" s="204">
        <f t="shared" si="30"/>
        <v>0.46085099901097099</v>
      </c>
      <c r="BM48" s="204">
        <f t="shared" si="31"/>
        <v>0.46720694222554998</v>
      </c>
      <c r="BN48" s="298">
        <f t="shared" si="32"/>
        <v>-0.60000000000000053</v>
      </c>
      <c r="BO48" s="204">
        <f t="shared" si="33"/>
        <v>0.43391040578323398</v>
      </c>
      <c r="BP48" s="204">
        <f t="shared" si="34"/>
        <v>0.44399544325222401</v>
      </c>
      <c r="BQ48" s="298">
        <f t="shared" si="35"/>
        <v>-1.0000000000000009</v>
      </c>
      <c r="BR48" s="204">
        <f t="shared" si="36"/>
        <v>0.75147599115156205</v>
      </c>
      <c r="BS48" s="204">
        <f t="shared" si="37"/>
        <v>0.74661304709711696</v>
      </c>
      <c r="BT48" s="298">
        <f t="shared" si="38"/>
        <v>0.40000000000000036</v>
      </c>
      <c r="BU48" s="204">
        <f t="shared" si="39"/>
        <v>0.75313165202606402</v>
      </c>
      <c r="BV48" s="204">
        <f t="shared" si="40"/>
        <v>0.74705537836184399</v>
      </c>
      <c r="BW48" s="298">
        <f t="shared" si="41"/>
        <v>0.60000000000000053</v>
      </c>
      <c r="BX48" s="204">
        <f t="shared" si="42"/>
        <v>0.74307532258658304</v>
      </c>
      <c r="BY48" s="204">
        <f t="shared" si="43"/>
        <v>0.73692624728689804</v>
      </c>
      <c r="BZ48" s="298">
        <f t="shared" si="44"/>
        <v>0.60000000000000053</v>
      </c>
      <c r="CA48" s="204">
        <f t="shared" si="45"/>
        <v>0.71600493804381904</v>
      </c>
      <c r="CB48" s="204">
        <f t="shared" si="46"/>
        <v>0.71292194516945995</v>
      </c>
      <c r="CC48" s="298">
        <f t="shared" si="47"/>
        <v>0.30000000000000027</v>
      </c>
      <c r="CD48" s="205">
        <v>0</v>
      </c>
    </row>
    <row r="49" spans="2:82" ht="13.5" customHeight="1">
      <c r="B49" s="35">
        <v>45</v>
      </c>
      <c r="C49" s="222" t="s">
        <v>48</v>
      </c>
      <c r="D49" s="329">
        <v>0.50679152687083195</v>
      </c>
      <c r="E49" s="271">
        <v>0.49579833502284598</v>
      </c>
      <c r="F49" s="271">
        <v>0.50376930021890898</v>
      </c>
      <c r="G49" s="271">
        <v>0.45863915814921602</v>
      </c>
      <c r="H49" s="271">
        <v>0.49579910845890501</v>
      </c>
      <c r="I49" s="271">
        <f>市区町村別_普及率!F50</f>
        <v>0.49927445562006662</v>
      </c>
      <c r="J49" s="329">
        <v>0.76963540497358696</v>
      </c>
      <c r="K49" s="271">
        <v>0.76811408771506395</v>
      </c>
      <c r="L49" s="271">
        <v>0.76608383839754202</v>
      </c>
      <c r="M49" s="271">
        <v>0.75811601662044803</v>
      </c>
      <c r="N49" s="338">
        <v>0.80349506349986799</v>
      </c>
      <c r="O49" s="274">
        <f>市区町村別_普及率!G50</f>
        <v>0.76856820039221929</v>
      </c>
      <c r="P49" s="299"/>
      <c r="Q49" s="35">
        <v>45</v>
      </c>
      <c r="R49" s="222" t="s">
        <v>48</v>
      </c>
      <c r="S49" s="28">
        <v>0.489654130613978</v>
      </c>
      <c r="T49" s="28">
        <v>0.46463876246084901</v>
      </c>
      <c r="U49" s="28">
        <v>0.51516158472773499</v>
      </c>
      <c r="V49" s="28">
        <v>0.41988446021173298</v>
      </c>
      <c r="W49" s="28">
        <v>0.50280779556543898</v>
      </c>
      <c r="X49" s="28">
        <v>0.48965143174160902</v>
      </c>
      <c r="Y49" s="28">
        <v>0.7583877403539</v>
      </c>
      <c r="Z49" s="28">
        <v>0.75084046020572803</v>
      </c>
      <c r="AA49" s="28">
        <v>0.75477420060911504</v>
      </c>
      <c r="AB49" s="28">
        <v>0.73303339575204995</v>
      </c>
      <c r="AC49" s="28">
        <v>0.78776714539833104</v>
      </c>
      <c r="AD49" s="28">
        <v>0.75437548491801898</v>
      </c>
      <c r="AE49" s="105"/>
      <c r="AF49" s="91" t="s">
        <v>48</v>
      </c>
      <c r="AG49" s="206">
        <f t="shared" si="0"/>
        <v>0.50679152687083195</v>
      </c>
      <c r="AH49" s="206">
        <f t="shared" si="1"/>
        <v>0.489654130613978</v>
      </c>
      <c r="AI49" s="298">
        <f t="shared" si="2"/>
        <v>1.7000000000000015</v>
      </c>
      <c r="AJ49" s="206">
        <f t="shared" si="3"/>
        <v>0.49579833502284598</v>
      </c>
      <c r="AK49" s="206">
        <f t="shared" si="4"/>
        <v>0.46463876246084901</v>
      </c>
      <c r="AL49" s="298">
        <f t="shared" si="5"/>
        <v>3.099999999999997</v>
      </c>
      <c r="AM49" s="206">
        <f t="shared" si="6"/>
        <v>0.50376930021890898</v>
      </c>
      <c r="AN49" s="206">
        <f t="shared" si="7"/>
        <v>0.51516158472773499</v>
      </c>
      <c r="AO49" s="298">
        <f t="shared" si="8"/>
        <v>-1.100000000000001</v>
      </c>
      <c r="AP49" s="206">
        <f t="shared" si="9"/>
        <v>0.45863915814921602</v>
      </c>
      <c r="AQ49" s="206">
        <f t="shared" si="10"/>
        <v>0.41988446021173298</v>
      </c>
      <c r="AR49" s="298">
        <f t="shared" si="11"/>
        <v>3.9000000000000035</v>
      </c>
      <c r="AS49" s="206">
        <f t="shared" si="12"/>
        <v>0.76963540497358696</v>
      </c>
      <c r="AT49" s="206">
        <f t="shared" si="13"/>
        <v>0.7583877403539</v>
      </c>
      <c r="AU49" s="298">
        <f t="shared" si="14"/>
        <v>1.2000000000000011</v>
      </c>
      <c r="AV49" s="206">
        <f t="shared" si="15"/>
        <v>0.76811408771506395</v>
      </c>
      <c r="AW49" s="206">
        <f t="shared" si="16"/>
        <v>0.75084046020572803</v>
      </c>
      <c r="AX49" s="298">
        <f t="shared" si="17"/>
        <v>1.7000000000000015</v>
      </c>
      <c r="AY49" s="206">
        <f t="shared" si="18"/>
        <v>0.76608383839754202</v>
      </c>
      <c r="AZ49" s="206">
        <f t="shared" si="19"/>
        <v>0.75477420060911504</v>
      </c>
      <c r="BA49" s="298">
        <f t="shared" si="20"/>
        <v>1.100000000000001</v>
      </c>
      <c r="BB49" s="206">
        <f t="shared" si="21"/>
        <v>0.75811601662044803</v>
      </c>
      <c r="BC49" s="206">
        <f t="shared" si="22"/>
        <v>0.73303339575204995</v>
      </c>
      <c r="BD49" s="298">
        <f t="shared" si="23"/>
        <v>2.5000000000000022</v>
      </c>
      <c r="BE49" s="248"/>
      <c r="BF49" s="204">
        <f t="shared" si="24"/>
        <v>0.46688076619366597</v>
      </c>
      <c r="BG49" s="204">
        <f t="shared" si="25"/>
        <v>0.47225581151317197</v>
      </c>
      <c r="BH49" s="298">
        <f t="shared" si="26"/>
        <v>-0.49999999999999489</v>
      </c>
      <c r="BI49" s="204">
        <f t="shared" si="27"/>
        <v>0.46714115377448301</v>
      </c>
      <c r="BJ49" s="204">
        <f t="shared" si="28"/>
        <v>0.47197618055347501</v>
      </c>
      <c r="BK49" s="298">
        <f t="shared" si="29"/>
        <v>-0.49999999999999489</v>
      </c>
      <c r="BL49" s="204">
        <f t="shared" si="30"/>
        <v>0.46085099901097099</v>
      </c>
      <c r="BM49" s="204">
        <f t="shared" si="31"/>
        <v>0.46720694222554998</v>
      </c>
      <c r="BN49" s="298">
        <f t="shared" si="32"/>
        <v>-0.60000000000000053</v>
      </c>
      <c r="BO49" s="204">
        <f t="shared" si="33"/>
        <v>0.43391040578323398</v>
      </c>
      <c r="BP49" s="204">
        <f t="shared" si="34"/>
        <v>0.44399544325222401</v>
      </c>
      <c r="BQ49" s="298">
        <f t="shared" si="35"/>
        <v>-1.0000000000000009</v>
      </c>
      <c r="BR49" s="204">
        <f t="shared" si="36"/>
        <v>0.75147599115156205</v>
      </c>
      <c r="BS49" s="204">
        <f t="shared" si="37"/>
        <v>0.74661304709711696</v>
      </c>
      <c r="BT49" s="298">
        <f t="shared" si="38"/>
        <v>0.40000000000000036</v>
      </c>
      <c r="BU49" s="204">
        <f t="shared" si="39"/>
        <v>0.75313165202606402</v>
      </c>
      <c r="BV49" s="204">
        <f t="shared" si="40"/>
        <v>0.74705537836184399</v>
      </c>
      <c r="BW49" s="298">
        <f t="shared" si="41"/>
        <v>0.60000000000000053</v>
      </c>
      <c r="BX49" s="204">
        <f t="shared" si="42"/>
        <v>0.74307532258658304</v>
      </c>
      <c r="BY49" s="204">
        <f t="shared" si="43"/>
        <v>0.73692624728689804</v>
      </c>
      <c r="BZ49" s="298">
        <f t="shared" si="44"/>
        <v>0.60000000000000053</v>
      </c>
      <c r="CA49" s="204">
        <f t="shared" si="45"/>
        <v>0.71600493804381904</v>
      </c>
      <c r="CB49" s="204">
        <f t="shared" si="46"/>
        <v>0.71292194516945995</v>
      </c>
      <c r="CC49" s="298">
        <f t="shared" si="47"/>
        <v>0.30000000000000027</v>
      </c>
      <c r="CD49" s="205">
        <v>0</v>
      </c>
    </row>
    <row r="50" spans="2:82" ht="13.5" customHeight="1">
      <c r="B50" s="35">
        <v>46</v>
      </c>
      <c r="C50" s="222" t="s">
        <v>26</v>
      </c>
      <c r="D50" s="330">
        <v>0.487833184357856</v>
      </c>
      <c r="E50" s="272">
        <v>0.45372470150452499</v>
      </c>
      <c r="F50" s="272">
        <v>0.45869686545667299</v>
      </c>
      <c r="G50" s="272">
        <v>0.47646766060429802</v>
      </c>
      <c r="H50" s="272">
        <v>0.55451514688380399</v>
      </c>
      <c r="I50" s="272">
        <f>市区町村別_普及率!F51</f>
        <v>0.47042732551300781</v>
      </c>
      <c r="J50" s="330">
        <v>0.76019985891668096</v>
      </c>
      <c r="K50" s="272">
        <v>0.76054395555252696</v>
      </c>
      <c r="L50" s="272">
        <v>0.74644257446873896</v>
      </c>
      <c r="M50" s="272">
        <v>0.72845289422120296</v>
      </c>
      <c r="N50" s="339">
        <v>0.820233086899534</v>
      </c>
      <c r="O50" s="275">
        <f>市区町村別_普及率!G51</f>
        <v>0.7549831964728565</v>
      </c>
      <c r="P50" s="299"/>
      <c r="Q50" s="35">
        <v>46</v>
      </c>
      <c r="R50" s="222" t="s">
        <v>26</v>
      </c>
      <c r="S50" s="28">
        <v>0.485023118692816</v>
      </c>
      <c r="T50" s="28">
        <v>0.44573852904841499</v>
      </c>
      <c r="U50" s="28">
        <v>0.43956499984186898</v>
      </c>
      <c r="V50" s="28">
        <v>0.44682302827623999</v>
      </c>
      <c r="W50" s="28">
        <v>0.54896415206698901</v>
      </c>
      <c r="X50" s="28">
        <v>0.45628316626846499</v>
      </c>
      <c r="Y50" s="28">
        <v>0.74520860265911604</v>
      </c>
      <c r="Z50" s="28">
        <v>0.741245072983716</v>
      </c>
      <c r="AA50" s="28">
        <v>0.72199012223412296</v>
      </c>
      <c r="AB50" s="28">
        <v>0.73516905895867402</v>
      </c>
      <c r="AC50" s="28">
        <v>0.790749200629694</v>
      </c>
      <c r="AD50" s="28">
        <v>0.73445459418029002</v>
      </c>
      <c r="AE50" s="105"/>
      <c r="AF50" s="91" t="s">
        <v>26</v>
      </c>
      <c r="AG50" s="206">
        <f t="shared" si="0"/>
        <v>0.487833184357856</v>
      </c>
      <c r="AH50" s="206">
        <f t="shared" si="1"/>
        <v>0.485023118692816</v>
      </c>
      <c r="AI50" s="298">
        <f t="shared" si="2"/>
        <v>0.30000000000000027</v>
      </c>
      <c r="AJ50" s="206">
        <f t="shared" si="3"/>
        <v>0.45372470150452499</v>
      </c>
      <c r="AK50" s="206">
        <f t="shared" si="4"/>
        <v>0.44573852904841499</v>
      </c>
      <c r="AL50" s="298">
        <f t="shared" si="5"/>
        <v>0.80000000000000071</v>
      </c>
      <c r="AM50" s="206">
        <f t="shared" si="6"/>
        <v>0.45869686545667299</v>
      </c>
      <c r="AN50" s="206">
        <f t="shared" si="7"/>
        <v>0.43956499984186898</v>
      </c>
      <c r="AO50" s="298">
        <f t="shared" si="8"/>
        <v>1.9000000000000017</v>
      </c>
      <c r="AP50" s="206">
        <f t="shared" si="9"/>
        <v>0.47646766060429802</v>
      </c>
      <c r="AQ50" s="206">
        <f t="shared" si="10"/>
        <v>0.44682302827623999</v>
      </c>
      <c r="AR50" s="298">
        <f t="shared" si="11"/>
        <v>2.8999999999999968</v>
      </c>
      <c r="AS50" s="206">
        <f t="shared" si="12"/>
        <v>0.76019985891668096</v>
      </c>
      <c r="AT50" s="206">
        <f t="shared" si="13"/>
        <v>0.74520860265911604</v>
      </c>
      <c r="AU50" s="298">
        <f t="shared" si="14"/>
        <v>1.5000000000000013</v>
      </c>
      <c r="AV50" s="206">
        <f t="shared" si="15"/>
        <v>0.76054395555252696</v>
      </c>
      <c r="AW50" s="206">
        <f t="shared" si="16"/>
        <v>0.741245072983716</v>
      </c>
      <c r="AX50" s="298">
        <f t="shared" si="17"/>
        <v>2.0000000000000018</v>
      </c>
      <c r="AY50" s="206">
        <f t="shared" si="18"/>
        <v>0.74644257446873896</v>
      </c>
      <c r="AZ50" s="206">
        <f t="shared" si="19"/>
        <v>0.72199012223412296</v>
      </c>
      <c r="BA50" s="298">
        <f t="shared" si="20"/>
        <v>2.4000000000000021</v>
      </c>
      <c r="BB50" s="206">
        <f t="shared" si="21"/>
        <v>0.72845289422120296</v>
      </c>
      <c r="BC50" s="206">
        <f t="shared" si="22"/>
        <v>0.73516905895867402</v>
      </c>
      <c r="BD50" s="298">
        <f t="shared" si="23"/>
        <v>-0.70000000000000062</v>
      </c>
      <c r="BE50" s="248"/>
      <c r="BF50" s="204">
        <f t="shared" si="24"/>
        <v>0.46688076619366597</v>
      </c>
      <c r="BG50" s="204">
        <f t="shared" si="25"/>
        <v>0.47225581151317197</v>
      </c>
      <c r="BH50" s="298">
        <f t="shared" si="26"/>
        <v>-0.49999999999999489</v>
      </c>
      <c r="BI50" s="204">
        <f t="shared" si="27"/>
        <v>0.46714115377448301</v>
      </c>
      <c r="BJ50" s="204">
        <f t="shared" si="28"/>
        <v>0.47197618055347501</v>
      </c>
      <c r="BK50" s="298">
        <f t="shared" si="29"/>
        <v>-0.49999999999999489</v>
      </c>
      <c r="BL50" s="204">
        <f t="shared" si="30"/>
        <v>0.46085099901097099</v>
      </c>
      <c r="BM50" s="204">
        <f t="shared" si="31"/>
        <v>0.46720694222554998</v>
      </c>
      <c r="BN50" s="298">
        <f t="shared" si="32"/>
        <v>-0.60000000000000053</v>
      </c>
      <c r="BO50" s="204">
        <f t="shared" si="33"/>
        <v>0.43391040578323398</v>
      </c>
      <c r="BP50" s="204">
        <f t="shared" si="34"/>
        <v>0.44399544325222401</v>
      </c>
      <c r="BQ50" s="298">
        <f t="shared" si="35"/>
        <v>-1.0000000000000009</v>
      </c>
      <c r="BR50" s="204">
        <f t="shared" si="36"/>
        <v>0.75147599115156205</v>
      </c>
      <c r="BS50" s="204">
        <f t="shared" si="37"/>
        <v>0.74661304709711696</v>
      </c>
      <c r="BT50" s="298">
        <f t="shared" si="38"/>
        <v>0.40000000000000036</v>
      </c>
      <c r="BU50" s="204">
        <f t="shared" si="39"/>
        <v>0.75313165202606402</v>
      </c>
      <c r="BV50" s="204">
        <f t="shared" si="40"/>
        <v>0.74705537836184399</v>
      </c>
      <c r="BW50" s="298">
        <f t="shared" si="41"/>
        <v>0.60000000000000053</v>
      </c>
      <c r="BX50" s="204">
        <f t="shared" si="42"/>
        <v>0.74307532258658304</v>
      </c>
      <c r="BY50" s="204">
        <f t="shared" si="43"/>
        <v>0.73692624728689804</v>
      </c>
      <c r="BZ50" s="298">
        <f t="shared" si="44"/>
        <v>0.60000000000000053</v>
      </c>
      <c r="CA50" s="204">
        <f t="shared" si="45"/>
        <v>0.71600493804381904</v>
      </c>
      <c r="CB50" s="204">
        <f t="shared" si="46"/>
        <v>0.71292194516945995</v>
      </c>
      <c r="CC50" s="298">
        <f t="shared" si="47"/>
        <v>0.30000000000000027</v>
      </c>
      <c r="CD50" s="205">
        <v>0</v>
      </c>
    </row>
    <row r="51" spans="2:82" ht="13.5" customHeight="1">
      <c r="B51" s="35">
        <v>47</v>
      </c>
      <c r="C51" s="222" t="s">
        <v>16</v>
      </c>
      <c r="D51" s="329">
        <v>0.50077366777203602</v>
      </c>
      <c r="E51" s="271">
        <v>0.51456636414240597</v>
      </c>
      <c r="F51" s="271">
        <v>0.51844129144860795</v>
      </c>
      <c r="G51" s="271">
        <v>0.45450234219992502</v>
      </c>
      <c r="H51" s="271">
        <v>0.59595694972716096</v>
      </c>
      <c r="I51" s="271">
        <f>市区町村別_普及率!F52</f>
        <v>0.51623614449949051</v>
      </c>
      <c r="J51" s="329">
        <v>0.78473261188223398</v>
      </c>
      <c r="K51" s="271">
        <v>0.78958965236245604</v>
      </c>
      <c r="L51" s="271">
        <v>0.787558586958096</v>
      </c>
      <c r="M51" s="271">
        <v>0.76560002764603996</v>
      </c>
      <c r="N51" s="338">
        <v>0.85291678571721397</v>
      </c>
      <c r="O51" s="274">
        <f>市区町村別_普及率!G52</f>
        <v>0.78942757196160707</v>
      </c>
      <c r="P51" s="299"/>
      <c r="Q51" s="35">
        <v>47</v>
      </c>
      <c r="R51" s="222" t="s">
        <v>16</v>
      </c>
      <c r="S51" s="28">
        <v>0.49993055636818001</v>
      </c>
      <c r="T51" s="28">
        <v>0.52155846008848405</v>
      </c>
      <c r="U51" s="28">
        <v>0.51695733439754799</v>
      </c>
      <c r="V51" s="28">
        <v>0.50586139928924601</v>
      </c>
      <c r="W51" s="28">
        <v>0.58633194851932202</v>
      </c>
      <c r="X51" s="28">
        <v>0.51803697415421501</v>
      </c>
      <c r="Y51" s="28">
        <v>0.77737563973202894</v>
      </c>
      <c r="Z51" s="28">
        <v>0.78605501230205099</v>
      </c>
      <c r="AA51" s="28">
        <v>0.781551866279805</v>
      </c>
      <c r="AB51" s="28">
        <v>0.76321410164678904</v>
      </c>
      <c r="AC51" s="28">
        <v>0.83411739317150801</v>
      </c>
      <c r="AD51" s="28">
        <v>0.78249920260055705</v>
      </c>
      <c r="AE51" s="105"/>
      <c r="AF51" s="91" t="s">
        <v>16</v>
      </c>
      <c r="AG51" s="206">
        <f t="shared" si="0"/>
        <v>0.50077366777203602</v>
      </c>
      <c r="AH51" s="206">
        <f t="shared" si="1"/>
        <v>0.49993055636818001</v>
      </c>
      <c r="AI51" s="298">
        <f t="shared" si="2"/>
        <v>0.10000000000000009</v>
      </c>
      <c r="AJ51" s="206">
        <f t="shared" si="3"/>
        <v>0.51456636414240597</v>
      </c>
      <c r="AK51" s="206">
        <f t="shared" si="4"/>
        <v>0.52155846008848405</v>
      </c>
      <c r="AL51" s="298">
        <f t="shared" si="5"/>
        <v>-0.70000000000000062</v>
      </c>
      <c r="AM51" s="206">
        <f t="shared" si="6"/>
        <v>0.51844129144860795</v>
      </c>
      <c r="AN51" s="206">
        <f t="shared" si="7"/>
        <v>0.51695733439754799</v>
      </c>
      <c r="AO51" s="298">
        <f t="shared" si="8"/>
        <v>0.10000000000000009</v>
      </c>
      <c r="AP51" s="206">
        <f t="shared" si="9"/>
        <v>0.45450234219992502</v>
      </c>
      <c r="AQ51" s="206">
        <f t="shared" si="10"/>
        <v>0.50586139928924601</v>
      </c>
      <c r="AR51" s="298">
        <f t="shared" si="11"/>
        <v>-5.0999999999999988</v>
      </c>
      <c r="AS51" s="206">
        <f t="shared" si="12"/>
        <v>0.78473261188223398</v>
      </c>
      <c r="AT51" s="206">
        <f t="shared" si="13"/>
        <v>0.77737563973202894</v>
      </c>
      <c r="AU51" s="298">
        <f t="shared" si="14"/>
        <v>0.80000000000000071</v>
      </c>
      <c r="AV51" s="206">
        <f t="shared" si="15"/>
        <v>0.78958965236245604</v>
      </c>
      <c r="AW51" s="206">
        <f t="shared" si="16"/>
        <v>0.78605501230205099</v>
      </c>
      <c r="AX51" s="298">
        <f t="shared" si="17"/>
        <v>0.40000000000000036</v>
      </c>
      <c r="AY51" s="206">
        <f t="shared" si="18"/>
        <v>0.787558586958096</v>
      </c>
      <c r="AZ51" s="206">
        <f t="shared" si="19"/>
        <v>0.781551866279805</v>
      </c>
      <c r="BA51" s="298">
        <f t="shared" si="20"/>
        <v>0.60000000000000053</v>
      </c>
      <c r="BB51" s="206">
        <f t="shared" si="21"/>
        <v>0.76560002764603996</v>
      </c>
      <c r="BC51" s="206">
        <f t="shared" si="22"/>
        <v>0.76321410164678904</v>
      </c>
      <c r="BD51" s="298">
        <f t="shared" si="23"/>
        <v>0.30000000000000027</v>
      </c>
      <c r="BE51" s="248"/>
      <c r="BF51" s="204">
        <f t="shared" si="24"/>
        <v>0.46688076619366597</v>
      </c>
      <c r="BG51" s="204">
        <f t="shared" si="25"/>
        <v>0.47225581151317197</v>
      </c>
      <c r="BH51" s="298">
        <f t="shared" si="26"/>
        <v>-0.49999999999999489</v>
      </c>
      <c r="BI51" s="204">
        <f t="shared" si="27"/>
        <v>0.46714115377448301</v>
      </c>
      <c r="BJ51" s="204">
        <f t="shared" si="28"/>
        <v>0.47197618055347501</v>
      </c>
      <c r="BK51" s="298">
        <f t="shared" si="29"/>
        <v>-0.49999999999999489</v>
      </c>
      <c r="BL51" s="204">
        <f t="shared" si="30"/>
        <v>0.46085099901097099</v>
      </c>
      <c r="BM51" s="204">
        <f t="shared" si="31"/>
        <v>0.46720694222554998</v>
      </c>
      <c r="BN51" s="298">
        <f t="shared" si="32"/>
        <v>-0.60000000000000053</v>
      </c>
      <c r="BO51" s="204">
        <f t="shared" si="33"/>
        <v>0.43391040578323398</v>
      </c>
      <c r="BP51" s="204">
        <f t="shared" si="34"/>
        <v>0.44399544325222401</v>
      </c>
      <c r="BQ51" s="298">
        <f t="shared" si="35"/>
        <v>-1.0000000000000009</v>
      </c>
      <c r="BR51" s="204">
        <f t="shared" si="36"/>
        <v>0.75147599115156205</v>
      </c>
      <c r="BS51" s="204">
        <f t="shared" si="37"/>
        <v>0.74661304709711696</v>
      </c>
      <c r="BT51" s="298">
        <f t="shared" si="38"/>
        <v>0.40000000000000036</v>
      </c>
      <c r="BU51" s="204">
        <f t="shared" si="39"/>
        <v>0.75313165202606402</v>
      </c>
      <c r="BV51" s="204">
        <f t="shared" si="40"/>
        <v>0.74705537836184399</v>
      </c>
      <c r="BW51" s="298">
        <f t="shared" si="41"/>
        <v>0.60000000000000053</v>
      </c>
      <c r="BX51" s="204">
        <f t="shared" si="42"/>
        <v>0.74307532258658304</v>
      </c>
      <c r="BY51" s="204">
        <f t="shared" si="43"/>
        <v>0.73692624728689804</v>
      </c>
      <c r="BZ51" s="298">
        <f t="shared" si="44"/>
        <v>0.60000000000000053</v>
      </c>
      <c r="CA51" s="204">
        <f t="shared" si="45"/>
        <v>0.71600493804381904</v>
      </c>
      <c r="CB51" s="204">
        <f t="shared" si="46"/>
        <v>0.71292194516945995</v>
      </c>
      <c r="CC51" s="298">
        <f t="shared" si="47"/>
        <v>0.30000000000000027</v>
      </c>
      <c r="CD51" s="205">
        <v>0</v>
      </c>
    </row>
    <row r="52" spans="2:82" ht="13.5" customHeight="1">
      <c r="B52" s="35">
        <v>48</v>
      </c>
      <c r="C52" s="222" t="s">
        <v>27</v>
      </c>
      <c r="D52" s="329">
        <v>0.44330469698775199</v>
      </c>
      <c r="E52" s="271">
        <v>0.42197825451449</v>
      </c>
      <c r="F52" s="271">
        <v>0.40365806644211999</v>
      </c>
      <c r="G52" s="271">
        <v>0.39356150247779698</v>
      </c>
      <c r="H52" s="271">
        <v>0.49749509818191101</v>
      </c>
      <c r="I52" s="271">
        <f>市区町村別_普及率!F53</f>
        <v>0.41905561583986295</v>
      </c>
      <c r="J52" s="329">
        <v>0.71777555686125305</v>
      </c>
      <c r="K52" s="271">
        <v>0.71719319377767698</v>
      </c>
      <c r="L52" s="271">
        <v>0.70015550765490198</v>
      </c>
      <c r="M52" s="271">
        <v>0.68087644426903404</v>
      </c>
      <c r="N52" s="338">
        <v>0.78075987721444495</v>
      </c>
      <c r="O52" s="274">
        <f>市区町村別_普及率!G53</f>
        <v>0.7089479605402188</v>
      </c>
      <c r="P52" s="299"/>
      <c r="Q52" s="35">
        <v>48</v>
      </c>
      <c r="R52" s="222" t="s">
        <v>27</v>
      </c>
      <c r="S52" s="28">
        <v>0.45568903178485198</v>
      </c>
      <c r="T52" s="28">
        <v>0.438021075562123</v>
      </c>
      <c r="U52" s="28">
        <v>0.40945778469822602</v>
      </c>
      <c r="V52" s="28">
        <v>0.405466301835118</v>
      </c>
      <c r="W52" s="28">
        <v>0.50459305391370501</v>
      </c>
      <c r="X52" s="28">
        <v>0.42688018943635098</v>
      </c>
      <c r="Y52" s="28">
        <v>0.72234850587944799</v>
      </c>
      <c r="Z52" s="28">
        <v>0.71116148572357996</v>
      </c>
      <c r="AA52" s="28">
        <v>0.69851876509371602</v>
      </c>
      <c r="AB52" s="28">
        <v>0.67873633037907199</v>
      </c>
      <c r="AC52" s="28">
        <v>0.80710133936548001</v>
      </c>
      <c r="AD52" s="28">
        <v>0.70723935587714803</v>
      </c>
      <c r="AE52" s="105"/>
      <c r="AF52" s="91" t="s">
        <v>27</v>
      </c>
      <c r="AG52" s="206">
        <f t="shared" si="0"/>
        <v>0.44330469698775199</v>
      </c>
      <c r="AH52" s="206">
        <f t="shared" si="1"/>
        <v>0.45568903178485198</v>
      </c>
      <c r="AI52" s="298">
        <f t="shared" si="2"/>
        <v>-1.3000000000000012</v>
      </c>
      <c r="AJ52" s="206">
        <f t="shared" si="3"/>
        <v>0.42197825451449</v>
      </c>
      <c r="AK52" s="206">
        <f t="shared" si="4"/>
        <v>0.438021075562123</v>
      </c>
      <c r="AL52" s="298">
        <f t="shared" si="5"/>
        <v>-1.6000000000000014</v>
      </c>
      <c r="AM52" s="206">
        <f t="shared" si="6"/>
        <v>0.40365806644211999</v>
      </c>
      <c r="AN52" s="206">
        <f t="shared" si="7"/>
        <v>0.40945778469822602</v>
      </c>
      <c r="AO52" s="298">
        <f t="shared" si="8"/>
        <v>-0.49999999999999489</v>
      </c>
      <c r="AP52" s="206">
        <f t="shared" si="9"/>
        <v>0.39356150247779698</v>
      </c>
      <c r="AQ52" s="206">
        <f t="shared" si="10"/>
        <v>0.405466301835118</v>
      </c>
      <c r="AR52" s="298">
        <f t="shared" si="11"/>
        <v>-1.100000000000001</v>
      </c>
      <c r="AS52" s="206">
        <f t="shared" si="12"/>
        <v>0.71777555686125305</v>
      </c>
      <c r="AT52" s="206">
        <f t="shared" si="13"/>
        <v>0.72234850587944799</v>
      </c>
      <c r="AU52" s="298">
        <f t="shared" si="14"/>
        <v>-0.40000000000000036</v>
      </c>
      <c r="AV52" s="206">
        <f t="shared" si="15"/>
        <v>0.71719319377767698</v>
      </c>
      <c r="AW52" s="206">
        <f t="shared" si="16"/>
        <v>0.71116148572357996</v>
      </c>
      <c r="AX52" s="298">
        <f t="shared" si="17"/>
        <v>0.60000000000000053</v>
      </c>
      <c r="AY52" s="206">
        <f t="shared" si="18"/>
        <v>0.70015550765490198</v>
      </c>
      <c r="AZ52" s="206">
        <f t="shared" si="19"/>
        <v>0.69851876509371602</v>
      </c>
      <c r="BA52" s="298">
        <f t="shared" si="20"/>
        <v>0.10000000000000009</v>
      </c>
      <c r="BB52" s="206">
        <f t="shared" si="21"/>
        <v>0.68087644426903404</v>
      </c>
      <c r="BC52" s="206">
        <f t="shared" si="22"/>
        <v>0.67873633037907199</v>
      </c>
      <c r="BD52" s="298">
        <f t="shared" si="23"/>
        <v>0.20000000000000018</v>
      </c>
      <c r="BE52" s="248"/>
      <c r="BF52" s="204">
        <f t="shared" si="24"/>
        <v>0.46688076619366597</v>
      </c>
      <c r="BG52" s="204">
        <f t="shared" si="25"/>
        <v>0.47225581151317197</v>
      </c>
      <c r="BH52" s="298">
        <f t="shared" si="26"/>
        <v>-0.49999999999999489</v>
      </c>
      <c r="BI52" s="204">
        <f t="shared" si="27"/>
        <v>0.46714115377448301</v>
      </c>
      <c r="BJ52" s="204">
        <f t="shared" si="28"/>
        <v>0.47197618055347501</v>
      </c>
      <c r="BK52" s="298">
        <f t="shared" si="29"/>
        <v>-0.49999999999999489</v>
      </c>
      <c r="BL52" s="204">
        <f t="shared" si="30"/>
        <v>0.46085099901097099</v>
      </c>
      <c r="BM52" s="204">
        <f t="shared" si="31"/>
        <v>0.46720694222554998</v>
      </c>
      <c r="BN52" s="298">
        <f t="shared" si="32"/>
        <v>-0.60000000000000053</v>
      </c>
      <c r="BO52" s="204">
        <f t="shared" si="33"/>
        <v>0.43391040578323398</v>
      </c>
      <c r="BP52" s="204">
        <f t="shared" si="34"/>
        <v>0.44399544325222401</v>
      </c>
      <c r="BQ52" s="298">
        <f t="shared" si="35"/>
        <v>-1.0000000000000009</v>
      </c>
      <c r="BR52" s="204">
        <f t="shared" si="36"/>
        <v>0.75147599115156205</v>
      </c>
      <c r="BS52" s="204">
        <f t="shared" si="37"/>
        <v>0.74661304709711696</v>
      </c>
      <c r="BT52" s="298">
        <f t="shared" si="38"/>
        <v>0.40000000000000036</v>
      </c>
      <c r="BU52" s="204">
        <f t="shared" si="39"/>
        <v>0.75313165202606402</v>
      </c>
      <c r="BV52" s="204">
        <f t="shared" si="40"/>
        <v>0.74705537836184399</v>
      </c>
      <c r="BW52" s="298">
        <f t="shared" si="41"/>
        <v>0.60000000000000053</v>
      </c>
      <c r="BX52" s="204">
        <f t="shared" si="42"/>
        <v>0.74307532258658304</v>
      </c>
      <c r="BY52" s="204">
        <f t="shared" si="43"/>
        <v>0.73692624728689804</v>
      </c>
      <c r="BZ52" s="298">
        <f t="shared" si="44"/>
        <v>0.60000000000000053</v>
      </c>
      <c r="CA52" s="204">
        <f t="shared" si="45"/>
        <v>0.71600493804381904</v>
      </c>
      <c r="CB52" s="204">
        <f t="shared" si="46"/>
        <v>0.71292194516945995</v>
      </c>
      <c r="CC52" s="298">
        <f t="shared" si="47"/>
        <v>0.30000000000000027</v>
      </c>
      <c r="CD52" s="205">
        <v>0</v>
      </c>
    </row>
    <row r="53" spans="2:82" ht="13.5" customHeight="1">
      <c r="B53" s="35">
        <v>49</v>
      </c>
      <c r="C53" s="222" t="s">
        <v>28</v>
      </c>
      <c r="D53" s="329">
        <v>0.47982862981338997</v>
      </c>
      <c r="E53" s="271">
        <v>0.47914965802637199</v>
      </c>
      <c r="F53" s="271">
        <v>0.46408826644786</v>
      </c>
      <c r="G53" s="271">
        <v>0.42602964019392398</v>
      </c>
      <c r="H53" s="271">
        <v>0.57058026591192801</v>
      </c>
      <c r="I53" s="271">
        <f>市区町村別_普及率!F54</f>
        <v>0.47695452962120699</v>
      </c>
      <c r="J53" s="329">
        <v>0.75768970209209496</v>
      </c>
      <c r="K53" s="271">
        <v>0.76036055314277395</v>
      </c>
      <c r="L53" s="271">
        <v>0.74901912769429801</v>
      </c>
      <c r="M53" s="271">
        <v>0.72864761533064504</v>
      </c>
      <c r="N53" s="338">
        <v>0.83238337200571899</v>
      </c>
      <c r="O53" s="274">
        <f>市区町村別_普及率!G54</f>
        <v>0.75662580924904244</v>
      </c>
      <c r="P53" s="299"/>
      <c r="Q53" s="35">
        <v>49</v>
      </c>
      <c r="R53" s="222" t="s">
        <v>28</v>
      </c>
      <c r="S53" s="28">
        <v>0.47369112747778502</v>
      </c>
      <c r="T53" s="28">
        <v>0.50272240913378097</v>
      </c>
      <c r="U53" s="28">
        <v>0.48184579761972801</v>
      </c>
      <c r="V53" s="28">
        <v>0.43059207897476298</v>
      </c>
      <c r="W53" s="28">
        <v>0.48796095930613398</v>
      </c>
      <c r="X53" s="28">
        <v>0.48351375231767901</v>
      </c>
      <c r="Y53" s="28">
        <v>0.75046570353965802</v>
      </c>
      <c r="Z53" s="28">
        <v>0.76131826390117896</v>
      </c>
      <c r="AA53" s="28">
        <v>0.74684053059515099</v>
      </c>
      <c r="AB53" s="28">
        <v>0.72183422559027999</v>
      </c>
      <c r="AC53" s="28">
        <v>0.80642378417729299</v>
      </c>
      <c r="AD53" s="28">
        <v>0.75218081079471999</v>
      </c>
      <c r="AE53" s="105"/>
      <c r="AF53" s="91" t="s">
        <v>28</v>
      </c>
      <c r="AG53" s="206">
        <f t="shared" si="0"/>
        <v>0.47982862981338997</v>
      </c>
      <c r="AH53" s="206">
        <f t="shared" si="1"/>
        <v>0.47369112747778502</v>
      </c>
      <c r="AI53" s="298">
        <f t="shared" si="2"/>
        <v>0.60000000000000053</v>
      </c>
      <c r="AJ53" s="206">
        <f t="shared" si="3"/>
        <v>0.47914965802637199</v>
      </c>
      <c r="AK53" s="206">
        <f t="shared" si="4"/>
        <v>0.50272240913378097</v>
      </c>
      <c r="AL53" s="298">
        <f t="shared" si="5"/>
        <v>-2.4000000000000021</v>
      </c>
      <c r="AM53" s="206">
        <f t="shared" si="6"/>
        <v>0.46408826644786</v>
      </c>
      <c r="AN53" s="206">
        <f t="shared" si="7"/>
        <v>0.48184579761972801</v>
      </c>
      <c r="AO53" s="298">
        <f t="shared" si="8"/>
        <v>-1.799999999999996</v>
      </c>
      <c r="AP53" s="206">
        <f t="shared" si="9"/>
        <v>0.42602964019392398</v>
      </c>
      <c r="AQ53" s="206">
        <f t="shared" si="10"/>
        <v>0.43059207897476298</v>
      </c>
      <c r="AR53" s="298">
        <f t="shared" si="11"/>
        <v>-0.50000000000000044</v>
      </c>
      <c r="AS53" s="206">
        <f t="shared" si="12"/>
        <v>0.75768970209209496</v>
      </c>
      <c r="AT53" s="206">
        <f t="shared" si="13"/>
        <v>0.75046570353965802</v>
      </c>
      <c r="AU53" s="298">
        <f t="shared" si="14"/>
        <v>0.80000000000000071</v>
      </c>
      <c r="AV53" s="206">
        <f t="shared" si="15"/>
        <v>0.76036055314277395</v>
      </c>
      <c r="AW53" s="206">
        <f t="shared" si="16"/>
        <v>0.76131826390117896</v>
      </c>
      <c r="AX53" s="298">
        <f t="shared" si="17"/>
        <v>-0.10000000000000009</v>
      </c>
      <c r="AY53" s="206">
        <f t="shared" si="18"/>
        <v>0.74901912769429801</v>
      </c>
      <c r="AZ53" s="206">
        <f t="shared" si="19"/>
        <v>0.74684053059515099</v>
      </c>
      <c r="BA53" s="298">
        <f t="shared" si="20"/>
        <v>0.20000000000000018</v>
      </c>
      <c r="BB53" s="206">
        <f t="shared" si="21"/>
        <v>0.72864761533064504</v>
      </c>
      <c r="BC53" s="206">
        <f t="shared" si="22"/>
        <v>0.72183422559027999</v>
      </c>
      <c r="BD53" s="298">
        <f t="shared" si="23"/>
        <v>0.70000000000000062</v>
      </c>
      <c r="BE53" s="248"/>
      <c r="BF53" s="204">
        <f t="shared" si="24"/>
        <v>0.46688076619366597</v>
      </c>
      <c r="BG53" s="204">
        <f t="shared" si="25"/>
        <v>0.47225581151317197</v>
      </c>
      <c r="BH53" s="298">
        <f t="shared" si="26"/>
        <v>-0.49999999999999489</v>
      </c>
      <c r="BI53" s="204">
        <f t="shared" si="27"/>
        <v>0.46714115377448301</v>
      </c>
      <c r="BJ53" s="204">
        <f t="shared" si="28"/>
        <v>0.47197618055347501</v>
      </c>
      <c r="BK53" s="298">
        <f t="shared" si="29"/>
        <v>-0.49999999999999489</v>
      </c>
      <c r="BL53" s="204">
        <f t="shared" si="30"/>
        <v>0.46085099901097099</v>
      </c>
      <c r="BM53" s="204">
        <f t="shared" si="31"/>
        <v>0.46720694222554998</v>
      </c>
      <c r="BN53" s="298">
        <f t="shared" si="32"/>
        <v>-0.60000000000000053</v>
      </c>
      <c r="BO53" s="204">
        <f t="shared" si="33"/>
        <v>0.43391040578323398</v>
      </c>
      <c r="BP53" s="204">
        <f t="shared" si="34"/>
        <v>0.44399544325222401</v>
      </c>
      <c r="BQ53" s="298">
        <f t="shared" si="35"/>
        <v>-1.0000000000000009</v>
      </c>
      <c r="BR53" s="204">
        <f t="shared" si="36"/>
        <v>0.75147599115156205</v>
      </c>
      <c r="BS53" s="204">
        <f t="shared" si="37"/>
        <v>0.74661304709711696</v>
      </c>
      <c r="BT53" s="298">
        <f t="shared" si="38"/>
        <v>0.40000000000000036</v>
      </c>
      <c r="BU53" s="204">
        <f t="shared" si="39"/>
        <v>0.75313165202606402</v>
      </c>
      <c r="BV53" s="204">
        <f t="shared" si="40"/>
        <v>0.74705537836184399</v>
      </c>
      <c r="BW53" s="298">
        <f t="shared" si="41"/>
        <v>0.60000000000000053</v>
      </c>
      <c r="BX53" s="204">
        <f t="shared" si="42"/>
        <v>0.74307532258658304</v>
      </c>
      <c r="BY53" s="204">
        <f t="shared" si="43"/>
        <v>0.73692624728689804</v>
      </c>
      <c r="BZ53" s="298">
        <f t="shared" si="44"/>
        <v>0.60000000000000053</v>
      </c>
      <c r="CA53" s="204">
        <f t="shared" si="45"/>
        <v>0.71600493804381904</v>
      </c>
      <c r="CB53" s="204">
        <f t="shared" si="46"/>
        <v>0.71292194516945995</v>
      </c>
      <c r="CC53" s="298">
        <f t="shared" si="47"/>
        <v>0.30000000000000027</v>
      </c>
      <c r="CD53" s="205">
        <v>0</v>
      </c>
    </row>
    <row r="54" spans="2:82" ht="13.5" customHeight="1">
      <c r="B54" s="35">
        <v>50</v>
      </c>
      <c r="C54" s="222" t="s">
        <v>17</v>
      </c>
      <c r="D54" s="329">
        <v>0.40526835603208999</v>
      </c>
      <c r="E54" s="271">
        <v>0.39875831929974098</v>
      </c>
      <c r="F54" s="271">
        <v>0.38223597744027699</v>
      </c>
      <c r="G54" s="271">
        <v>0.39859852270306401</v>
      </c>
      <c r="H54" s="271">
        <v>0.48817298687042998</v>
      </c>
      <c r="I54" s="271">
        <f>市区町村別_普及率!F55</f>
        <v>0.3990315690271104</v>
      </c>
      <c r="J54" s="329">
        <v>0.70563968191776105</v>
      </c>
      <c r="K54" s="271">
        <v>0.695311548976007</v>
      </c>
      <c r="L54" s="271">
        <v>0.67801740709407798</v>
      </c>
      <c r="M54" s="271">
        <v>0.64951675827811595</v>
      </c>
      <c r="N54" s="338">
        <v>0.75902702472957595</v>
      </c>
      <c r="O54" s="274">
        <f>市区町村別_普及率!G55</f>
        <v>0.69098670575251775</v>
      </c>
      <c r="P54" s="299"/>
      <c r="Q54" s="35">
        <v>50</v>
      </c>
      <c r="R54" s="222" t="s">
        <v>17</v>
      </c>
      <c r="S54" s="28">
        <v>0.41452028571916599</v>
      </c>
      <c r="T54" s="28">
        <v>0.39640905241580998</v>
      </c>
      <c r="U54" s="28">
        <v>0.37998977640289999</v>
      </c>
      <c r="V54" s="28">
        <v>0.38540522227997798</v>
      </c>
      <c r="W54" s="28">
        <v>0.42985299954015799</v>
      </c>
      <c r="X54" s="28">
        <v>0.394200999568111</v>
      </c>
      <c r="Y54" s="28">
        <v>0.70568554302963005</v>
      </c>
      <c r="Z54" s="28">
        <v>0.68012984190611003</v>
      </c>
      <c r="AA54" s="28">
        <v>0.66904854338720199</v>
      </c>
      <c r="AB54" s="28">
        <v>0.65346698012506998</v>
      </c>
      <c r="AC54" s="28">
        <v>0.73206936144296397</v>
      </c>
      <c r="AD54" s="28">
        <v>0.68087145012192396</v>
      </c>
      <c r="AE54" s="105"/>
      <c r="AF54" s="91" t="s">
        <v>17</v>
      </c>
      <c r="AG54" s="206">
        <f t="shared" si="0"/>
        <v>0.40526835603208999</v>
      </c>
      <c r="AH54" s="206">
        <f t="shared" si="1"/>
        <v>0.41452028571916599</v>
      </c>
      <c r="AI54" s="298">
        <f t="shared" si="2"/>
        <v>-0.99999999999999534</v>
      </c>
      <c r="AJ54" s="206">
        <f t="shared" si="3"/>
        <v>0.39875831929974098</v>
      </c>
      <c r="AK54" s="206">
        <f t="shared" si="4"/>
        <v>0.39640905241580998</v>
      </c>
      <c r="AL54" s="298">
        <f t="shared" si="5"/>
        <v>0.30000000000000027</v>
      </c>
      <c r="AM54" s="206">
        <f t="shared" si="6"/>
        <v>0.38223597744027699</v>
      </c>
      <c r="AN54" s="206">
        <f t="shared" si="7"/>
        <v>0.37998977640289999</v>
      </c>
      <c r="AO54" s="298">
        <f t="shared" si="8"/>
        <v>0.20000000000000018</v>
      </c>
      <c r="AP54" s="206">
        <f t="shared" si="9"/>
        <v>0.39859852270306401</v>
      </c>
      <c r="AQ54" s="206">
        <f t="shared" si="10"/>
        <v>0.38540522227997798</v>
      </c>
      <c r="AR54" s="298">
        <f t="shared" si="11"/>
        <v>1.4000000000000012</v>
      </c>
      <c r="AS54" s="206">
        <f t="shared" si="12"/>
        <v>0.70563968191776105</v>
      </c>
      <c r="AT54" s="206">
        <f t="shared" si="13"/>
        <v>0.70568554302963005</v>
      </c>
      <c r="AU54" s="298">
        <f t="shared" si="14"/>
        <v>0</v>
      </c>
      <c r="AV54" s="206">
        <f t="shared" si="15"/>
        <v>0.695311548976007</v>
      </c>
      <c r="AW54" s="206">
        <f t="shared" si="16"/>
        <v>0.68012984190611003</v>
      </c>
      <c r="AX54" s="298">
        <f t="shared" si="17"/>
        <v>1.4999999999999902</v>
      </c>
      <c r="AY54" s="206">
        <f t="shared" si="18"/>
        <v>0.67801740709407798</v>
      </c>
      <c r="AZ54" s="206">
        <f t="shared" si="19"/>
        <v>0.66904854338720199</v>
      </c>
      <c r="BA54" s="298">
        <f t="shared" si="20"/>
        <v>0.9000000000000008</v>
      </c>
      <c r="BB54" s="206">
        <f t="shared" si="21"/>
        <v>0.64951675827811595</v>
      </c>
      <c r="BC54" s="206">
        <f t="shared" si="22"/>
        <v>0.65346698012506998</v>
      </c>
      <c r="BD54" s="298">
        <f t="shared" si="23"/>
        <v>-0.30000000000000027</v>
      </c>
      <c r="BE54" s="248"/>
      <c r="BF54" s="204">
        <f t="shared" si="24"/>
        <v>0.46688076619366597</v>
      </c>
      <c r="BG54" s="204">
        <f t="shared" si="25"/>
        <v>0.47225581151317197</v>
      </c>
      <c r="BH54" s="298">
        <f t="shared" si="26"/>
        <v>-0.49999999999999489</v>
      </c>
      <c r="BI54" s="204">
        <f t="shared" si="27"/>
        <v>0.46714115377448301</v>
      </c>
      <c r="BJ54" s="204">
        <f t="shared" si="28"/>
        <v>0.47197618055347501</v>
      </c>
      <c r="BK54" s="298">
        <f t="shared" si="29"/>
        <v>-0.49999999999999489</v>
      </c>
      <c r="BL54" s="204">
        <f t="shared" si="30"/>
        <v>0.46085099901097099</v>
      </c>
      <c r="BM54" s="204">
        <f t="shared" si="31"/>
        <v>0.46720694222554998</v>
      </c>
      <c r="BN54" s="298">
        <f t="shared" si="32"/>
        <v>-0.60000000000000053</v>
      </c>
      <c r="BO54" s="204">
        <f t="shared" si="33"/>
        <v>0.43391040578323398</v>
      </c>
      <c r="BP54" s="204">
        <f t="shared" si="34"/>
        <v>0.44399544325222401</v>
      </c>
      <c r="BQ54" s="298">
        <f t="shared" si="35"/>
        <v>-1.0000000000000009</v>
      </c>
      <c r="BR54" s="204">
        <f t="shared" si="36"/>
        <v>0.75147599115156205</v>
      </c>
      <c r="BS54" s="204">
        <f t="shared" si="37"/>
        <v>0.74661304709711696</v>
      </c>
      <c r="BT54" s="298">
        <f t="shared" si="38"/>
        <v>0.40000000000000036</v>
      </c>
      <c r="BU54" s="204">
        <f t="shared" si="39"/>
        <v>0.75313165202606402</v>
      </c>
      <c r="BV54" s="204">
        <f t="shared" si="40"/>
        <v>0.74705537836184399</v>
      </c>
      <c r="BW54" s="298">
        <f t="shared" si="41"/>
        <v>0.60000000000000053</v>
      </c>
      <c r="BX54" s="204">
        <f t="shared" si="42"/>
        <v>0.74307532258658304</v>
      </c>
      <c r="BY54" s="204">
        <f t="shared" si="43"/>
        <v>0.73692624728689804</v>
      </c>
      <c r="BZ54" s="298">
        <f t="shared" si="44"/>
        <v>0.60000000000000053</v>
      </c>
      <c r="CA54" s="204">
        <f t="shared" si="45"/>
        <v>0.71600493804381904</v>
      </c>
      <c r="CB54" s="204">
        <f t="shared" si="46"/>
        <v>0.71292194516945995</v>
      </c>
      <c r="CC54" s="298">
        <f t="shared" si="47"/>
        <v>0.30000000000000027</v>
      </c>
      <c r="CD54" s="205">
        <v>0</v>
      </c>
    </row>
    <row r="55" spans="2:82" ht="13.5" customHeight="1">
      <c r="B55" s="35">
        <v>51</v>
      </c>
      <c r="C55" s="222" t="s">
        <v>49</v>
      </c>
      <c r="D55" s="329">
        <v>0.40625142251079999</v>
      </c>
      <c r="E55" s="271">
        <v>0.44008311204216299</v>
      </c>
      <c r="F55" s="271">
        <v>0.40695293186985398</v>
      </c>
      <c r="G55" s="271">
        <v>0.40766605743492201</v>
      </c>
      <c r="H55" s="271">
        <v>0.50995051055632801</v>
      </c>
      <c r="I55" s="271">
        <f>市区町村別_普及率!F56</f>
        <v>0.42139793120005992</v>
      </c>
      <c r="J55" s="329">
        <v>0.71336632491744201</v>
      </c>
      <c r="K55" s="271">
        <v>0.72452689501868806</v>
      </c>
      <c r="L55" s="271">
        <v>0.70353062465806004</v>
      </c>
      <c r="M55" s="271">
        <v>0.703057362796213</v>
      </c>
      <c r="N55" s="338">
        <v>0.78079467322787799</v>
      </c>
      <c r="O55" s="274">
        <f>市区町村別_普及率!G56</f>
        <v>0.71403569754886609</v>
      </c>
      <c r="P55" s="299"/>
      <c r="Q55" s="35">
        <v>51</v>
      </c>
      <c r="R55" s="222" t="s">
        <v>49</v>
      </c>
      <c r="S55" s="28">
        <v>0.41297034395725102</v>
      </c>
      <c r="T55" s="28">
        <v>0.42652509388264198</v>
      </c>
      <c r="U55" s="28">
        <v>0.414632532921478</v>
      </c>
      <c r="V55" s="28">
        <v>0.40797998828635201</v>
      </c>
      <c r="W55" s="28">
        <v>0.54838568473142102</v>
      </c>
      <c r="X55" s="28">
        <v>0.42272330931241098</v>
      </c>
      <c r="Y55" s="28">
        <v>0.69949400673265905</v>
      </c>
      <c r="Z55" s="28">
        <v>0.70922529059693795</v>
      </c>
      <c r="AA55" s="28">
        <v>0.68811718854271597</v>
      </c>
      <c r="AB55" s="28">
        <v>0.70042327767089596</v>
      </c>
      <c r="AC55" s="28">
        <v>0.77610673194158697</v>
      </c>
      <c r="AD55" s="28">
        <v>0.69894273555465003</v>
      </c>
      <c r="AE55" s="105"/>
      <c r="AF55" s="91" t="s">
        <v>49</v>
      </c>
      <c r="AG55" s="206">
        <f t="shared" si="0"/>
        <v>0.40625142251079999</v>
      </c>
      <c r="AH55" s="206">
        <f t="shared" si="1"/>
        <v>0.41297034395725102</v>
      </c>
      <c r="AI55" s="298">
        <f t="shared" si="2"/>
        <v>-0.69999999999999507</v>
      </c>
      <c r="AJ55" s="206">
        <f t="shared" si="3"/>
        <v>0.44008311204216299</v>
      </c>
      <c r="AK55" s="206">
        <f t="shared" si="4"/>
        <v>0.42652509388264198</v>
      </c>
      <c r="AL55" s="298">
        <f t="shared" si="5"/>
        <v>1.3000000000000012</v>
      </c>
      <c r="AM55" s="206">
        <f t="shared" si="6"/>
        <v>0.40695293186985398</v>
      </c>
      <c r="AN55" s="206">
        <f t="shared" si="7"/>
        <v>0.414632532921478</v>
      </c>
      <c r="AO55" s="298">
        <f t="shared" si="8"/>
        <v>-0.80000000000000071</v>
      </c>
      <c r="AP55" s="206">
        <f t="shared" si="9"/>
        <v>0.40766605743492201</v>
      </c>
      <c r="AQ55" s="206">
        <f t="shared" si="10"/>
        <v>0.40797998828635201</v>
      </c>
      <c r="AR55" s="298">
        <f t="shared" si="11"/>
        <v>0</v>
      </c>
      <c r="AS55" s="206">
        <f t="shared" si="12"/>
        <v>0.71336632491744201</v>
      </c>
      <c r="AT55" s="206">
        <f t="shared" si="13"/>
        <v>0.69949400673265905</v>
      </c>
      <c r="AU55" s="298">
        <f t="shared" si="14"/>
        <v>1.4000000000000012</v>
      </c>
      <c r="AV55" s="206">
        <f t="shared" si="15"/>
        <v>0.72452689501868806</v>
      </c>
      <c r="AW55" s="206">
        <f t="shared" si="16"/>
        <v>0.70922529059693795</v>
      </c>
      <c r="AX55" s="298">
        <f t="shared" si="17"/>
        <v>1.6000000000000014</v>
      </c>
      <c r="AY55" s="206">
        <f t="shared" si="18"/>
        <v>0.70353062465806004</v>
      </c>
      <c r="AZ55" s="206">
        <f t="shared" si="19"/>
        <v>0.68811718854271597</v>
      </c>
      <c r="BA55" s="298">
        <f t="shared" si="20"/>
        <v>1.6000000000000014</v>
      </c>
      <c r="BB55" s="206">
        <f t="shared" si="21"/>
        <v>0.703057362796213</v>
      </c>
      <c r="BC55" s="206">
        <f t="shared" si="22"/>
        <v>0.70042327767089596</v>
      </c>
      <c r="BD55" s="298">
        <f t="shared" si="23"/>
        <v>0.30000000000000027</v>
      </c>
      <c r="BE55" s="248"/>
      <c r="BF55" s="204">
        <f t="shared" si="24"/>
        <v>0.46688076619366597</v>
      </c>
      <c r="BG55" s="204">
        <f t="shared" si="25"/>
        <v>0.47225581151317197</v>
      </c>
      <c r="BH55" s="298">
        <f t="shared" si="26"/>
        <v>-0.49999999999999489</v>
      </c>
      <c r="BI55" s="204">
        <f t="shared" si="27"/>
        <v>0.46714115377448301</v>
      </c>
      <c r="BJ55" s="204">
        <f t="shared" si="28"/>
        <v>0.47197618055347501</v>
      </c>
      <c r="BK55" s="298">
        <f t="shared" si="29"/>
        <v>-0.49999999999999489</v>
      </c>
      <c r="BL55" s="204">
        <f t="shared" si="30"/>
        <v>0.46085099901097099</v>
      </c>
      <c r="BM55" s="204">
        <f t="shared" si="31"/>
        <v>0.46720694222554998</v>
      </c>
      <c r="BN55" s="298">
        <f t="shared" si="32"/>
        <v>-0.60000000000000053</v>
      </c>
      <c r="BO55" s="204">
        <f t="shared" si="33"/>
        <v>0.43391040578323398</v>
      </c>
      <c r="BP55" s="204">
        <f t="shared" si="34"/>
        <v>0.44399544325222401</v>
      </c>
      <c r="BQ55" s="298">
        <f t="shared" si="35"/>
        <v>-1.0000000000000009</v>
      </c>
      <c r="BR55" s="204">
        <f t="shared" si="36"/>
        <v>0.75147599115156205</v>
      </c>
      <c r="BS55" s="204">
        <f t="shared" si="37"/>
        <v>0.74661304709711696</v>
      </c>
      <c r="BT55" s="298">
        <f t="shared" si="38"/>
        <v>0.40000000000000036</v>
      </c>
      <c r="BU55" s="204">
        <f t="shared" si="39"/>
        <v>0.75313165202606402</v>
      </c>
      <c r="BV55" s="204">
        <f t="shared" si="40"/>
        <v>0.74705537836184399</v>
      </c>
      <c r="BW55" s="298">
        <f t="shared" si="41"/>
        <v>0.60000000000000053</v>
      </c>
      <c r="BX55" s="204">
        <f t="shared" si="42"/>
        <v>0.74307532258658304</v>
      </c>
      <c r="BY55" s="204">
        <f t="shared" si="43"/>
        <v>0.73692624728689804</v>
      </c>
      <c r="BZ55" s="298">
        <f t="shared" si="44"/>
        <v>0.60000000000000053</v>
      </c>
      <c r="CA55" s="204">
        <f t="shared" si="45"/>
        <v>0.71600493804381904</v>
      </c>
      <c r="CB55" s="204">
        <f t="shared" si="46"/>
        <v>0.71292194516945995</v>
      </c>
      <c r="CC55" s="298">
        <f t="shared" si="47"/>
        <v>0.30000000000000027</v>
      </c>
      <c r="CD55" s="205">
        <v>0</v>
      </c>
    </row>
    <row r="56" spans="2:82" ht="13.5" customHeight="1">
      <c r="B56" s="35">
        <v>52</v>
      </c>
      <c r="C56" s="222" t="s">
        <v>5</v>
      </c>
      <c r="D56" s="330">
        <v>0.44774955366692298</v>
      </c>
      <c r="E56" s="272">
        <v>0.470914831378062</v>
      </c>
      <c r="F56" s="272">
        <v>0.45543836611421001</v>
      </c>
      <c r="G56" s="272">
        <v>0.43715381313783203</v>
      </c>
      <c r="H56" s="272">
        <v>0.55928580657063598</v>
      </c>
      <c r="I56" s="272">
        <f>市区町村別_普及率!F57</f>
        <v>0.46130682042809462</v>
      </c>
      <c r="J56" s="330">
        <v>0.73336347875095398</v>
      </c>
      <c r="K56" s="272">
        <v>0.73882522470360001</v>
      </c>
      <c r="L56" s="272">
        <v>0.73390514160758802</v>
      </c>
      <c r="M56" s="272">
        <v>0.70949314681707698</v>
      </c>
      <c r="N56" s="339">
        <v>0.82729774054736804</v>
      </c>
      <c r="O56" s="275">
        <f>市区町村別_普及率!G57</f>
        <v>0.73648887074973679</v>
      </c>
      <c r="P56" s="299"/>
      <c r="Q56" s="35">
        <v>52</v>
      </c>
      <c r="R56" s="222" t="s">
        <v>5</v>
      </c>
      <c r="S56" s="28">
        <v>0.469600869656571</v>
      </c>
      <c r="T56" s="28">
        <v>0.46256060500256901</v>
      </c>
      <c r="U56" s="28">
        <v>0.471454156854414</v>
      </c>
      <c r="V56" s="28">
        <v>0.44350510353351402</v>
      </c>
      <c r="W56" s="28">
        <v>0.56126514573321495</v>
      </c>
      <c r="X56" s="28">
        <v>0.47046595843893102</v>
      </c>
      <c r="Y56" s="28">
        <v>0.72875788838896904</v>
      </c>
      <c r="Z56" s="28">
        <v>0.73321167205686</v>
      </c>
      <c r="AA56" s="28">
        <v>0.72515468314891396</v>
      </c>
      <c r="AB56" s="28">
        <v>0.70313832910264995</v>
      </c>
      <c r="AC56" s="28">
        <v>0.78775388820857295</v>
      </c>
      <c r="AD56" s="28">
        <v>0.72689093720350195</v>
      </c>
      <c r="AE56" s="105"/>
      <c r="AF56" s="91" t="s">
        <v>5</v>
      </c>
      <c r="AG56" s="206">
        <f t="shared" si="0"/>
        <v>0.44774955366692298</v>
      </c>
      <c r="AH56" s="206">
        <f t="shared" si="1"/>
        <v>0.469600869656571</v>
      </c>
      <c r="AI56" s="298">
        <f t="shared" si="2"/>
        <v>-2.1999999999999966</v>
      </c>
      <c r="AJ56" s="206">
        <f t="shared" si="3"/>
        <v>0.470914831378062</v>
      </c>
      <c r="AK56" s="206">
        <f t="shared" si="4"/>
        <v>0.46256060500256901</v>
      </c>
      <c r="AL56" s="298">
        <f t="shared" si="5"/>
        <v>0.79999999999999516</v>
      </c>
      <c r="AM56" s="206">
        <f t="shared" si="6"/>
        <v>0.45543836611421001</v>
      </c>
      <c r="AN56" s="206">
        <f t="shared" si="7"/>
        <v>0.471454156854414</v>
      </c>
      <c r="AO56" s="298">
        <f t="shared" si="8"/>
        <v>-1.5999999999999959</v>
      </c>
      <c r="AP56" s="206">
        <f t="shared" si="9"/>
        <v>0.43715381313783203</v>
      </c>
      <c r="AQ56" s="206">
        <f t="shared" si="10"/>
        <v>0.44350510353351402</v>
      </c>
      <c r="AR56" s="298">
        <f t="shared" si="11"/>
        <v>-0.70000000000000062</v>
      </c>
      <c r="AS56" s="206">
        <f t="shared" si="12"/>
        <v>0.73336347875095398</v>
      </c>
      <c r="AT56" s="206">
        <f t="shared" si="13"/>
        <v>0.72875788838896904</v>
      </c>
      <c r="AU56" s="298">
        <f t="shared" si="14"/>
        <v>0.40000000000000036</v>
      </c>
      <c r="AV56" s="206">
        <f t="shared" si="15"/>
        <v>0.73882522470360001</v>
      </c>
      <c r="AW56" s="206">
        <f t="shared" si="16"/>
        <v>0.73321167205686</v>
      </c>
      <c r="AX56" s="298">
        <f t="shared" si="17"/>
        <v>0.60000000000000053</v>
      </c>
      <c r="AY56" s="206">
        <f t="shared" si="18"/>
        <v>0.73390514160758802</v>
      </c>
      <c r="AZ56" s="206">
        <f t="shared" si="19"/>
        <v>0.72515468314891396</v>
      </c>
      <c r="BA56" s="298">
        <f t="shared" si="20"/>
        <v>0.9000000000000008</v>
      </c>
      <c r="BB56" s="206">
        <f t="shared" si="21"/>
        <v>0.70949314681707698</v>
      </c>
      <c r="BC56" s="206">
        <f t="shared" si="22"/>
        <v>0.70313832910264995</v>
      </c>
      <c r="BD56" s="298">
        <f t="shared" si="23"/>
        <v>0.60000000000000053</v>
      </c>
      <c r="BE56" s="248"/>
      <c r="BF56" s="204">
        <f t="shared" si="24"/>
        <v>0.46688076619366597</v>
      </c>
      <c r="BG56" s="204">
        <f t="shared" si="25"/>
        <v>0.47225581151317197</v>
      </c>
      <c r="BH56" s="298">
        <f t="shared" si="26"/>
        <v>-0.49999999999999489</v>
      </c>
      <c r="BI56" s="204">
        <f t="shared" si="27"/>
        <v>0.46714115377448301</v>
      </c>
      <c r="BJ56" s="204">
        <f t="shared" si="28"/>
        <v>0.47197618055347501</v>
      </c>
      <c r="BK56" s="298">
        <f t="shared" si="29"/>
        <v>-0.49999999999999489</v>
      </c>
      <c r="BL56" s="204">
        <f t="shared" si="30"/>
        <v>0.46085099901097099</v>
      </c>
      <c r="BM56" s="204">
        <f t="shared" si="31"/>
        <v>0.46720694222554998</v>
      </c>
      <c r="BN56" s="298">
        <f t="shared" si="32"/>
        <v>-0.60000000000000053</v>
      </c>
      <c r="BO56" s="204">
        <f t="shared" si="33"/>
        <v>0.43391040578323398</v>
      </c>
      <c r="BP56" s="204">
        <f t="shared" si="34"/>
        <v>0.44399544325222401</v>
      </c>
      <c r="BQ56" s="298">
        <f t="shared" si="35"/>
        <v>-1.0000000000000009</v>
      </c>
      <c r="BR56" s="204">
        <f t="shared" si="36"/>
        <v>0.75147599115156205</v>
      </c>
      <c r="BS56" s="204">
        <f t="shared" si="37"/>
        <v>0.74661304709711696</v>
      </c>
      <c r="BT56" s="298">
        <f t="shared" si="38"/>
        <v>0.40000000000000036</v>
      </c>
      <c r="BU56" s="204">
        <f t="shared" si="39"/>
        <v>0.75313165202606402</v>
      </c>
      <c r="BV56" s="204">
        <f t="shared" si="40"/>
        <v>0.74705537836184399</v>
      </c>
      <c r="BW56" s="298">
        <f t="shared" si="41"/>
        <v>0.60000000000000053</v>
      </c>
      <c r="BX56" s="204">
        <f t="shared" si="42"/>
        <v>0.74307532258658304</v>
      </c>
      <c r="BY56" s="204">
        <f t="shared" si="43"/>
        <v>0.73692624728689804</v>
      </c>
      <c r="BZ56" s="298">
        <f t="shared" si="44"/>
        <v>0.60000000000000053</v>
      </c>
      <c r="CA56" s="204">
        <f t="shared" si="45"/>
        <v>0.71600493804381904</v>
      </c>
      <c r="CB56" s="204">
        <f t="shared" si="46"/>
        <v>0.71292194516945995</v>
      </c>
      <c r="CC56" s="298">
        <f t="shared" si="47"/>
        <v>0.30000000000000027</v>
      </c>
      <c r="CD56" s="205">
        <v>0</v>
      </c>
    </row>
    <row r="57" spans="2:82" ht="13.5" customHeight="1">
      <c r="B57" s="35">
        <v>53</v>
      </c>
      <c r="C57" s="222" t="s">
        <v>23</v>
      </c>
      <c r="D57" s="329">
        <v>0.43572921505109802</v>
      </c>
      <c r="E57" s="271">
        <v>0.478656391641056</v>
      </c>
      <c r="F57" s="271">
        <v>0.46022422068556301</v>
      </c>
      <c r="G57" s="271">
        <v>0.42039592311740098</v>
      </c>
      <c r="H57" s="271">
        <v>0.54837623838968697</v>
      </c>
      <c r="I57" s="271">
        <f>市区町村別_普及率!F58</f>
        <v>0.46430758591477261</v>
      </c>
      <c r="J57" s="329">
        <v>0.73646577173789596</v>
      </c>
      <c r="K57" s="271">
        <v>0.73117006821562802</v>
      </c>
      <c r="L57" s="271">
        <v>0.73061544341644402</v>
      </c>
      <c r="M57" s="271">
        <v>0.70925788342098395</v>
      </c>
      <c r="N57" s="338">
        <v>0.82333945484798599</v>
      </c>
      <c r="O57" s="274">
        <f>市区町村別_普及率!G58</f>
        <v>0.7351214169678425</v>
      </c>
      <c r="P57" s="299"/>
      <c r="Q57" s="35">
        <v>53</v>
      </c>
      <c r="R57" s="222" t="s">
        <v>23</v>
      </c>
      <c r="S57" s="28">
        <v>0.46053903469231</v>
      </c>
      <c r="T57" s="28">
        <v>0.47801109815984899</v>
      </c>
      <c r="U57" s="28">
        <v>0.47177950691690101</v>
      </c>
      <c r="V57" s="28">
        <v>0.43766887397305498</v>
      </c>
      <c r="W57" s="28">
        <v>0.53033110644152404</v>
      </c>
      <c r="X57" s="28">
        <v>0.47212358342198502</v>
      </c>
      <c r="Y57" s="28">
        <v>0.73099611523584196</v>
      </c>
      <c r="Z57" s="28">
        <v>0.72288368676371495</v>
      </c>
      <c r="AA57" s="28">
        <v>0.726774756891019</v>
      </c>
      <c r="AB57" s="28">
        <v>0.71105983652399896</v>
      </c>
      <c r="AC57" s="28">
        <v>0.79346648396477903</v>
      </c>
      <c r="AD57" s="28">
        <v>0.727773611701379</v>
      </c>
      <c r="AE57" s="105"/>
      <c r="AF57" s="91" t="s">
        <v>23</v>
      </c>
      <c r="AG57" s="206">
        <f t="shared" si="0"/>
        <v>0.43572921505109802</v>
      </c>
      <c r="AH57" s="206">
        <f t="shared" si="1"/>
        <v>0.46053903469231</v>
      </c>
      <c r="AI57" s="298">
        <f t="shared" si="2"/>
        <v>-2.5000000000000022</v>
      </c>
      <c r="AJ57" s="206">
        <f t="shared" si="3"/>
        <v>0.478656391641056</v>
      </c>
      <c r="AK57" s="206">
        <f t="shared" si="4"/>
        <v>0.47801109815984899</v>
      </c>
      <c r="AL57" s="298">
        <f t="shared" si="5"/>
        <v>0.10000000000000009</v>
      </c>
      <c r="AM57" s="206">
        <f t="shared" si="6"/>
        <v>0.46022422068556301</v>
      </c>
      <c r="AN57" s="206">
        <f t="shared" si="7"/>
        <v>0.47177950691690101</v>
      </c>
      <c r="AO57" s="298">
        <f t="shared" si="8"/>
        <v>-1.1999999999999955</v>
      </c>
      <c r="AP57" s="206">
        <f t="shared" si="9"/>
        <v>0.42039592311740098</v>
      </c>
      <c r="AQ57" s="206">
        <f t="shared" si="10"/>
        <v>0.43766887397305498</v>
      </c>
      <c r="AR57" s="298">
        <f t="shared" si="11"/>
        <v>-1.8000000000000016</v>
      </c>
      <c r="AS57" s="206">
        <f t="shared" si="12"/>
        <v>0.73646577173789596</v>
      </c>
      <c r="AT57" s="206">
        <f t="shared" si="13"/>
        <v>0.73099611523584196</v>
      </c>
      <c r="AU57" s="298">
        <f t="shared" si="14"/>
        <v>0.50000000000000044</v>
      </c>
      <c r="AV57" s="206">
        <f t="shared" si="15"/>
        <v>0.73117006821562802</v>
      </c>
      <c r="AW57" s="206">
        <f t="shared" si="16"/>
        <v>0.72288368676371495</v>
      </c>
      <c r="AX57" s="298">
        <f t="shared" si="17"/>
        <v>0.80000000000000071</v>
      </c>
      <c r="AY57" s="206">
        <f t="shared" si="18"/>
        <v>0.73061544341644402</v>
      </c>
      <c r="AZ57" s="206">
        <f t="shared" si="19"/>
        <v>0.726774756891019</v>
      </c>
      <c r="BA57" s="298">
        <f t="shared" si="20"/>
        <v>0.40000000000000036</v>
      </c>
      <c r="BB57" s="206">
        <f t="shared" si="21"/>
        <v>0.70925788342098395</v>
      </c>
      <c r="BC57" s="206">
        <f t="shared" si="22"/>
        <v>0.71105983652399896</v>
      </c>
      <c r="BD57" s="298">
        <f t="shared" si="23"/>
        <v>-0.20000000000000018</v>
      </c>
      <c r="BE57" s="248"/>
      <c r="BF57" s="204">
        <f t="shared" si="24"/>
        <v>0.46688076619366597</v>
      </c>
      <c r="BG57" s="204">
        <f t="shared" si="25"/>
        <v>0.47225581151317197</v>
      </c>
      <c r="BH57" s="298">
        <f t="shared" si="26"/>
        <v>-0.49999999999999489</v>
      </c>
      <c r="BI57" s="204">
        <f t="shared" si="27"/>
        <v>0.46714115377448301</v>
      </c>
      <c r="BJ57" s="204">
        <f t="shared" si="28"/>
        <v>0.47197618055347501</v>
      </c>
      <c r="BK57" s="298">
        <f t="shared" si="29"/>
        <v>-0.49999999999999489</v>
      </c>
      <c r="BL57" s="204">
        <f t="shared" si="30"/>
        <v>0.46085099901097099</v>
      </c>
      <c r="BM57" s="204">
        <f t="shared" si="31"/>
        <v>0.46720694222554998</v>
      </c>
      <c r="BN57" s="298">
        <f t="shared" si="32"/>
        <v>-0.60000000000000053</v>
      </c>
      <c r="BO57" s="204">
        <f t="shared" si="33"/>
        <v>0.43391040578323398</v>
      </c>
      <c r="BP57" s="204">
        <f t="shared" si="34"/>
        <v>0.44399544325222401</v>
      </c>
      <c r="BQ57" s="298">
        <f t="shared" si="35"/>
        <v>-1.0000000000000009</v>
      </c>
      <c r="BR57" s="204">
        <f t="shared" si="36"/>
        <v>0.75147599115156205</v>
      </c>
      <c r="BS57" s="204">
        <f t="shared" si="37"/>
        <v>0.74661304709711696</v>
      </c>
      <c r="BT57" s="298">
        <f t="shared" si="38"/>
        <v>0.40000000000000036</v>
      </c>
      <c r="BU57" s="204">
        <f t="shared" si="39"/>
        <v>0.75313165202606402</v>
      </c>
      <c r="BV57" s="204">
        <f t="shared" si="40"/>
        <v>0.74705537836184399</v>
      </c>
      <c r="BW57" s="298">
        <f t="shared" si="41"/>
        <v>0.60000000000000053</v>
      </c>
      <c r="BX57" s="204">
        <f t="shared" si="42"/>
        <v>0.74307532258658304</v>
      </c>
      <c r="BY57" s="204">
        <f t="shared" si="43"/>
        <v>0.73692624728689804</v>
      </c>
      <c r="BZ57" s="298">
        <f t="shared" si="44"/>
        <v>0.60000000000000053</v>
      </c>
      <c r="CA57" s="204">
        <f t="shared" si="45"/>
        <v>0.71600493804381904</v>
      </c>
      <c r="CB57" s="204">
        <f t="shared" si="46"/>
        <v>0.71292194516945995</v>
      </c>
      <c r="CC57" s="298">
        <f t="shared" si="47"/>
        <v>0.30000000000000027</v>
      </c>
      <c r="CD57" s="205">
        <v>0</v>
      </c>
    </row>
    <row r="58" spans="2:82" ht="13.5" customHeight="1">
      <c r="B58" s="35">
        <v>54</v>
      </c>
      <c r="C58" s="222" t="s">
        <v>29</v>
      </c>
      <c r="D58" s="329">
        <v>0.492864454383874</v>
      </c>
      <c r="E58" s="271">
        <v>0.47066799144032101</v>
      </c>
      <c r="F58" s="271">
        <v>0.47270410263866097</v>
      </c>
      <c r="G58" s="271">
        <v>0.494677439107157</v>
      </c>
      <c r="H58" s="271">
        <v>0.54402661668781405</v>
      </c>
      <c r="I58" s="271">
        <f>市区町村別_普及率!F59</f>
        <v>0.48245377547317503</v>
      </c>
      <c r="J58" s="329">
        <v>0.76161385714299601</v>
      </c>
      <c r="K58" s="271">
        <v>0.75474446278311702</v>
      </c>
      <c r="L58" s="271">
        <v>0.746983759649541</v>
      </c>
      <c r="M58" s="271">
        <v>0.74354049733564997</v>
      </c>
      <c r="N58" s="338">
        <v>0.81841512016946505</v>
      </c>
      <c r="O58" s="274">
        <f>市区町村別_普及率!G59</f>
        <v>0.75513348637613831</v>
      </c>
      <c r="P58" s="299"/>
      <c r="Q58" s="35">
        <v>54</v>
      </c>
      <c r="R58" s="222" t="s">
        <v>29</v>
      </c>
      <c r="S58" s="28">
        <v>0.48334756727969802</v>
      </c>
      <c r="T58" s="28">
        <v>0.45612901478312601</v>
      </c>
      <c r="U58" s="28">
        <v>0.46882679844175601</v>
      </c>
      <c r="V58" s="28">
        <v>0.47607189630437902</v>
      </c>
      <c r="W58" s="28">
        <v>0.51536407695825504</v>
      </c>
      <c r="X58" s="28">
        <v>0.47195383213968101</v>
      </c>
      <c r="Y58" s="28">
        <v>0.748942672629475</v>
      </c>
      <c r="Z58" s="28">
        <v>0.73653168206432995</v>
      </c>
      <c r="AA58" s="28">
        <v>0.734869941526476</v>
      </c>
      <c r="AB58" s="28">
        <v>0.73036580562339304</v>
      </c>
      <c r="AC58" s="28">
        <v>0.809435979573497</v>
      </c>
      <c r="AD58" s="28">
        <v>0.74059979430424405</v>
      </c>
      <c r="AE58" s="105"/>
      <c r="AF58" s="91" t="s">
        <v>29</v>
      </c>
      <c r="AG58" s="206">
        <f t="shared" si="0"/>
        <v>0.492864454383874</v>
      </c>
      <c r="AH58" s="206">
        <f t="shared" si="1"/>
        <v>0.48334756727969802</v>
      </c>
      <c r="AI58" s="298">
        <f t="shared" si="2"/>
        <v>1.0000000000000009</v>
      </c>
      <c r="AJ58" s="206">
        <f t="shared" si="3"/>
        <v>0.47066799144032101</v>
      </c>
      <c r="AK58" s="206">
        <f t="shared" si="4"/>
        <v>0.45612901478312601</v>
      </c>
      <c r="AL58" s="298">
        <f t="shared" si="5"/>
        <v>1.4999999999999958</v>
      </c>
      <c r="AM58" s="206">
        <f t="shared" si="6"/>
        <v>0.47270410263866097</v>
      </c>
      <c r="AN58" s="206">
        <f t="shared" si="7"/>
        <v>0.46882679844175601</v>
      </c>
      <c r="AO58" s="298">
        <f t="shared" si="8"/>
        <v>0.40000000000000036</v>
      </c>
      <c r="AP58" s="206">
        <f t="shared" si="9"/>
        <v>0.494677439107157</v>
      </c>
      <c r="AQ58" s="206">
        <f t="shared" si="10"/>
        <v>0.47607189630437902</v>
      </c>
      <c r="AR58" s="298">
        <f t="shared" si="11"/>
        <v>1.9000000000000017</v>
      </c>
      <c r="AS58" s="206">
        <f t="shared" si="12"/>
        <v>0.76161385714299601</v>
      </c>
      <c r="AT58" s="206">
        <f t="shared" si="13"/>
        <v>0.748942672629475</v>
      </c>
      <c r="AU58" s="298">
        <f t="shared" si="14"/>
        <v>1.3000000000000012</v>
      </c>
      <c r="AV58" s="206">
        <f t="shared" si="15"/>
        <v>0.75474446278311702</v>
      </c>
      <c r="AW58" s="206">
        <f t="shared" si="16"/>
        <v>0.73653168206432995</v>
      </c>
      <c r="AX58" s="298">
        <f t="shared" si="17"/>
        <v>1.8000000000000016</v>
      </c>
      <c r="AY58" s="206">
        <f t="shared" si="18"/>
        <v>0.746983759649541</v>
      </c>
      <c r="AZ58" s="206">
        <f t="shared" si="19"/>
        <v>0.734869941526476</v>
      </c>
      <c r="BA58" s="298">
        <f t="shared" si="20"/>
        <v>1.2000000000000011</v>
      </c>
      <c r="BB58" s="206">
        <f t="shared" si="21"/>
        <v>0.74354049733564997</v>
      </c>
      <c r="BC58" s="206">
        <f t="shared" si="22"/>
        <v>0.73036580562339304</v>
      </c>
      <c r="BD58" s="298">
        <f t="shared" si="23"/>
        <v>1.4000000000000012</v>
      </c>
      <c r="BE58" s="248"/>
      <c r="BF58" s="204">
        <f t="shared" si="24"/>
        <v>0.46688076619366597</v>
      </c>
      <c r="BG58" s="204">
        <f t="shared" si="25"/>
        <v>0.47225581151317197</v>
      </c>
      <c r="BH58" s="298">
        <f t="shared" si="26"/>
        <v>-0.49999999999999489</v>
      </c>
      <c r="BI58" s="204">
        <f t="shared" si="27"/>
        <v>0.46714115377448301</v>
      </c>
      <c r="BJ58" s="204">
        <f t="shared" si="28"/>
        <v>0.47197618055347501</v>
      </c>
      <c r="BK58" s="298">
        <f t="shared" si="29"/>
        <v>-0.49999999999999489</v>
      </c>
      <c r="BL58" s="204">
        <f t="shared" si="30"/>
        <v>0.46085099901097099</v>
      </c>
      <c r="BM58" s="204">
        <f t="shared" si="31"/>
        <v>0.46720694222554998</v>
      </c>
      <c r="BN58" s="298">
        <f t="shared" si="32"/>
        <v>-0.60000000000000053</v>
      </c>
      <c r="BO58" s="204">
        <f t="shared" si="33"/>
        <v>0.43391040578323398</v>
      </c>
      <c r="BP58" s="204">
        <f t="shared" si="34"/>
        <v>0.44399544325222401</v>
      </c>
      <c r="BQ58" s="298">
        <f t="shared" si="35"/>
        <v>-1.0000000000000009</v>
      </c>
      <c r="BR58" s="204">
        <f t="shared" si="36"/>
        <v>0.75147599115156205</v>
      </c>
      <c r="BS58" s="204">
        <f t="shared" si="37"/>
        <v>0.74661304709711696</v>
      </c>
      <c r="BT58" s="298">
        <f t="shared" si="38"/>
        <v>0.40000000000000036</v>
      </c>
      <c r="BU58" s="204">
        <f t="shared" si="39"/>
        <v>0.75313165202606402</v>
      </c>
      <c r="BV58" s="204">
        <f t="shared" si="40"/>
        <v>0.74705537836184399</v>
      </c>
      <c r="BW58" s="298">
        <f t="shared" si="41"/>
        <v>0.60000000000000053</v>
      </c>
      <c r="BX58" s="204">
        <f t="shared" si="42"/>
        <v>0.74307532258658304</v>
      </c>
      <c r="BY58" s="204">
        <f t="shared" si="43"/>
        <v>0.73692624728689804</v>
      </c>
      <c r="BZ58" s="298">
        <f t="shared" si="44"/>
        <v>0.60000000000000053</v>
      </c>
      <c r="CA58" s="204">
        <f t="shared" si="45"/>
        <v>0.71600493804381904</v>
      </c>
      <c r="CB58" s="204">
        <f t="shared" si="46"/>
        <v>0.71292194516945995</v>
      </c>
      <c r="CC58" s="298">
        <f t="shared" si="47"/>
        <v>0.30000000000000027</v>
      </c>
      <c r="CD58" s="205">
        <v>0</v>
      </c>
    </row>
    <row r="59" spans="2:82" ht="13.5" customHeight="1">
      <c r="B59" s="35">
        <v>55</v>
      </c>
      <c r="C59" s="222" t="s">
        <v>18</v>
      </c>
      <c r="D59" s="329">
        <v>0.51511085476579399</v>
      </c>
      <c r="E59" s="271">
        <v>0.50114144873195599</v>
      </c>
      <c r="F59" s="271">
        <v>0.505182767451681</v>
      </c>
      <c r="G59" s="271">
        <v>0.42358081644031698</v>
      </c>
      <c r="H59" s="271">
        <v>0.60458658407468202</v>
      </c>
      <c r="I59" s="271">
        <f>市区町村別_普及率!F60</f>
        <v>0.50895043139459817</v>
      </c>
      <c r="J59" s="329">
        <v>0.78708456137048699</v>
      </c>
      <c r="K59" s="271">
        <v>0.78053474373227305</v>
      </c>
      <c r="L59" s="271">
        <v>0.76575572806214598</v>
      </c>
      <c r="M59" s="271">
        <v>0.71710785723516601</v>
      </c>
      <c r="N59" s="338">
        <v>0.83696575337380597</v>
      </c>
      <c r="O59" s="274">
        <f>市区町村別_普及率!G60</f>
        <v>0.7761728556695443</v>
      </c>
      <c r="P59" s="299"/>
      <c r="Q59" s="35">
        <v>55</v>
      </c>
      <c r="R59" s="222" t="s">
        <v>18</v>
      </c>
      <c r="S59" s="28">
        <v>0.508954957182431</v>
      </c>
      <c r="T59" s="28">
        <v>0.51803541594931501</v>
      </c>
      <c r="U59" s="28">
        <v>0.51124153925330196</v>
      </c>
      <c r="V59" s="28">
        <v>0.44891217816404499</v>
      </c>
      <c r="W59" s="28">
        <v>0.55279588619157805</v>
      </c>
      <c r="X59" s="28">
        <v>0.51210965359017102</v>
      </c>
      <c r="Y59" s="28">
        <v>0.77355365659296005</v>
      </c>
      <c r="Z59" s="28">
        <v>0.77957353981960598</v>
      </c>
      <c r="AA59" s="28">
        <v>0.75826778206327505</v>
      </c>
      <c r="AB59" s="28">
        <v>0.70598111159173205</v>
      </c>
      <c r="AC59" s="28">
        <v>0.83072594257330901</v>
      </c>
      <c r="AD59" s="28">
        <v>0.76817835039350801</v>
      </c>
      <c r="AE59" s="105"/>
      <c r="AF59" s="91" t="s">
        <v>18</v>
      </c>
      <c r="AG59" s="206">
        <f t="shared" si="0"/>
        <v>0.51511085476579399</v>
      </c>
      <c r="AH59" s="206">
        <f t="shared" si="1"/>
        <v>0.508954957182431</v>
      </c>
      <c r="AI59" s="298">
        <f t="shared" si="2"/>
        <v>0.60000000000000053</v>
      </c>
      <c r="AJ59" s="206">
        <f t="shared" si="3"/>
        <v>0.50114144873195599</v>
      </c>
      <c r="AK59" s="206">
        <f t="shared" si="4"/>
        <v>0.51803541594931501</v>
      </c>
      <c r="AL59" s="298">
        <f t="shared" si="5"/>
        <v>-1.7000000000000015</v>
      </c>
      <c r="AM59" s="206">
        <f t="shared" si="6"/>
        <v>0.505182767451681</v>
      </c>
      <c r="AN59" s="206">
        <f t="shared" si="7"/>
        <v>0.51124153925330196</v>
      </c>
      <c r="AO59" s="298">
        <f t="shared" si="8"/>
        <v>-0.60000000000000053</v>
      </c>
      <c r="AP59" s="206">
        <f t="shared" si="9"/>
        <v>0.42358081644031698</v>
      </c>
      <c r="AQ59" s="206">
        <f t="shared" si="10"/>
        <v>0.44891217816404499</v>
      </c>
      <c r="AR59" s="298">
        <f t="shared" si="11"/>
        <v>-2.5000000000000022</v>
      </c>
      <c r="AS59" s="206">
        <f t="shared" si="12"/>
        <v>0.78708456137048699</v>
      </c>
      <c r="AT59" s="206">
        <f t="shared" si="13"/>
        <v>0.77355365659296005</v>
      </c>
      <c r="AU59" s="298">
        <f t="shared" si="14"/>
        <v>1.3000000000000012</v>
      </c>
      <c r="AV59" s="206">
        <f t="shared" si="15"/>
        <v>0.78053474373227305</v>
      </c>
      <c r="AW59" s="206">
        <f t="shared" si="16"/>
        <v>0.77957353981960598</v>
      </c>
      <c r="AX59" s="298">
        <f t="shared" si="17"/>
        <v>0.10000000000000009</v>
      </c>
      <c r="AY59" s="206">
        <f t="shared" si="18"/>
        <v>0.76575572806214598</v>
      </c>
      <c r="AZ59" s="206">
        <f t="shared" si="19"/>
        <v>0.75826778206327505</v>
      </c>
      <c r="BA59" s="298">
        <f t="shared" si="20"/>
        <v>0.80000000000000071</v>
      </c>
      <c r="BB59" s="206">
        <f t="shared" si="21"/>
        <v>0.71710785723516601</v>
      </c>
      <c r="BC59" s="206">
        <f t="shared" si="22"/>
        <v>0.70598111159173205</v>
      </c>
      <c r="BD59" s="298">
        <f t="shared" si="23"/>
        <v>1.100000000000001</v>
      </c>
      <c r="BE59" s="248"/>
      <c r="BF59" s="204">
        <f t="shared" si="24"/>
        <v>0.46688076619366597</v>
      </c>
      <c r="BG59" s="204">
        <f t="shared" si="25"/>
        <v>0.47225581151317197</v>
      </c>
      <c r="BH59" s="298">
        <f t="shared" si="26"/>
        <v>-0.49999999999999489</v>
      </c>
      <c r="BI59" s="204">
        <f t="shared" si="27"/>
        <v>0.46714115377448301</v>
      </c>
      <c r="BJ59" s="204">
        <f t="shared" si="28"/>
        <v>0.47197618055347501</v>
      </c>
      <c r="BK59" s="298">
        <f t="shared" si="29"/>
        <v>-0.49999999999999489</v>
      </c>
      <c r="BL59" s="204">
        <f t="shared" si="30"/>
        <v>0.46085099901097099</v>
      </c>
      <c r="BM59" s="204">
        <f t="shared" si="31"/>
        <v>0.46720694222554998</v>
      </c>
      <c r="BN59" s="298">
        <f t="shared" si="32"/>
        <v>-0.60000000000000053</v>
      </c>
      <c r="BO59" s="204">
        <f t="shared" si="33"/>
        <v>0.43391040578323398</v>
      </c>
      <c r="BP59" s="204">
        <f t="shared" si="34"/>
        <v>0.44399544325222401</v>
      </c>
      <c r="BQ59" s="298">
        <f t="shared" si="35"/>
        <v>-1.0000000000000009</v>
      </c>
      <c r="BR59" s="204">
        <f t="shared" si="36"/>
        <v>0.75147599115156205</v>
      </c>
      <c r="BS59" s="204">
        <f t="shared" si="37"/>
        <v>0.74661304709711696</v>
      </c>
      <c r="BT59" s="298">
        <f t="shared" si="38"/>
        <v>0.40000000000000036</v>
      </c>
      <c r="BU59" s="204">
        <f t="shared" si="39"/>
        <v>0.75313165202606402</v>
      </c>
      <c r="BV59" s="204">
        <f t="shared" si="40"/>
        <v>0.74705537836184399</v>
      </c>
      <c r="BW59" s="298">
        <f t="shared" si="41"/>
        <v>0.60000000000000053</v>
      </c>
      <c r="BX59" s="204">
        <f t="shared" si="42"/>
        <v>0.74307532258658304</v>
      </c>
      <c r="BY59" s="204">
        <f t="shared" si="43"/>
        <v>0.73692624728689804</v>
      </c>
      <c r="BZ59" s="298">
        <f t="shared" si="44"/>
        <v>0.60000000000000053</v>
      </c>
      <c r="CA59" s="204">
        <f t="shared" si="45"/>
        <v>0.71600493804381904</v>
      </c>
      <c r="CB59" s="204">
        <f t="shared" si="46"/>
        <v>0.71292194516945995</v>
      </c>
      <c r="CC59" s="298">
        <f t="shared" si="47"/>
        <v>0.30000000000000027</v>
      </c>
      <c r="CD59" s="205">
        <v>0</v>
      </c>
    </row>
    <row r="60" spans="2:82" ht="13.5" customHeight="1">
      <c r="B60" s="35">
        <v>56</v>
      </c>
      <c r="C60" s="222" t="s">
        <v>11</v>
      </c>
      <c r="D60" s="329">
        <v>0.50759694021248503</v>
      </c>
      <c r="E60" s="271">
        <v>0.56331167717032604</v>
      </c>
      <c r="F60" s="271">
        <v>0.53462511229179599</v>
      </c>
      <c r="G60" s="271">
        <v>0.48579236409889498</v>
      </c>
      <c r="H60" s="271">
        <v>0.65313704804981498</v>
      </c>
      <c r="I60" s="271">
        <f>市区町村別_普及率!F61</f>
        <v>0.54204755612290501</v>
      </c>
      <c r="J60" s="329">
        <v>0.80507023672811895</v>
      </c>
      <c r="K60" s="271">
        <v>0.81179098010152995</v>
      </c>
      <c r="L60" s="271">
        <v>0.80075474937760704</v>
      </c>
      <c r="M60" s="271">
        <v>0.76469396981997095</v>
      </c>
      <c r="N60" s="338">
        <v>0.88154105563380603</v>
      </c>
      <c r="O60" s="274">
        <f>市区町村別_普及率!G61</f>
        <v>0.80577935454243121</v>
      </c>
      <c r="P60" s="299"/>
      <c r="Q60" s="35">
        <v>56</v>
      </c>
      <c r="R60" s="222" t="s">
        <v>11</v>
      </c>
      <c r="S60" s="28">
        <v>0.518452832325209</v>
      </c>
      <c r="T60" s="28">
        <v>0.57544134336341002</v>
      </c>
      <c r="U60" s="28">
        <v>0.54708268794575998</v>
      </c>
      <c r="V60" s="28">
        <v>0.503296268331346</v>
      </c>
      <c r="W60" s="28">
        <v>0.59032569382963496</v>
      </c>
      <c r="X60" s="28">
        <v>0.54835800397291701</v>
      </c>
      <c r="Y60" s="28">
        <v>0.79776799774747498</v>
      </c>
      <c r="Z60" s="28">
        <v>0.806487500381036</v>
      </c>
      <c r="AA60" s="28">
        <v>0.79653367797781904</v>
      </c>
      <c r="AB60" s="28">
        <v>0.74519041294545096</v>
      </c>
      <c r="AC60" s="28">
        <v>0.84904682215915595</v>
      </c>
      <c r="AD60" s="28">
        <v>0.79730189204774504</v>
      </c>
      <c r="AE60" s="105"/>
      <c r="AF60" s="91" t="s">
        <v>11</v>
      </c>
      <c r="AG60" s="206">
        <f t="shared" si="0"/>
        <v>0.50759694021248503</v>
      </c>
      <c r="AH60" s="206">
        <f t="shared" si="1"/>
        <v>0.518452832325209</v>
      </c>
      <c r="AI60" s="298">
        <f t="shared" si="2"/>
        <v>-1.0000000000000009</v>
      </c>
      <c r="AJ60" s="206">
        <f t="shared" si="3"/>
        <v>0.56331167717032604</v>
      </c>
      <c r="AK60" s="206">
        <f t="shared" si="4"/>
        <v>0.57544134336341002</v>
      </c>
      <c r="AL60" s="298">
        <f t="shared" si="5"/>
        <v>-1.2000000000000011</v>
      </c>
      <c r="AM60" s="206">
        <f t="shared" si="6"/>
        <v>0.53462511229179599</v>
      </c>
      <c r="AN60" s="206">
        <f t="shared" si="7"/>
        <v>0.54708268794575998</v>
      </c>
      <c r="AO60" s="298">
        <f t="shared" si="8"/>
        <v>-1.2000000000000011</v>
      </c>
      <c r="AP60" s="206">
        <f t="shared" si="9"/>
        <v>0.48579236409889498</v>
      </c>
      <c r="AQ60" s="206">
        <f t="shared" si="10"/>
        <v>0.503296268331346</v>
      </c>
      <c r="AR60" s="298">
        <f t="shared" si="11"/>
        <v>-1.7000000000000015</v>
      </c>
      <c r="AS60" s="206">
        <f t="shared" si="12"/>
        <v>0.80507023672811895</v>
      </c>
      <c r="AT60" s="206">
        <f t="shared" si="13"/>
        <v>0.79776799774747498</v>
      </c>
      <c r="AU60" s="298">
        <f t="shared" si="14"/>
        <v>0.70000000000000062</v>
      </c>
      <c r="AV60" s="206">
        <f t="shared" si="15"/>
        <v>0.81179098010152995</v>
      </c>
      <c r="AW60" s="206">
        <f t="shared" si="16"/>
        <v>0.806487500381036</v>
      </c>
      <c r="AX60" s="298">
        <f t="shared" si="17"/>
        <v>0.60000000000000053</v>
      </c>
      <c r="AY60" s="206">
        <f t="shared" si="18"/>
        <v>0.80075474937760704</v>
      </c>
      <c r="AZ60" s="206">
        <f t="shared" si="19"/>
        <v>0.79653367797781904</v>
      </c>
      <c r="BA60" s="298">
        <f t="shared" si="20"/>
        <v>0.40000000000000036</v>
      </c>
      <c r="BB60" s="206">
        <f t="shared" si="21"/>
        <v>0.76469396981997095</v>
      </c>
      <c r="BC60" s="206">
        <f t="shared" si="22"/>
        <v>0.74519041294545096</v>
      </c>
      <c r="BD60" s="298">
        <f t="shared" si="23"/>
        <v>2.0000000000000018</v>
      </c>
      <c r="BE60" s="248"/>
      <c r="BF60" s="204">
        <f t="shared" si="24"/>
        <v>0.46688076619366597</v>
      </c>
      <c r="BG60" s="204">
        <f t="shared" si="25"/>
        <v>0.47225581151317197</v>
      </c>
      <c r="BH60" s="298">
        <f t="shared" si="26"/>
        <v>-0.49999999999999489</v>
      </c>
      <c r="BI60" s="204">
        <f t="shared" si="27"/>
        <v>0.46714115377448301</v>
      </c>
      <c r="BJ60" s="204">
        <f t="shared" si="28"/>
        <v>0.47197618055347501</v>
      </c>
      <c r="BK60" s="298">
        <f t="shared" si="29"/>
        <v>-0.49999999999999489</v>
      </c>
      <c r="BL60" s="204">
        <f t="shared" si="30"/>
        <v>0.46085099901097099</v>
      </c>
      <c r="BM60" s="204">
        <f t="shared" si="31"/>
        <v>0.46720694222554998</v>
      </c>
      <c r="BN60" s="298">
        <f t="shared" si="32"/>
        <v>-0.60000000000000053</v>
      </c>
      <c r="BO60" s="204">
        <f t="shared" si="33"/>
        <v>0.43391040578323398</v>
      </c>
      <c r="BP60" s="204">
        <f t="shared" si="34"/>
        <v>0.44399544325222401</v>
      </c>
      <c r="BQ60" s="298">
        <f t="shared" si="35"/>
        <v>-1.0000000000000009</v>
      </c>
      <c r="BR60" s="204">
        <f t="shared" si="36"/>
        <v>0.75147599115156205</v>
      </c>
      <c r="BS60" s="204">
        <f t="shared" si="37"/>
        <v>0.74661304709711696</v>
      </c>
      <c r="BT60" s="298">
        <f t="shared" si="38"/>
        <v>0.40000000000000036</v>
      </c>
      <c r="BU60" s="204">
        <f t="shared" si="39"/>
        <v>0.75313165202606402</v>
      </c>
      <c r="BV60" s="204">
        <f t="shared" si="40"/>
        <v>0.74705537836184399</v>
      </c>
      <c r="BW60" s="298">
        <f t="shared" si="41"/>
        <v>0.60000000000000053</v>
      </c>
      <c r="BX60" s="204">
        <f t="shared" si="42"/>
        <v>0.74307532258658304</v>
      </c>
      <c r="BY60" s="204">
        <f t="shared" si="43"/>
        <v>0.73692624728689804</v>
      </c>
      <c r="BZ60" s="298">
        <f t="shared" si="44"/>
        <v>0.60000000000000053</v>
      </c>
      <c r="CA60" s="204">
        <f t="shared" si="45"/>
        <v>0.71600493804381904</v>
      </c>
      <c r="CB60" s="204">
        <f t="shared" si="46"/>
        <v>0.71292194516945995</v>
      </c>
      <c r="CC60" s="298">
        <f t="shared" si="47"/>
        <v>0.30000000000000027</v>
      </c>
      <c r="CD60" s="205">
        <v>0</v>
      </c>
    </row>
    <row r="61" spans="2:82" ht="13.5" customHeight="1">
      <c r="B61" s="35">
        <v>57</v>
      </c>
      <c r="C61" s="222" t="s">
        <v>50</v>
      </c>
      <c r="D61" s="329">
        <v>0.450173242013367</v>
      </c>
      <c r="E61" s="271">
        <v>0.43446885291184101</v>
      </c>
      <c r="F61" s="271">
        <v>0.45479508202876301</v>
      </c>
      <c r="G61" s="271">
        <v>0.45648911919563101</v>
      </c>
      <c r="H61" s="271">
        <v>0.53001520465752205</v>
      </c>
      <c r="I61" s="271">
        <f>市区町村別_普及率!F62</f>
        <v>0.45438503058212198</v>
      </c>
      <c r="J61" s="329">
        <v>0.73011697958577104</v>
      </c>
      <c r="K61" s="271">
        <v>0.72428364335304896</v>
      </c>
      <c r="L61" s="271">
        <v>0.72340598773474796</v>
      </c>
      <c r="M61" s="271">
        <v>0.71686623424931795</v>
      </c>
      <c r="N61" s="338">
        <v>0.77751895960956197</v>
      </c>
      <c r="O61" s="274">
        <f>市区町村別_普及率!G62</f>
        <v>0.72700425995437057</v>
      </c>
      <c r="P61" s="299"/>
      <c r="Q61" s="35">
        <v>57</v>
      </c>
      <c r="R61" s="222" t="s">
        <v>50</v>
      </c>
      <c r="S61" s="28">
        <v>0.48089704356065999</v>
      </c>
      <c r="T61" s="28">
        <v>0.46413381348859301</v>
      </c>
      <c r="U61" s="28">
        <v>0.46727993155604602</v>
      </c>
      <c r="V61" s="28">
        <v>0.44299349166933499</v>
      </c>
      <c r="W61" s="28">
        <v>0.49847075451599798</v>
      </c>
      <c r="X61" s="28">
        <v>0.469261800405534</v>
      </c>
      <c r="Y61" s="28">
        <v>0.73783449593268402</v>
      </c>
      <c r="Z61" s="28">
        <v>0.72122277023386405</v>
      </c>
      <c r="AA61" s="28">
        <v>0.71801143610670903</v>
      </c>
      <c r="AB61" s="28">
        <v>0.70615222861774296</v>
      </c>
      <c r="AC61" s="28">
        <v>0.79853768116954105</v>
      </c>
      <c r="AD61" s="28">
        <v>0.72445639882946</v>
      </c>
      <c r="AE61" s="105"/>
      <c r="AF61" s="91" t="s">
        <v>50</v>
      </c>
      <c r="AG61" s="206">
        <f t="shared" si="0"/>
        <v>0.450173242013367</v>
      </c>
      <c r="AH61" s="206">
        <f t="shared" si="1"/>
        <v>0.48089704356065999</v>
      </c>
      <c r="AI61" s="298">
        <f t="shared" si="2"/>
        <v>-3.099999999999997</v>
      </c>
      <c r="AJ61" s="206">
        <f t="shared" si="3"/>
        <v>0.43446885291184101</v>
      </c>
      <c r="AK61" s="206">
        <f t="shared" si="4"/>
        <v>0.46413381348859301</v>
      </c>
      <c r="AL61" s="298">
        <f t="shared" si="5"/>
        <v>-3.0000000000000027</v>
      </c>
      <c r="AM61" s="206">
        <f t="shared" si="6"/>
        <v>0.45479508202876301</v>
      </c>
      <c r="AN61" s="206">
        <f t="shared" si="7"/>
        <v>0.46727993155604602</v>
      </c>
      <c r="AO61" s="298">
        <f t="shared" si="8"/>
        <v>-1.2000000000000011</v>
      </c>
      <c r="AP61" s="206">
        <f t="shared" si="9"/>
        <v>0.45648911919563101</v>
      </c>
      <c r="AQ61" s="206">
        <f t="shared" si="10"/>
        <v>0.44299349166933499</v>
      </c>
      <c r="AR61" s="298">
        <f t="shared" si="11"/>
        <v>1.3000000000000012</v>
      </c>
      <c r="AS61" s="206">
        <f t="shared" si="12"/>
        <v>0.73011697958577104</v>
      </c>
      <c r="AT61" s="206">
        <f t="shared" si="13"/>
        <v>0.73783449593268402</v>
      </c>
      <c r="AU61" s="298">
        <f t="shared" si="14"/>
        <v>-0.80000000000000071</v>
      </c>
      <c r="AV61" s="206">
        <f t="shared" si="15"/>
        <v>0.72428364335304896</v>
      </c>
      <c r="AW61" s="206">
        <f t="shared" si="16"/>
        <v>0.72122277023386405</v>
      </c>
      <c r="AX61" s="298">
        <f t="shared" si="17"/>
        <v>0.30000000000000027</v>
      </c>
      <c r="AY61" s="206">
        <f t="shared" si="18"/>
        <v>0.72340598773474796</v>
      </c>
      <c r="AZ61" s="206">
        <f t="shared" si="19"/>
        <v>0.71801143610670903</v>
      </c>
      <c r="BA61" s="298">
        <f t="shared" si="20"/>
        <v>0.50000000000000044</v>
      </c>
      <c r="BB61" s="206">
        <f t="shared" si="21"/>
        <v>0.71686623424931795</v>
      </c>
      <c r="BC61" s="206">
        <f t="shared" si="22"/>
        <v>0.70615222861774296</v>
      </c>
      <c r="BD61" s="298">
        <f t="shared" si="23"/>
        <v>1.100000000000001</v>
      </c>
      <c r="BE61" s="248"/>
      <c r="BF61" s="204">
        <f t="shared" si="24"/>
        <v>0.46688076619366597</v>
      </c>
      <c r="BG61" s="204">
        <f t="shared" si="25"/>
        <v>0.47225581151317197</v>
      </c>
      <c r="BH61" s="298">
        <f t="shared" si="26"/>
        <v>-0.49999999999999489</v>
      </c>
      <c r="BI61" s="204">
        <f t="shared" si="27"/>
        <v>0.46714115377448301</v>
      </c>
      <c r="BJ61" s="204">
        <f t="shared" si="28"/>
        <v>0.47197618055347501</v>
      </c>
      <c r="BK61" s="298">
        <f t="shared" si="29"/>
        <v>-0.49999999999999489</v>
      </c>
      <c r="BL61" s="204">
        <f t="shared" si="30"/>
        <v>0.46085099901097099</v>
      </c>
      <c r="BM61" s="204">
        <f t="shared" si="31"/>
        <v>0.46720694222554998</v>
      </c>
      <c r="BN61" s="298">
        <f t="shared" si="32"/>
        <v>-0.60000000000000053</v>
      </c>
      <c r="BO61" s="204">
        <f t="shared" si="33"/>
        <v>0.43391040578323398</v>
      </c>
      <c r="BP61" s="204">
        <f t="shared" si="34"/>
        <v>0.44399544325222401</v>
      </c>
      <c r="BQ61" s="298">
        <f t="shared" si="35"/>
        <v>-1.0000000000000009</v>
      </c>
      <c r="BR61" s="204">
        <f t="shared" si="36"/>
        <v>0.75147599115156205</v>
      </c>
      <c r="BS61" s="204">
        <f t="shared" si="37"/>
        <v>0.74661304709711696</v>
      </c>
      <c r="BT61" s="298">
        <f t="shared" si="38"/>
        <v>0.40000000000000036</v>
      </c>
      <c r="BU61" s="204">
        <f t="shared" si="39"/>
        <v>0.75313165202606402</v>
      </c>
      <c r="BV61" s="204">
        <f t="shared" si="40"/>
        <v>0.74705537836184399</v>
      </c>
      <c r="BW61" s="298">
        <f t="shared" si="41"/>
        <v>0.60000000000000053</v>
      </c>
      <c r="BX61" s="204">
        <f t="shared" si="42"/>
        <v>0.74307532258658304</v>
      </c>
      <c r="BY61" s="204">
        <f t="shared" si="43"/>
        <v>0.73692624728689804</v>
      </c>
      <c r="BZ61" s="298">
        <f t="shared" si="44"/>
        <v>0.60000000000000053</v>
      </c>
      <c r="CA61" s="204">
        <f t="shared" si="45"/>
        <v>0.71600493804381904</v>
      </c>
      <c r="CB61" s="204">
        <f t="shared" si="46"/>
        <v>0.71292194516945995</v>
      </c>
      <c r="CC61" s="298">
        <f t="shared" si="47"/>
        <v>0.30000000000000027</v>
      </c>
      <c r="CD61" s="205">
        <v>0</v>
      </c>
    </row>
    <row r="62" spans="2:82" ht="13.5" customHeight="1">
      <c r="B62" s="35">
        <v>58</v>
      </c>
      <c r="C62" s="222" t="s">
        <v>30</v>
      </c>
      <c r="D62" s="329">
        <v>0.45312138866276103</v>
      </c>
      <c r="E62" s="271">
        <v>0.445261429374958</v>
      </c>
      <c r="F62" s="271">
        <v>0.46493997764228401</v>
      </c>
      <c r="G62" s="271">
        <v>0.43155377924584298</v>
      </c>
      <c r="H62" s="271">
        <v>0.56873134515009305</v>
      </c>
      <c r="I62" s="271">
        <f>市区町村別_普及率!F63</f>
        <v>0.46321053731935918</v>
      </c>
      <c r="J62" s="329">
        <v>0.72436547378818195</v>
      </c>
      <c r="K62" s="271">
        <v>0.727022782390364</v>
      </c>
      <c r="L62" s="271">
        <v>0.72563785713342899</v>
      </c>
      <c r="M62" s="271">
        <v>0.68767004444740798</v>
      </c>
      <c r="N62" s="338">
        <v>0.79650664016360495</v>
      </c>
      <c r="O62" s="274">
        <f>市区町村別_普及率!G63</f>
        <v>0.7268467223249736</v>
      </c>
      <c r="P62" s="299"/>
      <c r="Q62" s="35">
        <v>58</v>
      </c>
      <c r="R62" s="222" t="s">
        <v>30</v>
      </c>
      <c r="S62" s="28">
        <v>0.459770036912096</v>
      </c>
      <c r="T62" s="28">
        <v>0.464451449524238</v>
      </c>
      <c r="U62" s="28">
        <v>0.44976411538458699</v>
      </c>
      <c r="V62" s="28">
        <v>0.42168819122990903</v>
      </c>
      <c r="W62" s="28">
        <v>0.54961598098494502</v>
      </c>
      <c r="X62" s="28">
        <v>0.45839173500319902</v>
      </c>
      <c r="Y62" s="28">
        <v>0.72140349176997798</v>
      </c>
      <c r="Z62" s="28">
        <v>0.71819823957123297</v>
      </c>
      <c r="AA62" s="28">
        <v>0.71458543026397903</v>
      </c>
      <c r="AB62" s="28">
        <v>0.69554406087123299</v>
      </c>
      <c r="AC62" s="28">
        <v>0.780137471924508</v>
      </c>
      <c r="AD62" s="28">
        <v>0.718040179005066</v>
      </c>
      <c r="AE62" s="105"/>
      <c r="AF62" s="91" t="s">
        <v>30</v>
      </c>
      <c r="AG62" s="206">
        <f t="shared" si="0"/>
        <v>0.45312138866276103</v>
      </c>
      <c r="AH62" s="206">
        <f t="shared" si="1"/>
        <v>0.459770036912096</v>
      </c>
      <c r="AI62" s="298">
        <f t="shared" si="2"/>
        <v>-0.70000000000000062</v>
      </c>
      <c r="AJ62" s="206">
        <f t="shared" si="3"/>
        <v>0.445261429374958</v>
      </c>
      <c r="AK62" s="206">
        <f t="shared" si="4"/>
        <v>0.464451449524238</v>
      </c>
      <c r="AL62" s="298">
        <f t="shared" si="5"/>
        <v>-1.9000000000000017</v>
      </c>
      <c r="AM62" s="206">
        <f t="shared" si="6"/>
        <v>0.46493997764228401</v>
      </c>
      <c r="AN62" s="206">
        <f t="shared" si="7"/>
        <v>0.44976411538458699</v>
      </c>
      <c r="AO62" s="298">
        <f t="shared" si="8"/>
        <v>1.5000000000000013</v>
      </c>
      <c r="AP62" s="206">
        <f t="shared" si="9"/>
        <v>0.43155377924584298</v>
      </c>
      <c r="AQ62" s="206">
        <f t="shared" si="10"/>
        <v>0.42168819122990903</v>
      </c>
      <c r="AR62" s="298">
        <f t="shared" si="11"/>
        <v>1.0000000000000009</v>
      </c>
      <c r="AS62" s="206">
        <f t="shared" si="12"/>
        <v>0.72436547378818195</v>
      </c>
      <c r="AT62" s="206">
        <f t="shared" si="13"/>
        <v>0.72140349176997798</v>
      </c>
      <c r="AU62" s="298">
        <f t="shared" si="14"/>
        <v>0.30000000000000027</v>
      </c>
      <c r="AV62" s="206">
        <f t="shared" si="15"/>
        <v>0.727022782390364</v>
      </c>
      <c r="AW62" s="206">
        <f t="shared" si="16"/>
        <v>0.71819823957123297</v>
      </c>
      <c r="AX62" s="298">
        <f t="shared" si="17"/>
        <v>0.9000000000000008</v>
      </c>
      <c r="AY62" s="206">
        <f t="shared" si="18"/>
        <v>0.72563785713342899</v>
      </c>
      <c r="AZ62" s="206">
        <f t="shared" si="19"/>
        <v>0.71458543026397903</v>
      </c>
      <c r="BA62" s="298">
        <f t="shared" si="20"/>
        <v>1.100000000000001</v>
      </c>
      <c r="BB62" s="206">
        <f t="shared" si="21"/>
        <v>0.68767004444740798</v>
      </c>
      <c r="BC62" s="206">
        <f t="shared" si="22"/>
        <v>0.69554406087123299</v>
      </c>
      <c r="BD62" s="298">
        <f t="shared" si="23"/>
        <v>-0.80000000000000071</v>
      </c>
      <c r="BE62" s="248"/>
      <c r="BF62" s="204">
        <f t="shared" si="24"/>
        <v>0.46688076619366597</v>
      </c>
      <c r="BG62" s="204">
        <f t="shared" si="25"/>
        <v>0.47225581151317197</v>
      </c>
      <c r="BH62" s="298">
        <f t="shared" si="26"/>
        <v>-0.49999999999999489</v>
      </c>
      <c r="BI62" s="204">
        <f t="shared" si="27"/>
        <v>0.46714115377448301</v>
      </c>
      <c r="BJ62" s="204">
        <f t="shared" si="28"/>
        <v>0.47197618055347501</v>
      </c>
      <c r="BK62" s="298">
        <f t="shared" si="29"/>
        <v>-0.49999999999999489</v>
      </c>
      <c r="BL62" s="204">
        <f t="shared" si="30"/>
        <v>0.46085099901097099</v>
      </c>
      <c r="BM62" s="204">
        <f t="shared" si="31"/>
        <v>0.46720694222554998</v>
      </c>
      <c r="BN62" s="298">
        <f t="shared" si="32"/>
        <v>-0.60000000000000053</v>
      </c>
      <c r="BO62" s="204">
        <f t="shared" si="33"/>
        <v>0.43391040578323398</v>
      </c>
      <c r="BP62" s="204">
        <f t="shared" si="34"/>
        <v>0.44399544325222401</v>
      </c>
      <c r="BQ62" s="298">
        <f t="shared" si="35"/>
        <v>-1.0000000000000009</v>
      </c>
      <c r="BR62" s="204">
        <f t="shared" si="36"/>
        <v>0.75147599115156205</v>
      </c>
      <c r="BS62" s="204">
        <f t="shared" si="37"/>
        <v>0.74661304709711696</v>
      </c>
      <c r="BT62" s="298">
        <f t="shared" si="38"/>
        <v>0.40000000000000036</v>
      </c>
      <c r="BU62" s="204">
        <f t="shared" si="39"/>
        <v>0.75313165202606402</v>
      </c>
      <c r="BV62" s="204">
        <f t="shared" si="40"/>
        <v>0.74705537836184399</v>
      </c>
      <c r="BW62" s="298">
        <f t="shared" si="41"/>
        <v>0.60000000000000053</v>
      </c>
      <c r="BX62" s="204">
        <f t="shared" si="42"/>
        <v>0.74307532258658304</v>
      </c>
      <c r="BY62" s="204">
        <f t="shared" si="43"/>
        <v>0.73692624728689804</v>
      </c>
      <c r="BZ62" s="298">
        <f t="shared" si="44"/>
        <v>0.60000000000000053</v>
      </c>
      <c r="CA62" s="204">
        <f t="shared" si="45"/>
        <v>0.71600493804381904</v>
      </c>
      <c r="CB62" s="204">
        <f t="shared" si="46"/>
        <v>0.71292194516945995</v>
      </c>
      <c r="CC62" s="298">
        <f t="shared" si="47"/>
        <v>0.30000000000000027</v>
      </c>
      <c r="CD62" s="205">
        <v>0</v>
      </c>
    </row>
    <row r="63" spans="2:82" ht="13.5" customHeight="1">
      <c r="B63" s="35">
        <v>59</v>
      </c>
      <c r="C63" s="222" t="s">
        <v>24</v>
      </c>
      <c r="D63" s="329">
        <v>0.43931979991872699</v>
      </c>
      <c r="E63" s="271">
        <v>0.42758750981263899</v>
      </c>
      <c r="F63" s="271">
        <v>0.42014884882840398</v>
      </c>
      <c r="G63" s="271">
        <v>0.39433918770665299</v>
      </c>
      <c r="H63" s="271">
        <v>0.49459362340185797</v>
      </c>
      <c r="I63" s="271">
        <f>市区町村別_普及率!F64</f>
        <v>0.43024461239574113</v>
      </c>
      <c r="J63" s="329">
        <v>0.72382734693342998</v>
      </c>
      <c r="K63" s="271">
        <v>0.71688299467475103</v>
      </c>
      <c r="L63" s="271">
        <v>0.70340049272120797</v>
      </c>
      <c r="M63" s="271">
        <v>0.67161169699012102</v>
      </c>
      <c r="N63" s="338">
        <v>0.78636938549512903</v>
      </c>
      <c r="O63" s="274">
        <f>市区町村別_普及率!G64</f>
        <v>0.71431389415109459</v>
      </c>
      <c r="P63" s="299"/>
      <c r="Q63" s="35">
        <v>59</v>
      </c>
      <c r="R63" s="222" t="s">
        <v>24</v>
      </c>
      <c r="S63" s="28">
        <v>0.44314623432797901</v>
      </c>
      <c r="T63" s="28">
        <v>0.43671097815968102</v>
      </c>
      <c r="U63" s="28">
        <v>0.42013288014836597</v>
      </c>
      <c r="V63" s="28">
        <v>0.39443884013569203</v>
      </c>
      <c r="W63" s="28">
        <v>0.49507584972638602</v>
      </c>
      <c r="X63" s="28">
        <v>0.43228939601090199</v>
      </c>
      <c r="Y63" s="28">
        <v>0.72249871315242098</v>
      </c>
      <c r="Z63" s="28">
        <v>0.71808169827725699</v>
      </c>
      <c r="AA63" s="28">
        <v>0.70001392872502599</v>
      </c>
      <c r="AB63" s="28">
        <v>0.67243980951416005</v>
      </c>
      <c r="AC63" s="28">
        <v>0.78020210248670896</v>
      </c>
      <c r="AD63" s="28">
        <v>0.71155245719857296</v>
      </c>
      <c r="AE63" s="105"/>
      <c r="AF63" s="91" t="s">
        <v>24</v>
      </c>
      <c r="AG63" s="206">
        <f t="shared" si="0"/>
        <v>0.43931979991872699</v>
      </c>
      <c r="AH63" s="206">
        <f t="shared" si="1"/>
        <v>0.44314623432797901</v>
      </c>
      <c r="AI63" s="298">
        <f t="shared" si="2"/>
        <v>-0.40000000000000036</v>
      </c>
      <c r="AJ63" s="206">
        <f t="shared" si="3"/>
        <v>0.42758750981263899</v>
      </c>
      <c r="AK63" s="206">
        <f t="shared" si="4"/>
        <v>0.43671097815968102</v>
      </c>
      <c r="AL63" s="298">
        <f t="shared" si="5"/>
        <v>-0.9000000000000008</v>
      </c>
      <c r="AM63" s="206">
        <f t="shared" si="6"/>
        <v>0.42014884882840398</v>
      </c>
      <c r="AN63" s="206">
        <f t="shared" si="7"/>
        <v>0.42013288014836597</v>
      </c>
      <c r="AO63" s="298">
        <f t="shared" si="8"/>
        <v>0</v>
      </c>
      <c r="AP63" s="206">
        <f t="shared" si="9"/>
        <v>0.39433918770665299</v>
      </c>
      <c r="AQ63" s="206">
        <f t="shared" si="10"/>
        <v>0.39443884013569203</v>
      </c>
      <c r="AR63" s="298">
        <f t="shared" si="11"/>
        <v>0</v>
      </c>
      <c r="AS63" s="206">
        <f t="shared" si="12"/>
        <v>0.72382734693342998</v>
      </c>
      <c r="AT63" s="206">
        <f t="shared" si="13"/>
        <v>0.72249871315242098</v>
      </c>
      <c r="AU63" s="298">
        <f t="shared" si="14"/>
        <v>0.20000000000000018</v>
      </c>
      <c r="AV63" s="206">
        <f t="shared" si="15"/>
        <v>0.71688299467475103</v>
      </c>
      <c r="AW63" s="206">
        <f t="shared" si="16"/>
        <v>0.71808169827725699</v>
      </c>
      <c r="AX63" s="298">
        <f t="shared" si="17"/>
        <v>-0.10000000000000009</v>
      </c>
      <c r="AY63" s="206">
        <f t="shared" si="18"/>
        <v>0.70340049272120797</v>
      </c>
      <c r="AZ63" s="206">
        <f t="shared" si="19"/>
        <v>0.70001392872502599</v>
      </c>
      <c r="BA63" s="298">
        <f t="shared" si="20"/>
        <v>0.30000000000000027</v>
      </c>
      <c r="BB63" s="206">
        <f t="shared" si="21"/>
        <v>0.67161169699012102</v>
      </c>
      <c r="BC63" s="206">
        <f t="shared" si="22"/>
        <v>0.67243980951416005</v>
      </c>
      <c r="BD63" s="298">
        <f t="shared" si="23"/>
        <v>0</v>
      </c>
      <c r="BE63" s="248"/>
      <c r="BF63" s="204">
        <f t="shared" si="24"/>
        <v>0.46688076619366597</v>
      </c>
      <c r="BG63" s="204">
        <f t="shared" si="25"/>
        <v>0.47225581151317197</v>
      </c>
      <c r="BH63" s="298">
        <f t="shared" si="26"/>
        <v>-0.49999999999999489</v>
      </c>
      <c r="BI63" s="204">
        <f t="shared" si="27"/>
        <v>0.46714115377448301</v>
      </c>
      <c r="BJ63" s="204">
        <f t="shared" si="28"/>
        <v>0.47197618055347501</v>
      </c>
      <c r="BK63" s="298">
        <f t="shared" si="29"/>
        <v>-0.49999999999999489</v>
      </c>
      <c r="BL63" s="204">
        <f t="shared" si="30"/>
        <v>0.46085099901097099</v>
      </c>
      <c r="BM63" s="204">
        <f t="shared" si="31"/>
        <v>0.46720694222554998</v>
      </c>
      <c r="BN63" s="298">
        <f t="shared" si="32"/>
        <v>-0.60000000000000053</v>
      </c>
      <c r="BO63" s="204">
        <f t="shared" si="33"/>
        <v>0.43391040578323398</v>
      </c>
      <c r="BP63" s="204">
        <f t="shared" si="34"/>
        <v>0.44399544325222401</v>
      </c>
      <c r="BQ63" s="298">
        <f t="shared" si="35"/>
        <v>-1.0000000000000009</v>
      </c>
      <c r="BR63" s="204">
        <f t="shared" si="36"/>
        <v>0.75147599115156205</v>
      </c>
      <c r="BS63" s="204">
        <f t="shared" si="37"/>
        <v>0.74661304709711696</v>
      </c>
      <c r="BT63" s="298">
        <f t="shared" si="38"/>
        <v>0.40000000000000036</v>
      </c>
      <c r="BU63" s="204">
        <f t="shared" si="39"/>
        <v>0.75313165202606402</v>
      </c>
      <c r="BV63" s="204">
        <f t="shared" si="40"/>
        <v>0.74705537836184399</v>
      </c>
      <c r="BW63" s="298">
        <f t="shared" si="41"/>
        <v>0.60000000000000053</v>
      </c>
      <c r="BX63" s="204">
        <f t="shared" si="42"/>
        <v>0.74307532258658304</v>
      </c>
      <c r="BY63" s="204">
        <f t="shared" si="43"/>
        <v>0.73692624728689804</v>
      </c>
      <c r="BZ63" s="298">
        <f t="shared" si="44"/>
        <v>0.60000000000000053</v>
      </c>
      <c r="CA63" s="204">
        <f t="shared" si="45"/>
        <v>0.71600493804381904</v>
      </c>
      <c r="CB63" s="204">
        <f t="shared" si="46"/>
        <v>0.71292194516945995</v>
      </c>
      <c r="CC63" s="298">
        <f t="shared" si="47"/>
        <v>0.30000000000000027</v>
      </c>
      <c r="CD63" s="205">
        <v>0</v>
      </c>
    </row>
    <row r="64" spans="2:82" ht="13.5" customHeight="1">
      <c r="B64" s="35">
        <v>60</v>
      </c>
      <c r="C64" s="222" t="s">
        <v>51</v>
      </c>
      <c r="D64" s="330">
        <v>0.464621604221508</v>
      </c>
      <c r="E64" s="272">
        <v>0.44008561404792801</v>
      </c>
      <c r="F64" s="272">
        <v>0.44879521314329301</v>
      </c>
      <c r="G64" s="272">
        <v>0.473922066627252</v>
      </c>
      <c r="H64" s="272">
        <v>0.57434324466403497</v>
      </c>
      <c r="I64" s="272">
        <f>市区町村別_普及率!F65</f>
        <v>0.45864932493698468</v>
      </c>
      <c r="J64" s="330">
        <v>0.74906620361434295</v>
      </c>
      <c r="K64" s="272">
        <v>0.74083442281841405</v>
      </c>
      <c r="L64" s="272">
        <v>0.72248838499083201</v>
      </c>
      <c r="M64" s="272">
        <v>0.71267999182039499</v>
      </c>
      <c r="N64" s="339">
        <v>0.78520153456650799</v>
      </c>
      <c r="O64" s="275">
        <f>市区町村別_普及率!G65</f>
        <v>0.73471912357906921</v>
      </c>
      <c r="P64" s="299"/>
      <c r="Q64" s="35">
        <v>60</v>
      </c>
      <c r="R64" s="222" t="s">
        <v>51</v>
      </c>
      <c r="S64" s="28">
        <v>0.47662355489950697</v>
      </c>
      <c r="T64" s="28">
        <v>0.43829456077643297</v>
      </c>
      <c r="U64" s="28">
        <v>0.47060885761361498</v>
      </c>
      <c r="V64" s="28">
        <v>0.49023099937770398</v>
      </c>
      <c r="W64" s="28">
        <v>0.59291523805614699</v>
      </c>
      <c r="X64" s="28">
        <v>0.469766811718278</v>
      </c>
      <c r="Y64" s="28">
        <v>0.75853973284692899</v>
      </c>
      <c r="Z64" s="28">
        <v>0.73263735412179098</v>
      </c>
      <c r="AA64" s="28">
        <v>0.73201561788643099</v>
      </c>
      <c r="AB64" s="28">
        <v>0.69575778126773602</v>
      </c>
      <c r="AC64" s="28">
        <v>0.81527074064790295</v>
      </c>
      <c r="AD64" s="28">
        <v>0.73849262426598805</v>
      </c>
      <c r="AE64" s="105"/>
      <c r="AF64" s="91" t="s">
        <v>51</v>
      </c>
      <c r="AG64" s="206">
        <f t="shared" si="0"/>
        <v>0.464621604221508</v>
      </c>
      <c r="AH64" s="206">
        <f t="shared" si="1"/>
        <v>0.47662355489950697</v>
      </c>
      <c r="AI64" s="298">
        <f t="shared" si="2"/>
        <v>-1.1999999999999955</v>
      </c>
      <c r="AJ64" s="206">
        <f t="shared" si="3"/>
        <v>0.44008561404792801</v>
      </c>
      <c r="AK64" s="206">
        <f t="shared" si="4"/>
        <v>0.43829456077643297</v>
      </c>
      <c r="AL64" s="298">
        <f t="shared" si="5"/>
        <v>0.20000000000000018</v>
      </c>
      <c r="AM64" s="206">
        <f t="shared" si="6"/>
        <v>0.44879521314329301</v>
      </c>
      <c r="AN64" s="206">
        <f t="shared" si="7"/>
        <v>0.47060885761361498</v>
      </c>
      <c r="AO64" s="298">
        <f t="shared" si="8"/>
        <v>-2.1999999999999966</v>
      </c>
      <c r="AP64" s="206">
        <f t="shared" si="9"/>
        <v>0.473922066627252</v>
      </c>
      <c r="AQ64" s="206">
        <f t="shared" si="10"/>
        <v>0.49023099937770398</v>
      </c>
      <c r="AR64" s="298">
        <f t="shared" si="11"/>
        <v>-1.6000000000000014</v>
      </c>
      <c r="AS64" s="206">
        <f t="shared" si="12"/>
        <v>0.74906620361434295</v>
      </c>
      <c r="AT64" s="206">
        <f t="shared" si="13"/>
        <v>0.75853973284692899</v>
      </c>
      <c r="AU64" s="298">
        <f t="shared" si="14"/>
        <v>-1.0000000000000009</v>
      </c>
      <c r="AV64" s="206">
        <f t="shared" si="15"/>
        <v>0.74083442281841405</v>
      </c>
      <c r="AW64" s="206">
        <f t="shared" si="16"/>
        <v>0.73263735412179098</v>
      </c>
      <c r="AX64" s="298">
        <f t="shared" si="17"/>
        <v>0.80000000000000071</v>
      </c>
      <c r="AY64" s="206">
        <f t="shared" si="18"/>
        <v>0.72248838499083201</v>
      </c>
      <c r="AZ64" s="206">
        <f t="shared" si="19"/>
        <v>0.73201561788643099</v>
      </c>
      <c r="BA64" s="298">
        <f t="shared" si="20"/>
        <v>-1.0000000000000009</v>
      </c>
      <c r="BB64" s="206">
        <f t="shared" si="21"/>
        <v>0.71267999182039499</v>
      </c>
      <c r="BC64" s="206">
        <f t="shared" si="22"/>
        <v>0.69575778126773602</v>
      </c>
      <c r="BD64" s="298">
        <f t="shared" si="23"/>
        <v>1.7000000000000015</v>
      </c>
      <c r="BE64" s="248"/>
      <c r="BF64" s="204">
        <f t="shared" si="24"/>
        <v>0.46688076619366597</v>
      </c>
      <c r="BG64" s="204">
        <f t="shared" si="25"/>
        <v>0.47225581151317197</v>
      </c>
      <c r="BH64" s="298">
        <f t="shared" si="26"/>
        <v>-0.49999999999999489</v>
      </c>
      <c r="BI64" s="204">
        <f t="shared" si="27"/>
        <v>0.46714115377448301</v>
      </c>
      <c r="BJ64" s="204">
        <f t="shared" si="28"/>
        <v>0.47197618055347501</v>
      </c>
      <c r="BK64" s="298">
        <f t="shared" si="29"/>
        <v>-0.49999999999999489</v>
      </c>
      <c r="BL64" s="204">
        <f t="shared" si="30"/>
        <v>0.46085099901097099</v>
      </c>
      <c r="BM64" s="204">
        <f t="shared" si="31"/>
        <v>0.46720694222554998</v>
      </c>
      <c r="BN64" s="298">
        <f t="shared" si="32"/>
        <v>-0.60000000000000053</v>
      </c>
      <c r="BO64" s="204">
        <f t="shared" si="33"/>
        <v>0.43391040578323398</v>
      </c>
      <c r="BP64" s="204">
        <f t="shared" si="34"/>
        <v>0.44399544325222401</v>
      </c>
      <c r="BQ64" s="298">
        <f t="shared" si="35"/>
        <v>-1.0000000000000009</v>
      </c>
      <c r="BR64" s="204">
        <f t="shared" si="36"/>
        <v>0.75147599115156205</v>
      </c>
      <c r="BS64" s="204">
        <f t="shared" si="37"/>
        <v>0.74661304709711696</v>
      </c>
      <c r="BT64" s="298">
        <f t="shared" si="38"/>
        <v>0.40000000000000036</v>
      </c>
      <c r="BU64" s="204">
        <f t="shared" si="39"/>
        <v>0.75313165202606402</v>
      </c>
      <c r="BV64" s="204">
        <f t="shared" si="40"/>
        <v>0.74705537836184399</v>
      </c>
      <c r="BW64" s="298">
        <f t="shared" si="41"/>
        <v>0.60000000000000053</v>
      </c>
      <c r="BX64" s="204">
        <f t="shared" si="42"/>
        <v>0.74307532258658304</v>
      </c>
      <c r="BY64" s="204">
        <f t="shared" si="43"/>
        <v>0.73692624728689804</v>
      </c>
      <c r="BZ64" s="298">
        <f t="shared" si="44"/>
        <v>0.60000000000000053</v>
      </c>
      <c r="CA64" s="204">
        <f t="shared" si="45"/>
        <v>0.71600493804381904</v>
      </c>
      <c r="CB64" s="204">
        <f t="shared" si="46"/>
        <v>0.71292194516945995</v>
      </c>
      <c r="CC64" s="298">
        <f t="shared" si="47"/>
        <v>0.30000000000000027</v>
      </c>
      <c r="CD64" s="205">
        <v>0</v>
      </c>
    </row>
    <row r="65" spans="2:82" ht="13.5" customHeight="1">
      <c r="B65" s="35">
        <v>61</v>
      </c>
      <c r="C65" s="222" t="s">
        <v>19</v>
      </c>
      <c r="D65" s="329">
        <v>0.441509792631327</v>
      </c>
      <c r="E65" s="271">
        <v>0.46089751378226601</v>
      </c>
      <c r="F65" s="271">
        <v>0.44608905442658597</v>
      </c>
      <c r="G65" s="271">
        <v>0.43101875099521397</v>
      </c>
      <c r="H65" s="271">
        <v>0.51866120243421099</v>
      </c>
      <c r="I65" s="271">
        <f>市区町村別_普及率!F66</f>
        <v>0.45457315540715021</v>
      </c>
      <c r="J65" s="329">
        <v>0.74078496399896998</v>
      </c>
      <c r="K65" s="271">
        <v>0.74960547404993205</v>
      </c>
      <c r="L65" s="271">
        <v>0.73522285211457905</v>
      </c>
      <c r="M65" s="271">
        <v>0.72369501514860801</v>
      </c>
      <c r="N65" s="338">
        <v>0.80860880894377796</v>
      </c>
      <c r="O65" s="274">
        <f>市区町村別_普及率!G66</f>
        <v>0.74285144586733187</v>
      </c>
      <c r="P65" s="299"/>
      <c r="Q65" s="35">
        <v>61</v>
      </c>
      <c r="R65" s="222" t="s">
        <v>19</v>
      </c>
      <c r="S65" s="28">
        <v>0.44244250970570898</v>
      </c>
      <c r="T65" s="28">
        <v>0.48763281421120203</v>
      </c>
      <c r="U65" s="28">
        <v>0.44507233182041001</v>
      </c>
      <c r="V65" s="28">
        <v>0.43012925437729399</v>
      </c>
      <c r="W65" s="28">
        <v>0.45889410864408797</v>
      </c>
      <c r="X65" s="28">
        <v>0.45483232303576199</v>
      </c>
      <c r="Y65" s="28">
        <v>0.73299441707105095</v>
      </c>
      <c r="Z65" s="28">
        <v>0.74339372480339805</v>
      </c>
      <c r="AA65" s="28">
        <v>0.73077959253953895</v>
      </c>
      <c r="AB65" s="28">
        <v>0.70845504816170302</v>
      </c>
      <c r="AC65" s="28">
        <v>0.78548605582437003</v>
      </c>
      <c r="AD65" s="28">
        <v>0.73478567950775298</v>
      </c>
      <c r="AE65" s="105"/>
      <c r="AF65" s="91" t="s">
        <v>19</v>
      </c>
      <c r="AG65" s="206">
        <f t="shared" si="0"/>
        <v>0.441509792631327</v>
      </c>
      <c r="AH65" s="206">
        <f t="shared" si="1"/>
        <v>0.44244250970570898</v>
      </c>
      <c r="AI65" s="298">
        <f t="shared" si="2"/>
        <v>0</v>
      </c>
      <c r="AJ65" s="206">
        <f t="shared" si="3"/>
        <v>0.46089751378226601</v>
      </c>
      <c r="AK65" s="206">
        <f t="shared" si="4"/>
        <v>0.48763281421120203</v>
      </c>
      <c r="AL65" s="298">
        <f t="shared" si="5"/>
        <v>-2.6999999999999966</v>
      </c>
      <c r="AM65" s="206">
        <f t="shared" si="6"/>
        <v>0.44608905442658597</v>
      </c>
      <c r="AN65" s="206">
        <f t="shared" si="7"/>
        <v>0.44507233182041001</v>
      </c>
      <c r="AO65" s="298">
        <f t="shared" si="8"/>
        <v>0.10000000000000009</v>
      </c>
      <c r="AP65" s="206">
        <f t="shared" si="9"/>
        <v>0.43101875099521397</v>
      </c>
      <c r="AQ65" s="206">
        <f t="shared" si="10"/>
        <v>0.43012925437729399</v>
      </c>
      <c r="AR65" s="298">
        <f t="shared" si="11"/>
        <v>0.10000000000000009</v>
      </c>
      <c r="AS65" s="206">
        <f t="shared" si="12"/>
        <v>0.74078496399896998</v>
      </c>
      <c r="AT65" s="206">
        <f t="shared" si="13"/>
        <v>0.73299441707105095</v>
      </c>
      <c r="AU65" s="298">
        <f t="shared" si="14"/>
        <v>0.80000000000000071</v>
      </c>
      <c r="AV65" s="206">
        <f t="shared" si="15"/>
        <v>0.74960547404993205</v>
      </c>
      <c r="AW65" s="206">
        <f t="shared" si="16"/>
        <v>0.74339372480339805</v>
      </c>
      <c r="AX65" s="298">
        <f t="shared" si="17"/>
        <v>0.70000000000000062</v>
      </c>
      <c r="AY65" s="206">
        <f t="shared" si="18"/>
        <v>0.73522285211457905</v>
      </c>
      <c r="AZ65" s="206">
        <f t="shared" si="19"/>
        <v>0.73077959253953895</v>
      </c>
      <c r="BA65" s="298">
        <f t="shared" si="20"/>
        <v>0.40000000000000036</v>
      </c>
      <c r="BB65" s="206">
        <f t="shared" si="21"/>
        <v>0.72369501514860801</v>
      </c>
      <c r="BC65" s="206">
        <f t="shared" si="22"/>
        <v>0.70845504816170302</v>
      </c>
      <c r="BD65" s="298">
        <f t="shared" si="23"/>
        <v>1.6000000000000014</v>
      </c>
      <c r="BE65" s="248"/>
      <c r="BF65" s="204">
        <f t="shared" si="24"/>
        <v>0.46688076619366597</v>
      </c>
      <c r="BG65" s="204">
        <f t="shared" si="25"/>
        <v>0.47225581151317197</v>
      </c>
      <c r="BH65" s="298">
        <f t="shared" si="26"/>
        <v>-0.49999999999999489</v>
      </c>
      <c r="BI65" s="204">
        <f t="shared" si="27"/>
        <v>0.46714115377448301</v>
      </c>
      <c r="BJ65" s="204">
        <f t="shared" si="28"/>
        <v>0.47197618055347501</v>
      </c>
      <c r="BK65" s="298">
        <f t="shared" si="29"/>
        <v>-0.49999999999999489</v>
      </c>
      <c r="BL65" s="204">
        <f t="shared" si="30"/>
        <v>0.46085099901097099</v>
      </c>
      <c r="BM65" s="204">
        <f t="shared" si="31"/>
        <v>0.46720694222554998</v>
      </c>
      <c r="BN65" s="298">
        <f t="shared" si="32"/>
        <v>-0.60000000000000053</v>
      </c>
      <c r="BO65" s="204">
        <f t="shared" si="33"/>
        <v>0.43391040578323398</v>
      </c>
      <c r="BP65" s="204">
        <f t="shared" si="34"/>
        <v>0.44399544325222401</v>
      </c>
      <c r="BQ65" s="298">
        <f t="shared" si="35"/>
        <v>-1.0000000000000009</v>
      </c>
      <c r="BR65" s="204">
        <f t="shared" si="36"/>
        <v>0.75147599115156205</v>
      </c>
      <c r="BS65" s="204">
        <f t="shared" si="37"/>
        <v>0.74661304709711696</v>
      </c>
      <c r="BT65" s="298">
        <f t="shared" si="38"/>
        <v>0.40000000000000036</v>
      </c>
      <c r="BU65" s="204">
        <f t="shared" si="39"/>
        <v>0.75313165202606402</v>
      </c>
      <c r="BV65" s="204">
        <f t="shared" si="40"/>
        <v>0.74705537836184399</v>
      </c>
      <c r="BW65" s="298">
        <f t="shared" si="41"/>
        <v>0.60000000000000053</v>
      </c>
      <c r="BX65" s="204">
        <f t="shared" si="42"/>
        <v>0.74307532258658304</v>
      </c>
      <c r="BY65" s="204">
        <f t="shared" si="43"/>
        <v>0.73692624728689804</v>
      </c>
      <c r="BZ65" s="298">
        <f t="shared" si="44"/>
        <v>0.60000000000000053</v>
      </c>
      <c r="CA65" s="204">
        <f t="shared" si="45"/>
        <v>0.71600493804381904</v>
      </c>
      <c r="CB65" s="204">
        <f t="shared" si="46"/>
        <v>0.71292194516945995</v>
      </c>
      <c r="CC65" s="298">
        <f t="shared" si="47"/>
        <v>0.30000000000000027</v>
      </c>
      <c r="CD65" s="205">
        <v>0</v>
      </c>
    </row>
    <row r="66" spans="2:82" ht="13.5" customHeight="1">
      <c r="B66" s="35">
        <v>62</v>
      </c>
      <c r="C66" s="222" t="s">
        <v>20</v>
      </c>
      <c r="D66" s="329">
        <v>0.45931699807003301</v>
      </c>
      <c r="E66" s="271">
        <v>0.49604901026708198</v>
      </c>
      <c r="F66" s="271">
        <v>0.452822070075311</v>
      </c>
      <c r="G66" s="271">
        <v>0.41976032868865398</v>
      </c>
      <c r="H66" s="271">
        <v>0.55541292465058401</v>
      </c>
      <c r="I66" s="271">
        <f>市区町村別_普及率!F67</f>
        <v>0.46559431812652741</v>
      </c>
      <c r="J66" s="329">
        <v>0.74670300253464805</v>
      </c>
      <c r="K66" s="271">
        <v>0.75800258962772704</v>
      </c>
      <c r="L66" s="271">
        <v>0.74598292499309804</v>
      </c>
      <c r="M66" s="271">
        <v>0.72954230859327995</v>
      </c>
      <c r="N66" s="338">
        <v>0.82707056583041905</v>
      </c>
      <c r="O66" s="274">
        <f>市区町村別_普及率!G67</f>
        <v>0.75101678211753564</v>
      </c>
      <c r="P66" s="299"/>
      <c r="Q66" s="35">
        <v>62</v>
      </c>
      <c r="R66" s="222" t="s">
        <v>20</v>
      </c>
      <c r="S66" s="28">
        <v>0.475632497964738</v>
      </c>
      <c r="T66" s="28">
        <v>0.46628534572960101</v>
      </c>
      <c r="U66" s="28">
        <v>0.47824627601609598</v>
      </c>
      <c r="V66" s="28">
        <v>0.45623680404280598</v>
      </c>
      <c r="W66" s="28">
        <v>0.50811023396376398</v>
      </c>
      <c r="X66" s="28">
        <v>0.474826210763996</v>
      </c>
      <c r="Y66" s="28">
        <v>0.75070841934826604</v>
      </c>
      <c r="Z66" s="28">
        <v>0.75193049032659798</v>
      </c>
      <c r="AA66" s="28">
        <v>0.74249359117617397</v>
      </c>
      <c r="AB66" s="28">
        <v>0.71711192495421405</v>
      </c>
      <c r="AC66" s="28">
        <v>0.83956207172496899</v>
      </c>
      <c r="AD66" s="28">
        <v>0.74675600753826799</v>
      </c>
      <c r="AE66" s="105"/>
      <c r="AF66" s="91" t="s">
        <v>20</v>
      </c>
      <c r="AG66" s="206">
        <f t="shared" si="0"/>
        <v>0.45931699807003301</v>
      </c>
      <c r="AH66" s="206">
        <f t="shared" si="1"/>
        <v>0.475632497964738</v>
      </c>
      <c r="AI66" s="298">
        <f t="shared" si="2"/>
        <v>-1.699999999999996</v>
      </c>
      <c r="AJ66" s="206">
        <f t="shared" si="3"/>
        <v>0.49604901026708198</v>
      </c>
      <c r="AK66" s="206">
        <f t="shared" si="4"/>
        <v>0.46628534572960101</v>
      </c>
      <c r="AL66" s="298">
        <f t="shared" si="5"/>
        <v>2.9999999999999973</v>
      </c>
      <c r="AM66" s="206">
        <f t="shared" si="6"/>
        <v>0.452822070075311</v>
      </c>
      <c r="AN66" s="206">
        <f t="shared" si="7"/>
        <v>0.47824627601609598</v>
      </c>
      <c r="AO66" s="298">
        <f t="shared" si="8"/>
        <v>-2.4999999999999964</v>
      </c>
      <c r="AP66" s="206">
        <f t="shared" si="9"/>
        <v>0.41976032868865398</v>
      </c>
      <c r="AQ66" s="206">
        <f t="shared" si="10"/>
        <v>0.45623680404280598</v>
      </c>
      <c r="AR66" s="298">
        <f t="shared" si="11"/>
        <v>-3.6000000000000032</v>
      </c>
      <c r="AS66" s="206">
        <f t="shared" si="12"/>
        <v>0.74670300253464805</v>
      </c>
      <c r="AT66" s="206">
        <f t="shared" si="13"/>
        <v>0.75070841934826604</v>
      </c>
      <c r="AU66" s="298">
        <f t="shared" si="14"/>
        <v>-0.40000000000000036</v>
      </c>
      <c r="AV66" s="206">
        <f t="shared" si="15"/>
        <v>0.75800258962772704</v>
      </c>
      <c r="AW66" s="206">
        <f t="shared" si="16"/>
        <v>0.75193049032659798</v>
      </c>
      <c r="AX66" s="298">
        <f t="shared" si="17"/>
        <v>0.60000000000000053</v>
      </c>
      <c r="AY66" s="206">
        <f t="shared" si="18"/>
        <v>0.74598292499309804</v>
      </c>
      <c r="AZ66" s="206">
        <f t="shared" si="19"/>
        <v>0.74249359117617397</v>
      </c>
      <c r="BA66" s="298">
        <f t="shared" si="20"/>
        <v>0.40000000000000036</v>
      </c>
      <c r="BB66" s="206">
        <f t="shared" si="21"/>
        <v>0.72954230859327995</v>
      </c>
      <c r="BC66" s="206">
        <f t="shared" si="22"/>
        <v>0.71711192495421405</v>
      </c>
      <c r="BD66" s="298">
        <f t="shared" si="23"/>
        <v>1.3000000000000012</v>
      </c>
      <c r="BE66" s="248"/>
      <c r="BF66" s="204">
        <f t="shared" si="24"/>
        <v>0.46688076619366597</v>
      </c>
      <c r="BG66" s="204">
        <f t="shared" si="25"/>
        <v>0.47225581151317197</v>
      </c>
      <c r="BH66" s="298">
        <f t="shared" si="26"/>
        <v>-0.49999999999999489</v>
      </c>
      <c r="BI66" s="204">
        <f t="shared" si="27"/>
        <v>0.46714115377448301</v>
      </c>
      <c r="BJ66" s="204">
        <f t="shared" si="28"/>
        <v>0.47197618055347501</v>
      </c>
      <c r="BK66" s="298">
        <f t="shared" si="29"/>
        <v>-0.49999999999999489</v>
      </c>
      <c r="BL66" s="204">
        <f t="shared" si="30"/>
        <v>0.46085099901097099</v>
      </c>
      <c r="BM66" s="204">
        <f t="shared" si="31"/>
        <v>0.46720694222554998</v>
      </c>
      <c r="BN66" s="298">
        <f t="shared" si="32"/>
        <v>-0.60000000000000053</v>
      </c>
      <c r="BO66" s="204">
        <f t="shared" si="33"/>
        <v>0.43391040578323398</v>
      </c>
      <c r="BP66" s="204">
        <f t="shared" si="34"/>
        <v>0.44399544325222401</v>
      </c>
      <c r="BQ66" s="298">
        <f t="shared" si="35"/>
        <v>-1.0000000000000009</v>
      </c>
      <c r="BR66" s="204">
        <f t="shared" si="36"/>
        <v>0.75147599115156205</v>
      </c>
      <c r="BS66" s="204">
        <f t="shared" si="37"/>
        <v>0.74661304709711696</v>
      </c>
      <c r="BT66" s="298">
        <f t="shared" si="38"/>
        <v>0.40000000000000036</v>
      </c>
      <c r="BU66" s="204">
        <f t="shared" si="39"/>
        <v>0.75313165202606402</v>
      </c>
      <c r="BV66" s="204">
        <f t="shared" si="40"/>
        <v>0.74705537836184399</v>
      </c>
      <c r="BW66" s="298">
        <f t="shared" si="41"/>
        <v>0.60000000000000053</v>
      </c>
      <c r="BX66" s="204">
        <f t="shared" si="42"/>
        <v>0.74307532258658304</v>
      </c>
      <c r="BY66" s="204">
        <f t="shared" si="43"/>
        <v>0.73692624728689804</v>
      </c>
      <c r="BZ66" s="298">
        <f t="shared" si="44"/>
        <v>0.60000000000000053</v>
      </c>
      <c r="CA66" s="204">
        <f t="shared" si="45"/>
        <v>0.71600493804381904</v>
      </c>
      <c r="CB66" s="204">
        <f t="shared" si="46"/>
        <v>0.71292194516945995</v>
      </c>
      <c r="CC66" s="298">
        <f t="shared" si="47"/>
        <v>0.30000000000000027</v>
      </c>
      <c r="CD66" s="205">
        <v>0</v>
      </c>
    </row>
    <row r="67" spans="2:82" ht="13.5" customHeight="1">
      <c r="B67" s="35">
        <v>63</v>
      </c>
      <c r="C67" s="222" t="s">
        <v>31</v>
      </c>
      <c r="D67" s="329">
        <v>0.413393102626475</v>
      </c>
      <c r="E67" s="271">
        <v>0.41064114599250301</v>
      </c>
      <c r="F67" s="271">
        <v>0.38480149431706001</v>
      </c>
      <c r="G67" s="271">
        <v>0.37905675038815301</v>
      </c>
      <c r="H67" s="271">
        <v>0.433809459758701</v>
      </c>
      <c r="I67" s="271">
        <f>市区町村別_普及率!F68</f>
        <v>0.39780198041051212</v>
      </c>
      <c r="J67" s="329">
        <v>0.736865065449409</v>
      </c>
      <c r="K67" s="271">
        <v>0.728424629908485</v>
      </c>
      <c r="L67" s="271">
        <v>0.68677171687916105</v>
      </c>
      <c r="M67" s="271">
        <v>0.67953059246081804</v>
      </c>
      <c r="N67" s="338">
        <v>0.75764370386721303</v>
      </c>
      <c r="O67" s="274">
        <f>市区町村別_普及率!G68</f>
        <v>0.70767985715453796</v>
      </c>
      <c r="P67" s="299"/>
      <c r="Q67" s="35">
        <v>63</v>
      </c>
      <c r="R67" s="222" t="s">
        <v>31</v>
      </c>
      <c r="S67" s="28">
        <v>0.41718659785845202</v>
      </c>
      <c r="T67" s="28">
        <v>0.40273416727955103</v>
      </c>
      <c r="U67" s="28">
        <v>0.37312472743425201</v>
      </c>
      <c r="V67" s="28">
        <v>0.351703604031259</v>
      </c>
      <c r="W67" s="28">
        <v>0.39637385525868701</v>
      </c>
      <c r="X67" s="28">
        <v>0.38599902249933898</v>
      </c>
      <c r="Y67" s="28">
        <v>0.73227923049612498</v>
      </c>
      <c r="Z67" s="28">
        <v>0.72638582370990101</v>
      </c>
      <c r="AA67" s="28">
        <v>0.67418820088327303</v>
      </c>
      <c r="AB67" s="28">
        <v>0.67775793102080395</v>
      </c>
      <c r="AC67" s="28">
        <v>0.74106162897591399</v>
      </c>
      <c r="AD67" s="28">
        <v>0.698698612951552</v>
      </c>
      <c r="AE67" s="105"/>
      <c r="AF67" s="91" t="s">
        <v>31</v>
      </c>
      <c r="AG67" s="206">
        <f t="shared" si="0"/>
        <v>0.413393102626475</v>
      </c>
      <c r="AH67" s="206">
        <f t="shared" si="1"/>
        <v>0.41718659785845202</v>
      </c>
      <c r="AI67" s="298">
        <f t="shared" si="2"/>
        <v>-0.40000000000000036</v>
      </c>
      <c r="AJ67" s="206">
        <f t="shared" si="3"/>
        <v>0.41064114599250301</v>
      </c>
      <c r="AK67" s="206">
        <f t="shared" si="4"/>
        <v>0.40273416727955103</v>
      </c>
      <c r="AL67" s="298">
        <f t="shared" si="5"/>
        <v>0.79999999999999516</v>
      </c>
      <c r="AM67" s="206">
        <f t="shared" si="6"/>
        <v>0.38480149431706001</v>
      </c>
      <c r="AN67" s="206">
        <f t="shared" si="7"/>
        <v>0.37312472743425201</v>
      </c>
      <c r="AO67" s="298">
        <f t="shared" si="8"/>
        <v>1.2000000000000011</v>
      </c>
      <c r="AP67" s="206">
        <f t="shared" si="9"/>
        <v>0.37905675038815301</v>
      </c>
      <c r="AQ67" s="206">
        <f t="shared" si="10"/>
        <v>0.351703604031259</v>
      </c>
      <c r="AR67" s="298">
        <f t="shared" si="11"/>
        <v>2.7000000000000024</v>
      </c>
      <c r="AS67" s="206">
        <f t="shared" si="12"/>
        <v>0.736865065449409</v>
      </c>
      <c r="AT67" s="206">
        <f t="shared" si="13"/>
        <v>0.73227923049612498</v>
      </c>
      <c r="AU67" s="298">
        <f t="shared" si="14"/>
        <v>0.50000000000000044</v>
      </c>
      <c r="AV67" s="206">
        <f t="shared" si="15"/>
        <v>0.728424629908485</v>
      </c>
      <c r="AW67" s="206">
        <f t="shared" si="16"/>
        <v>0.72638582370990101</v>
      </c>
      <c r="AX67" s="298">
        <f t="shared" si="17"/>
        <v>0.20000000000000018</v>
      </c>
      <c r="AY67" s="206">
        <f t="shared" si="18"/>
        <v>0.68677171687916105</v>
      </c>
      <c r="AZ67" s="206">
        <f t="shared" si="19"/>
        <v>0.67418820088327303</v>
      </c>
      <c r="BA67" s="298">
        <f t="shared" si="20"/>
        <v>1.3000000000000012</v>
      </c>
      <c r="BB67" s="206">
        <f t="shared" si="21"/>
        <v>0.67953059246081804</v>
      </c>
      <c r="BC67" s="206">
        <f t="shared" si="22"/>
        <v>0.67775793102080395</v>
      </c>
      <c r="BD67" s="298">
        <f t="shared" si="23"/>
        <v>0.20000000000000018</v>
      </c>
      <c r="BE67" s="248"/>
      <c r="BF67" s="204">
        <f t="shared" si="24"/>
        <v>0.46688076619366597</v>
      </c>
      <c r="BG67" s="204">
        <f t="shared" si="25"/>
        <v>0.47225581151317197</v>
      </c>
      <c r="BH67" s="298">
        <f t="shared" si="26"/>
        <v>-0.49999999999999489</v>
      </c>
      <c r="BI67" s="204">
        <f t="shared" si="27"/>
        <v>0.46714115377448301</v>
      </c>
      <c r="BJ67" s="204">
        <f t="shared" si="28"/>
        <v>0.47197618055347501</v>
      </c>
      <c r="BK67" s="298">
        <f t="shared" si="29"/>
        <v>-0.49999999999999489</v>
      </c>
      <c r="BL67" s="204">
        <f t="shared" si="30"/>
        <v>0.46085099901097099</v>
      </c>
      <c r="BM67" s="204">
        <f t="shared" si="31"/>
        <v>0.46720694222554998</v>
      </c>
      <c r="BN67" s="298">
        <f t="shared" si="32"/>
        <v>-0.60000000000000053</v>
      </c>
      <c r="BO67" s="204">
        <f t="shared" si="33"/>
        <v>0.43391040578323398</v>
      </c>
      <c r="BP67" s="204">
        <f t="shared" si="34"/>
        <v>0.44399544325222401</v>
      </c>
      <c r="BQ67" s="298">
        <f t="shared" si="35"/>
        <v>-1.0000000000000009</v>
      </c>
      <c r="BR67" s="204">
        <f t="shared" si="36"/>
        <v>0.75147599115156205</v>
      </c>
      <c r="BS67" s="204">
        <f t="shared" si="37"/>
        <v>0.74661304709711696</v>
      </c>
      <c r="BT67" s="298">
        <f t="shared" si="38"/>
        <v>0.40000000000000036</v>
      </c>
      <c r="BU67" s="204">
        <f t="shared" si="39"/>
        <v>0.75313165202606402</v>
      </c>
      <c r="BV67" s="204">
        <f t="shared" si="40"/>
        <v>0.74705537836184399</v>
      </c>
      <c r="BW67" s="298">
        <f t="shared" si="41"/>
        <v>0.60000000000000053</v>
      </c>
      <c r="BX67" s="204">
        <f t="shared" si="42"/>
        <v>0.74307532258658304</v>
      </c>
      <c r="BY67" s="204">
        <f t="shared" si="43"/>
        <v>0.73692624728689804</v>
      </c>
      <c r="BZ67" s="298">
        <f t="shared" si="44"/>
        <v>0.60000000000000053</v>
      </c>
      <c r="CA67" s="204">
        <f t="shared" si="45"/>
        <v>0.71600493804381904</v>
      </c>
      <c r="CB67" s="204">
        <f t="shared" si="46"/>
        <v>0.71292194516945995</v>
      </c>
      <c r="CC67" s="298">
        <f t="shared" si="47"/>
        <v>0.30000000000000027</v>
      </c>
      <c r="CD67" s="205">
        <v>0</v>
      </c>
    </row>
    <row r="68" spans="2:82" ht="13.5" customHeight="1">
      <c r="B68" s="35">
        <v>64</v>
      </c>
      <c r="C68" s="222" t="s">
        <v>52</v>
      </c>
      <c r="D68" s="329">
        <v>0.431940581869039</v>
      </c>
      <c r="E68" s="271">
        <v>0.40862465698434203</v>
      </c>
      <c r="F68" s="271">
        <v>0.40762113331189298</v>
      </c>
      <c r="G68" s="271">
        <v>0.363612189336256</v>
      </c>
      <c r="H68" s="271">
        <v>0.513926376524938</v>
      </c>
      <c r="I68" s="271">
        <f>市区町村別_普及率!F69</f>
        <v>0.4180355166867144</v>
      </c>
      <c r="J68" s="329">
        <v>0.72633482093795698</v>
      </c>
      <c r="K68" s="271">
        <v>0.70658496126147896</v>
      </c>
      <c r="L68" s="271">
        <v>0.68681113347495304</v>
      </c>
      <c r="M68" s="271">
        <v>0.66269645330160099</v>
      </c>
      <c r="N68" s="338">
        <v>0.78864894490051496</v>
      </c>
      <c r="O68" s="274">
        <f>市区町村別_普及率!G69</f>
        <v>0.70318630999696252</v>
      </c>
      <c r="P68" s="299"/>
      <c r="Q68" s="35">
        <v>64</v>
      </c>
      <c r="R68" s="222" t="s">
        <v>52</v>
      </c>
      <c r="S68" s="28">
        <v>0.44467340397521299</v>
      </c>
      <c r="T68" s="28">
        <v>0.40599108070083201</v>
      </c>
      <c r="U68" s="28">
        <v>0.41792128217921498</v>
      </c>
      <c r="V68" s="28">
        <v>0.35283867441245198</v>
      </c>
      <c r="W68" s="28">
        <v>0.52890658889748099</v>
      </c>
      <c r="X68" s="28">
        <v>0.42237524394752901</v>
      </c>
      <c r="Y68" s="28">
        <v>0.72839300826768905</v>
      </c>
      <c r="Z68" s="28">
        <v>0.69746137466254898</v>
      </c>
      <c r="AA68" s="28">
        <v>0.68503165400567401</v>
      </c>
      <c r="AB68" s="28">
        <v>0.68463334264727604</v>
      </c>
      <c r="AC68" s="28">
        <v>0.79601685249083298</v>
      </c>
      <c r="AD68" s="28">
        <v>0.69988676485415602</v>
      </c>
      <c r="AE68" s="105"/>
      <c r="AF68" s="91" t="s">
        <v>52</v>
      </c>
      <c r="AG68" s="206">
        <f t="shared" si="0"/>
        <v>0.431940581869039</v>
      </c>
      <c r="AH68" s="206">
        <f t="shared" si="1"/>
        <v>0.44467340397521299</v>
      </c>
      <c r="AI68" s="298">
        <f t="shared" si="2"/>
        <v>-1.3000000000000012</v>
      </c>
      <c r="AJ68" s="206">
        <f t="shared" si="3"/>
        <v>0.40862465698434203</v>
      </c>
      <c r="AK68" s="206">
        <f t="shared" si="4"/>
        <v>0.40599108070083201</v>
      </c>
      <c r="AL68" s="298">
        <f t="shared" si="5"/>
        <v>0.29999999999999472</v>
      </c>
      <c r="AM68" s="206">
        <f t="shared" si="6"/>
        <v>0.40762113331189298</v>
      </c>
      <c r="AN68" s="206">
        <f t="shared" si="7"/>
        <v>0.41792128217921498</v>
      </c>
      <c r="AO68" s="298">
        <f t="shared" si="8"/>
        <v>-1.0000000000000009</v>
      </c>
      <c r="AP68" s="206">
        <f t="shared" si="9"/>
        <v>0.363612189336256</v>
      </c>
      <c r="AQ68" s="206">
        <f t="shared" si="10"/>
        <v>0.35283867441245198</v>
      </c>
      <c r="AR68" s="298">
        <f t="shared" si="11"/>
        <v>1.100000000000001</v>
      </c>
      <c r="AS68" s="206">
        <f t="shared" si="12"/>
        <v>0.72633482093795698</v>
      </c>
      <c r="AT68" s="206">
        <f t="shared" si="13"/>
        <v>0.72839300826768905</v>
      </c>
      <c r="AU68" s="298">
        <f t="shared" si="14"/>
        <v>-0.20000000000000018</v>
      </c>
      <c r="AV68" s="206">
        <f t="shared" si="15"/>
        <v>0.70658496126147896</v>
      </c>
      <c r="AW68" s="206">
        <f t="shared" si="16"/>
        <v>0.69746137466254898</v>
      </c>
      <c r="AX68" s="298">
        <f t="shared" si="17"/>
        <v>1.0000000000000009</v>
      </c>
      <c r="AY68" s="206">
        <f t="shared" si="18"/>
        <v>0.68681113347495304</v>
      </c>
      <c r="AZ68" s="206">
        <f t="shared" si="19"/>
        <v>0.68503165400567401</v>
      </c>
      <c r="BA68" s="298">
        <f t="shared" si="20"/>
        <v>0.20000000000000018</v>
      </c>
      <c r="BB68" s="206">
        <f t="shared" si="21"/>
        <v>0.66269645330160099</v>
      </c>
      <c r="BC68" s="206">
        <f t="shared" si="22"/>
        <v>0.68463334264727604</v>
      </c>
      <c r="BD68" s="298">
        <f t="shared" si="23"/>
        <v>-2.200000000000002</v>
      </c>
      <c r="BE68" s="248"/>
      <c r="BF68" s="204">
        <f t="shared" si="24"/>
        <v>0.46688076619366597</v>
      </c>
      <c r="BG68" s="204">
        <f t="shared" si="25"/>
        <v>0.47225581151317197</v>
      </c>
      <c r="BH68" s="298">
        <f t="shared" si="26"/>
        <v>-0.49999999999999489</v>
      </c>
      <c r="BI68" s="204">
        <f t="shared" si="27"/>
        <v>0.46714115377448301</v>
      </c>
      <c r="BJ68" s="204">
        <f t="shared" si="28"/>
        <v>0.47197618055347501</v>
      </c>
      <c r="BK68" s="298">
        <f t="shared" si="29"/>
        <v>-0.49999999999999489</v>
      </c>
      <c r="BL68" s="204">
        <f t="shared" si="30"/>
        <v>0.46085099901097099</v>
      </c>
      <c r="BM68" s="204">
        <f t="shared" si="31"/>
        <v>0.46720694222554998</v>
      </c>
      <c r="BN68" s="298">
        <f t="shared" si="32"/>
        <v>-0.60000000000000053</v>
      </c>
      <c r="BO68" s="204">
        <f t="shared" si="33"/>
        <v>0.43391040578323398</v>
      </c>
      <c r="BP68" s="204">
        <f t="shared" si="34"/>
        <v>0.44399544325222401</v>
      </c>
      <c r="BQ68" s="298">
        <f t="shared" si="35"/>
        <v>-1.0000000000000009</v>
      </c>
      <c r="BR68" s="204">
        <f t="shared" si="36"/>
        <v>0.75147599115156205</v>
      </c>
      <c r="BS68" s="204">
        <f t="shared" si="37"/>
        <v>0.74661304709711696</v>
      </c>
      <c r="BT68" s="298">
        <f t="shared" si="38"/>
        <v>0.40000000000000036</v>
      </c>
      <c r="BU68" s="204">
        <f t="shared" si="39"/>
        <v>0.75313165202606402</v>
      </c>
      <c r="BV68" s="204">
        <f t="shared" si="40"/>
        <v>0.74705537836184399</v>
      </c>
      <c r="BW68" s="298">
        <f t="shared" si="41"/>
        <v>0.60000000000000053</v>
      </c>
      <c r="BX68" s="204">
        <f t="shared" si="42"/>
        <v>0.74307532258658304</v>
      </c>
      <c r="BY68" s="204">
        <f t="shared" si="43"/>
        <v>0.73692624728689804</v>
      </c>
      <c r="BZ68" s="298">
        <f t="shared" si="44"/>
        <v>0.60000000000000053</v>
      </c>
      <c r="CA68" s="204">
        <f t="shared" si="45"/>
        <v>0.71600493804381904</v>
      </c>
      <c r="CB68" s="204">
        <f t="shared" si="46"/>
        <v>0.71292194516945995</v>
      </c>
      <c r="CC68" s="298">
        <f t="shared" si="47"/>
        <v>0.30000000000000027</v>
      </c>
      <c r="CD68" s="205">
        <v>0</v>
      </c>
    </row>
    <row r="69" spans="2:82" ht="13.5" customHeight="1">
      <c r="B69" s="35">
        <v>65</v>
      </c>
      <c r="C69" s="222" t="s">
        <v>12</v>
      </c>
      <c r="D69" s="329">
        <v>0.47061764526650202</v>
      </c>
      <c r="E69" s="271">
        <v>0.47587973977148701</v>
      </c>
      <c r="F69" s="271">
        <v>0.466477997558506</v>
      </c>
      <c r="G69" s="271">
        <v>0.44173323986643198</v>
      </c>
      <c r="H69" s="271">
        <v>0.67729980506109999</v>
      </c>
      <c r="I69" s="271">
        <f>市区町村別_普及率!F70</f>
        <v>0.47829065333356235</v>
      </c>
      <c r="J69" s="329">
        <v>0.73669152395747495</v>
      </c>
      <c r="K69" s="271">
        <v>0.74830027762537699</v>
      </c>
      <c r="L69" s="271">
        <v>0.74971961667619902</v>
      </c>
      <c r="M69" s="271">
        <v>0.72802911158314598</v>
      </c>
      <c r="N69" s="338">
        <v>0.86990612895183195</v>
      </c>
      <c r="O69" s="274">
        <f>市区町村別_普及率!G70</f>
        <v>0.75018012353095576</v>
      </c>
      <c r="P69" s="299"/>
      <c r="Q69" s="35">
        <v>65</v>
      </c>
      <c r="R69" s="222" t="s">
        <v>12</v>
      </c>
      <c r="S69" s="28">
        <v>0.51397795876320296</v>
      </c>
      <c r="T69" s="28">
        <v>0.47028609206586602</v>
      </c>
      <c r="U69" s="28">
        <v>0.50198887980013596</v>
      </c>
      <c r="V69" s="28">
        <v>0.41685233538682698</v>
      </c>
      <c r="W69" s="28">
        <v>0.65224116026059797</v>
      </c>
      <c r="X69" s="28">
        <v>0.49537786856053001</v>
      </c>
      <c r="Y69" s="28">
        <v>0.74149384714884903</v>
      </c>
      <c r="Z69" s="28">
        <v>0.75753125956308298</v>
      </c>
      <c r="AA69" s="28">
        <v>0.74822920756423505</v>
      </c>
      <c r="AB69" s="28">
        <v>0.725817196091876</v>
      </c>
      <c r="AC69" s="28">
        <v>0.85947700146970396</v>
      </c>
      <c r="AD69" s="28">
        <v>0.74996531849815895</v>
      </c>
      <c r="AE69" s="105"/>
      <c r="AF69" s="91" t="s">
        <v>12</v>
      </c>
      <c r="AG69" s="206">
        <f t="shared" si="0"/>
        <v>0.47061764526650202</v>
      </c>
      <c r="AH69" s="206">
        <f t="shared" si="1"/>
        <v>0.51397795876320296</v>
      </c>
      <c r="AI69" s="298">
        <f t="shared" si="2"/>
        <v>-4.3000000000000043</v>
      </c>
      <c r="AJ69" s="206">
        <f t="shared" si="3"/>
        <v>0.47587973977148701</v>
      </c>
      <c r="AK69" s="206">
        <f t="shared" si="4"/>
        <v>0.47028609206586602</v>
      </c>
      <c r="AL69" s="298">
        <f t="shared" si="5"/>
        <v>0.60000000000000053</v>
      </c>
      <c r="AM69" s="206">
        <f t="shared" si="6"/>
        <v>0.466477997558506</v>
      </c>
      <c r="AN69" s="206">
        <f t="shared" si="7"/>
        <v>0.50198887980013596</v>
      </c>
      <c r="AO69" s="298">
        <f t="shared" si="8"/>
        <v>-3.5999999999999979</v>
      </c>
      <c r="AP69" s="206">
        <f t="shared" si="9"/>
        <v>0.44173323986643198</v>
      </c>
      <c r="AQ69" s="206">
        <f t="shared" si="10"/>
        <v>0.41685233538682698</v>
      </c>
      <c r="AR69" s="298">
        <f t="shared" si="11"/>
        <v>2.5000000000000022</v>
      </c>
      <c r="AS69" s="206">
        <f t="shared" si="12"/>
        <v>0.73669152395747495</v>
      </c>
      <c r="AT69" s="206">
        <f t="shared" si="13"/>
        <v>0.74149384714884903</v>
      </c>
      <c r="AU69" s="298">
        <f t="shared" si="14"/>
        <v>-0.40000000000000036</v>
      </c>
      <c r="AV69" s="206">
        <f t="shared" si="15"/>
        <v>0.74830027762537699</v>
      </c>
      <c r="AW69" s="206">
        <f t="shared" si="16"/>
        <v>0.75753125956308298</v>
      </c>
      <c r="AX69" s="298">
        <f t="shared" si="17"/>
        <v>-1.0000000000000009</v>
      </c>
      <c r="AY69" s="206">
        <f t="shared" si="18"/>
        <v>0.74971961667619902</v>
      </c>
      <c r="AZ69" s="206">
        <f t="shared" si="19"/>
        <v>0.74822920756423505</v>
      </c>
      <c r="BA69" s="298">
        <f t="shared" si="20"/>
        <v>0.20000000000000018</v>
      </c>
      <c r="BB69" s="206">
        <f t="shared" si="21"/>
        <v>0.72802911158314598</v>
      </c>
      <c r="BC69" s="206">
        <f t="shared" si="22"/>
        <v>0.725817196091876</v>
      </c>
      <c r="BD69" s="298">
        <f t="shared" si="23"/>
        <v>0.20000000000000018</v>
      </c>
      <c r="BE69" s="248"/>
      <c r="BF69" s="204">
        <f t="shared" si="24"/>
        <v>0.46688076619366597</v>
      </c>
      <c r="BG69" s="204">
        <f t="shared" si="25"/>
        <v>0.47225581151317197</v>
      </c>
      <c r="BH69" s="298">
        <f t="shared" si="26"/>
        <v>-0.49999999999999489</v>
      </c>
      <c r="BI69" s="204">
        <f t="shared" si="27"/>
        <v>0.46714115377448301</v>
      </c>
      <c r="BJ69" s="204">
        <f t="shared" si="28"/>
        <v>0.47197618055347501</v>
      </c>
      <c r="BK69" s="298">
        <f t="shared" si="29"/>
        <v>-0.49999999999999489</v>
      </c>
      <c r="BL69" s="204">
        <f t="shared" si="30"/>
        <v>0.46085099901097099</v>
      </c>
      <c r="BM69" s="204">
        <f t="shared" si="31"/>
        <v>0.46720694222554998</v>
      </c>
      <c r="BN69" s="298">
        <f t="shared" si="32"/>
        <v>-0.60000000000000053</v>
      </c>
      <c r="BO69" s="204">
        <f t="shared" si="33"/>
        <v>0.43391040578323398</v>
      </c>
      <c r="BP69" s="204">
        <f t="shared" si="34"/>
        <v>0.44399544325222401</v>
      </c>
      <c r="BQ69" s="298">
        <f t="shared" si="35"/>
        <v>-1.0000000000000009</v>
      </c>
      <c r="BR69" s="204">
        <f t="shared" si="36"/>
        <v>0.75147599115156205</v>
      </c>
      <c r="BS69" s="204">
        <f t="shared" si="37"/>
        <v>0.74661304709711696</v>
      </c>
      <c r="BT69" s="298">
        <f t="shared" si="38"/>
        <v>0.40000000000000036</v>
      </c>
      <c r="BU69" s="204">
        <f t="shared" si="39"/>
        <v>0.75313165202606402</v>
      </c>
      <c r="BV69" s="204">
        <f t="shared" si="40"/>
        <v>0.74705537836184399</v>
      </c>
      <c r="BW69" s="298">
        <f t="shared" si="41"/>
        <v>0.60000000000000053</v>
      </c>
      <c r="BX69" s="204">
        <f t="shared" si="42"/>
        <v>0.74307532258658304</v>
      </c>
      <c r="BY69" s="204">
        <f t="shared" si="43"/>
        <v>0.73692624728689804</v>
      </c>
      <c r="BZ69" s="298">
        <f t="shared" si="44"/>
        <v>0.60000000000000053</v>
      </c>
      <c r="CA69" s="204">
        <f t="shared" si="45"/>
        <v>0.71600493804381904</v>
      </c>
      <c r="CB69" s="204">
        <f t="shared" si="46"/>
        <v>0.71292194516945995</v>
      </c>
      <c r="CC69" s="298">
        <f t="shared" si="47"/>
        <v>0.30000000000000027</v>
      </c>
      <c r="CD69" s="205">
        <v>0</v>
      </c>
    </row>
    <row r="70" spans="2:82" ht="13.5" customHeight="1">
      <c r="B70" s="35">
        <v>66</v>
      </c>
      <c r="C70" s="222" t="s">
        <v>6</v>
      </c>
      <c r="D70" s="330">
        <v>0.46783561879775498</v>
      </c>
      <c r="E70" s="272">
        <v>0.498753304599027</v>
      </c>
      <c r="F70" s="272">
        <v>0.50998120787210599</v>
      </c>
      <c r="G70" s="272">
        <v>0.51560231481822105</v>
      </c>
      <c r="H70" s="272">
        <v>0.67703255746415403</v>
      </c>
      <c r="I70" s="272">
        <f>市区町村別_普及率!F71</f>
        <v>0.51073074495365822</v>
      </c>
      <c r="J70" s="330">
        <v>0.76858231658962095</v>
      </c>
      <c r="K70" s="272">
        <v>0.75089965623580501</v>
      </c>
      <c r="L70" s="272">
        <v>0.767199064687209</v>
      </c>
      <c r="M70" s="272">
        <v>0.76148303718505805</v>
      </c>
      <c r="N70" s="339">
        <v>0.798859418180912</v>
      </c>
      <c r="O70" s="275">
        <f>市区町村別_普及率!G71</f>
        <v>0.76586255180940277</v>
      </c>
      <c r="P70" s="299"/>
      <c r="Q70" s="35">
        <v>66</v>
      </c>
      <c r="R70" s="222" t="s">
        <v>6</v>
      </c>
      <c r="S70" s="28">
        <v>0.48259254083903003</v>
      </c>
      <c r="T70" s="28">
        <v>0.51718142973160497</v>
      </c>
      <c r="U70" s="28">
        <v>0.50541435638626797</v>
      </c>
      <c r="V70" s="28">
        <v>0.576115735646756</v>
      </c>
      <c r="W70" s="28">
        <v>0.63549950458410798</v>
      </c>
      <c r="X70" s="28">
        <v>0.51271097443727098</v>
      </c>
      <c r="Y70" s="28">
        <v>0.77188649182050995</v>
      </c>
      <c r="Z70" s="28">
        <v>0.73659938646075096</v>
      </c>
      <c r="AA70" s="28">
        <v>0.76291015246703697</v>
      </c>
      <c r="AB70" s="28">
        <v>0.76791723230746101</v>
      </c>
      <c r="AC70" s="28">
        <v>0.77879314559565804</v>
      </c>
      <c r="AD70" s="28">
        <v>0.76132208397337398</v>
      </c>
      <c r="AE70" s="105"/>
      <c r="AF70" s="91" t="s">
        <v>6</v>
      </c>
      <c r="AG70" s="206">
        <f t="shared" ref="AG70:AG77" si="48">$D70</f>
        <v>0.46783561879775498</v>
      </c>
      <c r="AH70" s="206">
        <f t="shared" ref="AH70:AH78" si="49">$S70</f>
        <v>0.48259254083903003</v>
      </c>
      <c r="AI70" s="298">
        <f t="shared" ref="AI70:AI78" si="50">(ROUND(AG70,3)-ROUND(AH70,3))*100</f>
        <v>-1.4999999999999958</v>
      </c>
      <c r="AJ70" s="206">
        <f t="shared" ref="AJ70:AJ77" si="51">$E70</f>
        <v>0.498753304599027</v>
      </c>
      <c r="AK70" s="206">
        <f t="shared" ref="AK70:AK78" si="52">$T70</f>
        <v>0.51718142973160497</v>
      </c>
      <c r="AL70" s="298">
        <f t="shared" ref="AL70:AL78" si="53">(ROUND(AJ70,3)-ROUND(AK70,3))*100</f>
        <v>-1.8000000000000016</v>
      </c>
      <c r="AM70" s="206">
        <f t="shared" ref="AM70:AM77" si="54">$F70</f>
        <v>0.50998120787210599</v>
      </c>
      <c r="AN70" s="206">
        <f t="shared" ref="AN70:AN78" si="55">$U70</f>
        <v>0.50541435638626797</v>
      </c>
      <c r="AO70" s="298">
        <f t="shared" ref="AO70:AO78" si="56">(ROUND(AM70,3)-ROUND(AN70,3))*100</f>
        <v>0.50000000000000044</v>
      </c>
      <c r="AP70" s="206">
        <f t="shared" ref="AP70:AP77" si="57">$G70</f>
        <v>0.51560231481822105</v>
      </c>
      <c r="AQ70" s="206">
        <f t="shared" ref="AQ70:AQ78" si="58">$V70</f>
        <v>0.576115735646756</v>
      </c>
      <c r="AR70" s="298">
        <f t="shared" ref="AR70:AR78" si="59">(ROUND(AP70,3)-ROUND(AQ70,3))*100</f>
        <v>-5.9999999999999947</v>
      </c>
      <c r="AS70" s="206">
        <f t="shared" ref="AS70:AS77" si="60">$J70</f>
        <v>0.76858231658962095</v>
      </c>
      <c r="AT70" s="206">
        <f t="shared" ref="AT70:AT78" si="61">$Y70</f>
        <v>0.77188649182050995</v>
      </c>
      <c r="AU70" s="298">
        <f t="shared" ref="AU70:AU78" si="62">(ROUND(AS70,3)-ROUND(AT70,3))*100</f>
        <v>-0.30000000000000027</v>
      </c>
      <c r="AV70" s="206">
        <f t="shared" ref="AV70:AV77" si="63">$K70</f>
        <v>0.75089965623580501</v>
      </c>
      <c r="AW70" s="206">
        <f t="shared" ref="AW70:AW78" si="64">$Z70</f>
        <v>0.73659938646075096</v>
      </c>
      <c r="AX70" s="298">
        <f t="shared" ref="AX70:AX78" si="65">(ROUND(AV70,3)-ROUND(AW70,3))*100</f>
        <v>1.4000000000000012</v>
      </c>
      <c r="AY70" s="206">
        <f t="shared" ref="AY70:AY77" si="66">$L70</f>
        <v>0.767199064687209</v>
      </c>
      <c r="AZ70" s="206">
        <f t="shared" ref="AZ70:AZ78" si="67">$AA70</f>
        <v>0.76291015246703697</v>
      </c>
      <c r="BA70" s="298">
        <f t="shared" ref="BA70:BA78" si="68">(ROUND(AY70,3)-ROUND(AZ70,3))*100</f>
        <v>0.40000000000000036</v>
      </c>
      <c r="BB70" s="206">
        <f t="shared" ref="BB70:BB77" si="69">$M70</f>
        <v>0.76148303718505805</v>
      </c>
      <c r="BC70" s="206">
        <f t="shared" ref="BC70:BC78" si="70">$AB70</f>
        <v>0.76791723230746101</v>
      </c>
      <c r="BD70" s="298">
        <f t="shared" ref="BD70:BD78" si="71">(ROUND(BB70,3)-ROUND(BC70,3))*100</f>
        <v>-0.70000000000000062</v>
      </c>
      <c r="BE70" s="248"/>
      <c r="BF70" s="204">
        <f t="shared" ref="BF70:BF78" si="72">$D$79</f>
        <v>0.46688076619366597</v>
      </c>
      <c r="BG70" s="204">
        <f t="shared" ref="BG70:BG78" si="73">$S$79</f>
        <v>0.47225581151317197</v>
      </c>
      <c r="BH70" s="298">
        <f t="shared" ref="BH70:BH78" si="74">(ROUND(BF70,3)-ROUND(BG70,3))*100</f>
        <v>-0.49999999999999489</v>
      </c>
      <c r="BI70" s="204">
        <f t="shared" ref="BI70:BI78" si="75">$E$79</f>
        <v>0.46714115377448301</v>
      </c>
      <c r="BJ70" s="204">
        <f t="shared" ref="BJ70:BJ78" si="76">$T$79</f>
        <v>0.47197618055347501</v>
      </c>
      <c r="BK70" s="298">
        <f t="shared" ref="BK70:BK78" si="77">(ROUND(BI70,3)-ROUND(BJ70,3))*100</f>
        <v>-0.49999999999999489</v>
      </c>
      <c r="BL70" s="204">
        <f t="shared" ref="BL70:BL78" si="78">$F$79</f>
        <v>0.46085099901097099</v>
      </c>
      <c r="BM70" s="204">
        <f t="shared" ref="BM70:BM78" si="79">$U$79</f>
        <v>0.46720694222554998</v>
      </c>
      <c r="BN70" s="298">
        <f t="shared" ref="BN70:BN78" si="80">(ROUND(BL70,3)-ROUND(BM70,3))*100</f>
        <v>-0.60000000000000053</v>
      </c>
      <c r="BO70" s="204">
        <f t="shared" ref="BO70:BO78" si="81">$G$79</f>
        <v>0.43391040578323398</v>
      </c>
      <c r="BP70" s="204">
        <f t="shared" ref="BP70:BP78" si="82">$V$79</f>
        <v>0.44399544325222401</v>
      </c>
      <c r="BQ70" s="298">
        <f t="shared" ref="BQ70:BQ78" si="83">(ROUND(BO70,3)-ROUND(BP70,3))*100</f>
        <v>-1.0000000000000009</v>
      </c>
      <c r="BR70" s="204">
        <f t="shared" ref="BR70:BR78" si="84">$J$79</f>
        <v>0.75147599115156205</v>
      </c>
      <c r="BS70" s="204">
        <f t="shared" ref="BS70:BS78" si="85">$Y$79</f>
        <v>0.74661304709711696</v>
      </c>
      <c r="BT70" s="298">
        <f t="shared" ref="BT70:BT78" si="86">(ROUND(BR70,3)-ROUND(BS70,3))*100</f>
        <v>0.40000000000000036</v>
      </c>
      <c r="BU70" s="204">
        <f t="shared" ref="BU70:BU78" si="87">$K$79</f>
        <v>0.75313165202606402</v>
      </c>
      <c r="BV70" s="204">
        <f t="shared" ref="BV70:BV78" si="88">$Z$79</f>
        <v>0.74705537836184399</v>
      </c>
      <c r="BW70" s="298">
        <f t="shared" ref="BW70:BW78" si="89">(ROUND(BU70,3)-ROUND(BV70,3))*100</f>
        <v>0.60000000000000053</v>
      </c>
      <c r="BX70" s="204">
        <f t="shared" ref="BX70:BX78" si="90">$L$79</f>
        <v>0.74307532258658304</v>
      </c>
      <c r="BY70" s="204">
        <f t="shared" ref="BY70:BY77" si="91">$AA$79</f>
        <v>0.73692624728689804</v>
      </c>
      <c r="BZ70" s="298">
        <f t="shared" ref="BZ70:BZ78" si="92">(ROUND(BX70,3)-ROUND(BY70,3))*100</f>
        <v>0.60000000000000053</v>
      </c>
      <c r="CA70" s="204">
        <f t="shared" ref="CA70:CA78" si="93">$M$79</f>
        <v>0.71600493804381904</v>
      </c>
      <c r="CB70" s="204">
        <f t="shared" ref="CB70:CB78" si="94">$AB$79</f>
        <v>0.71292194516945995</v>
      </c>
      <c r="CC70" s="298">
        <f t="shared" ref="CC70:CC78" si="95">(ROUND(CA70,3)-ROUND(CB70,3))*100</f>
        <v>0.30000000000000027</v>
      </c>
      <c r="CD70" s="205">
        <v>0</v>
      </c>
    </row>
    <row r="71" spans="2:82" ht="13.5" customHeight="1">
      <c r="B71" s="35">
        <v>67</v>
      </c>
      <c r="C71" s="222" t="s">
        <v>7</v>
      </c>
      <c r="D71" s="329">
        <v>0.55289803887283295</v>
      </c>
      <c r="E71" s="271">
        <v>0.44391160750332997</v>
      </c>
      <c r="F71" s="271">
        <v>0.49568585317392599</v>
      </c>
      <c r="G71" s="271">
        <v>0.64795550984174599</v>
      </c>
      <c r="H71" s="271">
        <v>0.65093778179609296</v>
      </c>
      <c r="I71" s="271">
        <f>市区町村別_普及率!F72</f>
        <v>0.50604127548957278</v>
      </c>
      <c r="J71" s="329">
        <v>0.80723915877279095</v>
      </c>
      <c r="K71" s="271">
        <v>0.78793638108851705</v>
      </c>
      <c r="L71" s="271">
        <v>0.807144334456386</v>
      </c>
      <c r="M71" s="271">
        <v>0.82555739976079001</v>
      </c>
      <c r="N71" s="338">
        <v>0.86380626804084404</v>
      </c>
      <c r="O71" s="274">
        <f>市区町村別_普及率!G72</f>
        <v>0.80577998369713222</v>
      </c>
      <c r="P71" s="299"/>
      <c r="Q71" s="35">
        <v>67</v>
      </c>
      <c r="R71" s="222" t="s">
        <v>7</v>
      </c>
      <c r="S71" s="28">
        <v>0.56247695773198003</v>
      </c>
      <c r="T71" s="28">
        <v>0.56628004910775098</v>
      </c>
      <c r="U71" s="28">
        <v>0.55717770691062196</v>
      </c>
      <c r="V71" s="28">
        <v>0.51166092932660101</v>
      </c>
      <c r="W71" s="28">
        <v>0.72806066114890899</v>
      </c>
      <c r="X71" s="28">
        <v>0.56686497111690703</v>
      </c>
      <c r="Y71" s="28">
        <v>0.82273254517653904</v>
      </c>
      <c r="Z71" s="28">
        <v>0.810746272220907</v>
      </c>
      <c r="AA71" s="28">
        <v>0.81294846533476595</v>
      </c>
      <c r="AB71" s="28">
        <v>0.80724095768856396</v>
      </c>
      <c r="AC71" s="28">
        <v>0.84582901387419795</v>
      </c>
      <c r="AD71" s="28">
        <v>0.81532889117414298</v>
      </c>
      <c r="AE71" s="105"/>
      <c r="AF71" s="91" t="s">
        <v>7</v>
      </c>
      <c r="AG71" s="206">
        <f t="shared" si="48"/>
        <v>0.55289803887283295</v>
      </c>
      <c r="AH71" s="206">
        <f t="shared" si="49"/>
        <v>0.56247695773198003</v>
      </c>
      <c r="AI71" s="298">
        <f t="shared" si="50"/>
        <v>-0.9000000000000008</v>
      </c>
      <c r="AJ71" s="206">
        <f t="shared" si="51"/>
        <v>0.44391160750332997</v>
      </c>
      <c r="AK71" s="206">
        <f t="shared" si="52"/>
        <v>0.56628004910775098</v>
      </c>
      <c r="AL71" s="298">
        <f t="shared" si="53"/>
        <v>-12.199999999999994</v>
      </c>
      <c r="AM71" s="206">
        <f t="shared" si="54"/>
        <v>0.49568585317392599</v>
      </c>
      <c r="AN71" s="206">
        <f t="shared" si="55"/>
        <v>0.55717770691062196</v>
      </c>
      <c r="AO71" s="298">
        <f t="shared" si="56"/>
        <v>-6.100000000000005</v>
      </c>
      <c r="AP71" s="206">
        <f t="shared" si="57"/>
        <v>0.64795550984174599</v>
      </c>
      <c r="AQ71" s="206">
        <f t="shared" si="58"/>
        <v>0.51166092932660101</v>
      </c>
      <c r="AR71" s="298">
        <f t="shared" si="59"/>
        <v>13.600000000000001</v>
      </c>
      <c r="AS71" s="206">
        <f t="shared" si="60"/>
        <v>0.80723915877279095</v>
      </c>
      <c r="AT71" s="206">
        <f t="shared" si="61"/>
        <v>0.82273254517653904</v>
      </c>
      <c r="AU71" s="298">
        <f t="shared" si="62"/>
        <v>-1.5999999999999903</v>
      </c>
      <c r="AV71" s="206">
        <f t="shared" si="63"/>
        <v>0.78793638108851705</v>
      </c>
      <c r="AW71" s="206">
        <f t="shared" si="64"/>
        <v>0.810746272220907</v>
      </c>
      <c r="AX71" s="298">
        <f t="shared" si="65"/>
        <v>-2.300000000000002</v>
      </c>
      <c r="AY71" s="206">
        <f t="shared" si="66"/>
        <v>0.807144334456386</v>
      </c>
      <c r="AZ71" s="206">
        <f t="shared" si="67"/>
        <v>0.81294846533476595</v>
      </c>
      <c r="BA71" s="298">
        <f t="shared" si="68"/>
        <v>-0.59999999999998943</v>
      </c>
      <c r="BB71" s="206">
        <f t="shared" si="69"/>
        <v>0.82555739976079001</v>
      </c>
      <c r="BC71" s="206">
        <f t="shared" si="70"/>
        <v>0.80724095768856396</v>
      </c>
      <c r="BD71" s="298">
        <f t="shared" si="71"/>
        <v>1.8999999999999906</v>
      </c>
      <c r="BE71" s="248"/>
      <c r="BF71" s="204">
        <f t="shared" si="72"/>
        <v>0.46688076619366597</v>
      </c>
      <c r="BG71" s="204">
        <f t="shared" si="73"/>
        <v>0.47225581151317197</v>
      </c>
      <c r="BH71" s="298">
        <f t="shared" si="74"/>
        <v>-0.49999999999999489</v>
      </c>
      <c r="BI71" s="204">
        <f t="shared" si="75"/>
        <v>0.46714115377448301</v>
      </c>
      <c r="BJ71" s="204">
        <f t="shared" si="76"/>
        <v>0.47197618055347501</v>
      </c>
      <c r="BK71" s="298">
        <f t="shared" si="77"/>
        <v>-0.49999999999999489</v>
      </c>
      <c r="BL71" s="204">
        <f t="shared" si="78"/>
        <v>0.46085099901097099</v>
      </c>
      <c r="BM71" s="204">
        <f t="shared" si="79"/>
        <v>0.46720694222554998</v>
      </c>
      <c r="BN71" s="298">
        <f t="shared" si="80"/>
        <v>-0.60000000000000053</v>
      </c>
      <c r="BO71" s="204">
        <f t="shared" si="81"/>
        <v>0.43391040578323398</v>
      </c>
      <c r="BP71" s="204">
        <f t="shared" si="82"/>
        <v>0.44399544325222401</v>
      </c>
      <c r="BQ71" s="298">
        <f t="shared" si="83"/>
        <v>-1.0000000000000009</v>
      </c>
      <c r="BR71" s="204">
        <f t="shared" si="84"/>
        <v>0.75147599115156205</v>
      </c>
      <c r="BS71" s="204">
        <f t="shared" si="85"/>
        <v>0.74661304709711696</v>
      </c>
      <c r="BT71" s="298">
        <f t="shared" si="86"/>
        <v>0.40000000000000036</v>
      </c>
      <c r="BU71" s="204">
        <f t="shared" si="87"/>
        <v>0.75313165202606402</v>
      </c>
      <c r="BV71" s="204">
        <f t="shared" si="88"/>
        <v>0.74705537836184399</v>
      </c>
      <c r="BW71" s="298">
        <f t="shared" si="89"/>
        <v>0.60000000000000053</v>
      </c>
      <c r="BX71" s="204">
        <f t="shared" si="90"/>
        <v>0.74307532258658304</v>
      </c>
      <c r="BY71" s="204">
        <f t="shared" si="91"/>
        <v>0.73692624728689804</v>
      </c>
      <c r="BZ71" s="298">
        <f t="shared" si="92"/>
        <v>0.60000000000000053</v>
      </c>
      <c r="CA71" s="204">
        <f t="shared" si="93"/>
        <v>0.71600493804381904</v>
      </c>
      <c r="CB71" s="204">
        <f t="shared" si="94"/>
        <v>0.71292194516945995</v>
      </c>
      <c r="CC71" s="298">
        <f t="shared" si="95"/>
        <v>0.30000000000000027</v>
      </c>
      <c r="CD71" s="205">
        <v>0</v>
      </c>
    </row>
    <row r="72" spans="2:82" ht="13.5" customHeight="1">
      <c r="B72" s="35">
        <v>68</v>
      </c>
      <c r="C72" s="222" t="s">
        <v>53</v>
      </c>
      <c r="D72" s="329">
        <v>0.49199794025296001</v>
      </c>
      <c r="E72" s="271">
        <v>0.41911078270537</v>
      </c>
      <c r="F72" s="271">
        <v>0.412401936075114</v>
      </c>
      <c r="G72" s="271">
        <v>0.336685319841032</v>
      </c>
      <c r="H72" s="271">
        <v>0.67476837815288504</v>
      </c>
      <c r="I72" s="271">
        <f>市区町村別_普及率!F73</f>
        <v>0.43925661708960329</v>
      </c>
      <c r="J72" s="329">
        <v>0.75744456543592398</v>
      </c>
      <c r="K72" s="271">
        <v>0.75641392564504095</v>
      </c>
      <c r="L72" s="271">
        <v>0.73978519456679004</v>
      </c>
      <c r="M72" s="271">
        <v>0.73821840892718005</v>
      </c>
      <c r="N72" s="338">
        <v>0.86207530089510498</v>
      </c>
      <c r="O72" s="274">
        <f>市区町村別_普及率!G73</f>
        <v>0.75422783860967946</v>
      </c>
      <c r="P72" s="299"/>
      <c r="Q72" s="35">
        <v>68</v>
      </c>
      <c r="R72" s="222" t="s">
        <v>53</v>
      </c>
      <c r="S72" s="28">
        <v>0.47402803063507798</v>
      </c>
      <c r="T72" s="28">
        <v>0.46909460269525199</v>
      </c>
      <c r="U72" s="28">
        <v>0.45454332498197197</v>
      </c>
      <c r="V72" s="28">
        <v>0.40817412322021901</v>
      </c>
      <c r="W72" s="28">
        <v>0.59212996533323603</v>
      </c>
      <c r="X72" s="28">
        <v>0.46725621219219399</v>
      </c>
      <c r="Y72" s="28">
        <v>0.74411246684988597</v>
      </c>
      <c r="Z72" s="28">
        <v>0.76114233741937898</v>
      </c>
      <c r="AA72" s="28">
        <v>0.73646730063320498</v>
      </c>
      <c r="AB72" s="28">
        <v>0.738951173680514</v>
      </c>
      <c r="AC72" s="28">
        <v>0.83880144719050498</v>
      </c>
      <c r="AD72" s="28">
        <v>0.74915133913737797</v>
      </c>
      <c r="AE72" s="105"/>
      <c r="AF72" s="91" t="s">
        <v>53</v>
      </c>
      <c r="AG72" s="206">
        <f t="shared" si="48"/>
        <v>0.49199794025296001</v>
      </c>
      <c r="AH72" s="206">
        <f t="shared" si="49"/>
        <v>0.47402803063507798</v>
      </c>
      <c r="AI72" s="298">
        <f t="shared" si="50"/>
        <v>1.8000000000000016</v>
      </c>
      <c r="AJ72" s="206">
        <f t="shared" si="51"/>
        <v>0.41911078270537</v>
      </c>
      <c r="AK72" s="206">
        <f t="shared" si="52"/>
        <v>0.46909460269525199</v>
      </c>
      <c r="AL72" s="298">
        <f t="shared" si="53"/>
        <v>-4.9999999999999991</v>
      </c>
      <c r="AM72" s="206">
        <f t="shared" si="54"/>
        <v>0.412401936075114</v>
      </c>
      <c r="AN72" s="206">
        <f t="shared" si="55"/>
        <v>0.45454332498197197</v>
      </c>
      <c r="AO72" s="298">
        <f t="shared" si="56"/>
        <v>-4.3000000000000043</v>
      </c>
      <c r="AP72" s="206">
        <f t="shared" si="57"/>
        <v>0.336685319841032</v>
      </c>
      <c r="AQ72" s="206">
        <f t="shared" si="58"/>
        <v>0.40817412322021901</v>
      </c>
      <c r="AR72" s="298">
        <f t="shared" si="59"/>
        <v>-7.0999999999999952</v>
      </c>
      <c r="AS72" s="206">
        <f t="shared" si="60"/>
        <v>0.75744456543592398</v>
      </c>
      <c r="AT72" s="206">
        <f t="shared" si="61"/>
        <v>0.74411246684988597</v>
      </c>
      <c r="AU72" s="298">
        <f t="shared" si="62"/>
        <v>1.3000000000000012</v>
      </c>
      <c r="AV72" s="206">
        <f t="shared" si="63"/>
        <v>0.75641392564504095</v>
      </c>
      <c r="AW72" s="206">
        <f t="shared" si="64"/>
        <v>0.76114233741937898</v>
      </c>
      <c r="AX72" s="298">
        <f t="shared" si="65"/>
        <v>-0.50000000000000044</v>
      </c>
      <c r="AY72" s="206">
        <f t="shared" si="66"/>
        <v>0.73978519456679004</v>
      </c>
      <c r="AZ72" s="206">
        <f t="shared" si="67"/>
        <v>0.73646730063320498</v>
      </c>
      <c r="BA72" s="298">
        <f t="shared" si="68"/>
        <v>0.40000000000000036</v>
      </c>
      <c r="BB72" s="206">
        <f t="shared" si="69"/>
        <v>0.73821840892718005</v>
      </c>
      <c r="BC72" s="206">
        <f t="shared" si="70"/>
        <v>0.738951173680514</v>
      </c>
      <c r="BD72" s="298">
        <f t="shared" si="71"/>
        <v>-0.10000000000000009</v>
      </c>
      <c r="BE72" s="248"/>
      <c r="BF72" s="204">
        <f t="shared" si="72"/>
        <v>0.46688076619366597</v>
      </c>
      <c r="BG72" s="204">
        <f t="shared" si="73"/>
        <v>0.47225581151317197</v>
      </c>
      <c r="BH72" s="298">
        <f t="shared" si="74"/>
        <v>-0.49999999999999489</v>
      </c>
      <c r="BI72" s="204">
        <f t="shared" si="75"/>
        <v>0.46714115377448301</v>
      </c>
      <c r="BJ72" s="204">
        <f t="shared" si="76"/>
        <v>0.47197618055347501</v>
      </c>
      <c r="BK72" s="298">
        <f t="shared" si="77"/>
        <v>-0.49999999999999489</v>
      </c>
      <c r="BL72" s="204">
        <f t="shared" si="78"/>
        <v>0.46085099901097099</v>
      </c>
      <c r="BM72" s="204">
        <f t="shared" si="79"/>
        <v>0.46720694222554998</v>
      </c>
      <c r="BN72" s="298">
        <f t="shared" si="80"/>
        <v>-0.60000000000000053</v>
      </c>
      <c r="BO72" s="204">
        <f t="shared" si="81"/>
        <v>0.43391040578323398</v>
      </c>
      <c r="BP72" s="204">
        <f t="shared" si="82"/>
        <v>0.44399544325222401</v>
      </c>
      <c r="BQ72" s="298">
        <f t="shared" si="83"/>
        <v>-1.0000000000000009</v>
      </c>
      <c r="BR72" s="204">
        <f t="shared" si="84"/>
        <v>0.75147599115156205</v>
      </c>
      <c r="BS72" s="204">
        <f t="shared" si="85"/>
        <v>0.74661304709711696</v>
      </c>
      <c r="BT72" s="298">
        <f t="shared" si="86"/>
        <v>0.40000000000000036</v>
      </c>
      <c r="BU72" s="204">
        <f t="shared" si="87"/>
        <v>0.75313165202606402</v>
      </c>
      <c r="BV72" s="204">
        <f t="shared" si="88"/>
        <v>0.74705537836184399</v>
      </c>
      <c r="BW72" s="298">
        <f t="shared" si="89"/>
        <v>0.60000000000000053</v>
      </c>
      <c r="BX72" s="204">
        <f t="shared" si="90"/>
        <v>0.74307532258658304</v>
      </c>
      <c r="BY72" s="204">
        <f t="shared" si="91"/>
        <v>0.73692624728689804</v>
      </c>
      <c r="BZ72" s="298">
        <f t="shared" si="92"/>
        <v>0.60000000000000053</v>
      </c>
      <c r="CA72" s="204">
        <f t="shared" si="93"/>
        <v>0.71600493804381904</v>
      </c>
      <c r="CB72" s="204">
        <f t="shared" si="94"/>
        <v>0.71292194516945995</v>
      </c>
      <c r="CC72" s="298">
        <f t="shared" si="95"/>
        <v>0.30000000000000027</v>
      </c>
      <c r="CD72" s="205">
        <v>0</v>
      </c>
    </row>
    <row r="73" spans="2:82" ht="13.5" customHeight="1">
      <c r="B73" s="35">
        <v>69</v>
      </c>
      <c r="C73" s="222" t="s">
        <v>54</v>
      </c>
      <c r="D73" s="329">
        <v>0.53711448763481195</v>
      </c>
      <c r="E73" s="271">
        <v>0.48868978838179</v>
      </c>
      <c r="F73" s="271">
        <v>0.46895784716120498</v>
      </c>
      <c r="G73" s="271">
        <v>0.36269574004738497</v>
      </c>
      <c r="H73" s="271">
        <v>0.632305464775193</v>
      </c>
      <c r="I73" s="271">
        <f>市区町村別_普及率!F74</f>
        <v>0.48587882236965563</v>
      </c>
      <c r="J73" s="329">
        <v>0.81866834963157498</v>
      </c>
      <c r="K73" s="271">
        <v>0.78053856797463295</v>
      </c>
      <c r="L73" s="271">
        <v>0.78869917615644802</v>
      </c>
      <c r="M73" s="271">
        <v>0.74443881835118897</v>
      </c>
      <c r="N73" s="338">
        <v>0.86678699748282495</v>
      </c>
      <c r="O73" s="274">
        <f>市区町村別_普及率!G74</f>
        <v>0.79350569372294333</v>
      </c>
      <c r="P73" s="299"/>
      <c r="Q73" s="35">
        <v>69</v>
      </c>
      <c r="R73" s="222" t="s">
        <v>54</v>
      </c>
      <c r="S73" s="28">
        <v>0.55374499765741103</v>
      </c>
      <c r="T73" s="28">
        <v>0.50091050301130602</v>
      </c>
      <c r="U73" s="28">
        <v>0.502474291288736</v>
      </c>
      <c r="V73" s="28">
        <v>0.49768814312209603</v>
      </c>
      <c r="W73" s="28">
        <v>0.55809116837852801</v>
      </c>
      <c r="X73" s="28">
        <v>0.51313488974440402</v>
      </c>
      <c r="Y73" s="28">
        <v>0.819311850506517</v>
      </c>
      <c r="Z73" s="28">
        <v>0.77451717970793399</v>
      </c>
      <c r="AA73" s="28">
        <v>0.78203461480491299</v>
      </c>
      <c r="AB73" s="28">
        <v>0.771569888106857</v>
      </c>
      <c r="AC73" s="28">
        <v>0.83376431959597896</v>
      </c>
      <c r="AD73" s="28">
        <v>0.78857746258463501</v>
      </c>
      <c r="AE73" s="105"/>
      <c r="AF73" s="91" t="s">
        <v>54</v>
      </c>
      <c r="AG73" s="206">
        <f t="shared" si="48"/>
        <v>0.53711448763481195</v>
      </c>
      <c r="AH73" s="206">
        <f t="shared" si="49"/>
        <v>0.55374499765741103</v>
      </c>
      <c r="AI73" s="298">
        <f t="shared" si="50"/>
        <v>-1.7000000000000015</v>
      </c>
      <c r="AJ73" s="206">
        <f t="shared" si="51"/>
        <v>0.48868978838179</v>
      </c>
      <c r="AK73" s="206">
        <f t="shared" si="52"/>
        <v>0.50091050301130602</v>
      </c>
      <c r="AL73" s="298">
        <f t="shared" si="53"/>
        <v>-1.2000000000000011</v>
      </c>
      <c r="AM73" s="206">
        <f t="shared" si="54"/>
        <v>0.46895784716120498</v>
      </c>
      <c r="AN73" s="206">
        <f t="shared" si="55"/>
        <v>0.502474291288736</v>
      </c>
      <c r="AO73" s="298">
        <f t="shared" si="56"/>
        <v>-3.3000000000000029</v>
      </c>
      <c r="AP73" s="206">
        <f t="shared" si="57"/>
        <v>0.36269574004738497</v>
      </c>
      <c r="AQ73" s="206">
        <f t="shared" si="58"/>
        <v>0.49768814312209603</v>
      </c>
      <c r="AR73" s="298">
        <f t="shared" si="59"/>
        <v>-13.5</v>
      </c>
      <c r="AS73" s="206">
        <f t="shared" si="60"/>
        <v>0.81866834963157498</v>
      </c>
      <c r="AT73" s="206">
        <f t="shared" si="61"/>
        <v>0.819311850506517</v>
      </c>
      <c r="AU73" s="298">
        <f t="shared" si="62"/>
        <v>0</v>
      </c>
      <c r="AV73" s="206">
        <f t="shared" si="63"/>
        <v>0.78053856797463295</v>
      </c>
      <c r="AW73" s="206">
        <f t="shared" si="64"/>
        <v>0.77451717970793399</v>
      </c>
      <c r="AX73" s="298">
        <f t="shared" si="65"/>
        <v>0.60000000000000053</v>
      </c>
      <c r="AY73" s="206">
        <f t="shared" si="66"/>
        <v>0.78869917615644802</v>
      </c>
      <c r="AZ73" s="206">
        <f t="shared" si="67"/>
        <v>0.78203461480491299</v>
      </c>
      <c r="BA73" s="298">
        <f t="shared" si="68"/>
        <v>0.70000000000000062</v>
      </c>
      <c r="BB73" s="206">
        <f t="shared" si="69"/>
        <v>0.74443881835118897</v>
      </c>
      <c r="BC73" s="206">
        <f t="shared" si="70"/>
        <v>0.771569888106857</v>
      </c>
      <c r="BD73" s="298">
        <f t="shared" si="71"/>
        <v>-2.8000000000000025</v>
      </c>
      <c r="BE73" s="248"/>
      <c r="BF73" s="204">
        <f t="shared" si="72"/>
        <v>0.46688076619366597</v>
      </c>
      <c r="BG73" s="204">
        <f t="shared" si="73"/>
        <v>0.47225581151317197</v>
      </c>
      <c r="BH73" s="298">
        <f t="shared" si="74"/>
        <v>-0.49999999999999489</v>
      </c>
      <c r="BI73" s="204">
        <f t="shared" si="75"/>
        <v>0.46714115377448301</v>
      </c>
      <c r="BJ73" s="204">
        <f t="shared" si="76"/>
        <v>0.47197618055347501</v>
      </c>
      <c r="BK73" s="298">
        <f t="shared" si="77"/>
        <v>-0.49999999999999489</v>
      </c>
      <c r="BL73" s="204">
        <f t="shared" si="78"/>
        <v>0.46085099901097099</v>
      </c>
      <c r="BM73" s="204">
        <f t="shared" si="79"/>
        <v>0.46720694222554998</v>
      </c>
      <c r="BN73" s="298">
        <f t="shared" si="80"/>
        <v>-0.60000000000000053</v>
      </c>
      <c r="BO73" s="204">
        <f t="shared" si="81"/>
        <v>0.43391040578323398</v>
      </c>
      <c r="BP73" s="204">
        <f t="shared" si="82"/>
        <v>0.44399544325222401</v>
      </c>
      <c r="BQ73" s="298">
        <f t="shared" si="83"/>
        <v>-1.0000000000000009</v>
      </c>
      <c r="BR73" s="204">
        <f t="shared" si="84"/>
        <v>0.75147599115156205</v>
      </c>
      <c r="BS73" s="204">
        <f t="shared" si="85"/>
        <v>0.74661304709711696</v>
      </c>
      <c r="BT73" s="298">
        <f t="shared" si="86"/>
        <v>0.40000000000000036</v>
      </c>
      <c r="BU73" s="204">
        <f t="shared" si="87"/>
        <v>0.75313165202606402</v>
      </c>
      <c r="BV73" s="204">
        <f t="shared" si="88"/>
        <v>0.74705537836184399</v>
      </c>
      <c r="BW73" s="298">
        <f t="shared" si="89"/>
        <v>0.60000000000000053</v>
      </c>
      <c r="BX73" s="204">
        <f t="shared" si="90"/>
        <v>0.74307532258658304</v>
      </c>
      <c r="BY73" s="204">
        <f t="shared" si="91"/>
        <v>0.73692624728689804</v>
      </c>
      <c r="BZ73" s="298">
        <f t="shared" si="92"/>
        <v>0.60000000000000053</v>
      </c>
      <c r="CA73" s="204">
        <f t="shared" si="93"/>
        <v>0.71600493804381904</v>
      </c>
      <c r="CB73" s="204">
        <f t="shared" si="94"/>
        <v>0.71292194516945995</v>
      </c>
      <c r="CC73" s="298">
        <f t="shared" si="95"/>
        <v>0.30000000000000027</v>
      </c>
      <c r="CD73" s="205">
        <v>0</v>
      </c>
    </row>
    <row r="74" spans="2:82" ht="13.5" customHeight="1">
      <c r="B74" s="35">
        <v>70</v>
      </c>
      <c r="C74" s="222" t="s">
        <v>55</v>
      </c>
      <c r="D74" s="329">
        <v>0.48996800419757403</v>
      </c>
      <c r="E74" s="271">
        <v>0.59948243544110202</v>
      </c>
      <c r="F74" s="271">
        <v>0.47879668734290698</v>
      </c>
      <c r="G74" s="271">
        <v>0.48573456414149602</v>
      </c>
      <c r="H74" s="271">
        <v>0.63679064604359503</v>
      </c>
      <c r="I74" s="271">
        <f>市区町村別_普及率!F75</f>
        <v>0.52550564722258153</v>
      </c>
      <c r="J74" s="329">
        <v>0.79076669586994197</v>
      </c>
      <c r="K74" s="271">
        <v>0.80127981846545604</v>
      </c>
      <c r="L74" s="271">
        <v>0.78253298241706803</v>
      </c>
      <c r="M74" s="271">
        <v>0.75048488196225904</v>
      </c>
      <c r="N74" s="338">
        <v>0.84105484878611603</v>
      </c>
      <c r="O74" s="274">
        <f>市区町村別_普及率!G75</f>
        <v>0.79084521455109291</v>
      </c>
      <c r="P74" s="299"/>
      <c r="Q74" s="35">
        <v>70</v>
      </c>
      <c r="R74" s="222" t="s">
        <v>55</v>
      </c>
      <c r="S74" s="28">
        <v>0.46790599700053798</v>
      </c>
      <c r="T74" s="28">
        <v>0.56452355921845898</v>
      </c>
      <c r="U74" s="28">
        <v>0.51488743271321702</v>
      </c>
      <c r="V74" s="28">
        <v>0.35332805402990197</v>
      </c>
      <c r="W74" s="28">
        <v>0.66086210065320905</v>
      </c>
      <c r="X74" s="28">
        <v>0.51741057251910105</v>
      </c>
      <c r="Y74" s="28">
        <v>0.77613707839730095</v>
      </c>
      <c r="Z74" s="28">
        <v>0.79279051373822995</v>
      </c>
      <c r="AA74" s="28">
        <v>0.765151847316758</v>
      </c>
      <c r="AB74" s="28">
        <v>0.69237821589803805</v>
      </c>
      <c r="AC74" s="28">
        <v>0.83286559554838702</v>
      </c>
      <c r="AD74" s="28">
        <v>0.77580225401378</v>
      </c>
      <c r="AE74" s="105"/>
      <c r="AF74" s="91" t="s">
        <v>55</v>
      </c>
      <c r="AG74" s="206">
        <f t="shared" si="48"/>
        <v>0.48996800419757403</v>
      </c>
      <c r="AH74" s="206">
        <f t="shared" si="49"/>
        <v>0.46790599700053798</v>
      </c>
      <c r="AI74" s="298">
        <f t="shared" si="50"/>
        <v>2.1999999999999966</v>
      </c>
      <c r="AJ74" s="206">
        <f t="shared" si="51"/>
        <v>0.59948243544110202</v>
      </c>
      <c r="AK74" s="206">
        <f t="shared" si="52"/>
        <v>0.56452355921845898</v>
      </c>
      <c r="AL74" s="298">
        <f t="shared" si="53"/>
        <v>3.400000000000003</v>
      </c>
      <c r="AM74" s="206">
        <f t="shared" si="54"/>
        <v>0.47879668734290698</v>
      </c>
      <c r="AN74" s="206">
        <f t="shared" si="55"/>
        <v>0.51488743271321702</v>
      </c>
      <c r="AO74" s="298">
        <f t="shared" si="56"/>
        <v>-3.6000000000000032</v>
      </c>
      <c r="AP74" s="206">
        <f t="shared" si="57"/>
        <v>0.48573456414149602</v>
      </c>
      <c r="AQ74" s="206">
        <f t="shared" si="58"/>
        <v>0.35332805402990197</v>
      </c>
      <c r="AR74" s="298">
        <f t="shared" si="59"/>
        <v>13.3</v>
      </c>
      <c r="AS74" s="206">
        <f t="shared" si="60"/>
        <v>0.79076669586994197</v>
      </c>
      <c r="AT74" s="206">
        <f t="shared" si="61"/>
        <v>0.77613707839730095</v>
      </c>
      <c r="AU74" s="298">
        <f t="shared" si="62"/>
        <v>1.5000000000000013</v>
      </c>
      <c r="AV74" s="206">
        <f t="shared" si="63"/>
        <v>0.80127981846545604</v>
      </c>
      <c r="AW74" s="206">
        <f t="shared" si="64"/>
        <v>0.79279051373822995</v>
      </c>
      <c r="AX74" s="298">
        <f t="shared" si="65"/>
        <v>0.80000000000000071</v>
      </c>
      <c r="AY74" s="206">
        <f t="shared" si="66"/>
        <v>0.78253298241706803</v>
      </c>
      <c r="AZ74" s="206">
        <f t="shared" si="67"/>
        <v>0.765151847316758</v>
      </c>
      <c r="BA74" s="298">
        <f t="shared" si="68"/>
        <v>1.8000000000000016</v>
      </c>
      <c r="BB74" s="206">
        <f t="shared" si="69"/>
        <v>0.75048488196225904</v>
      </c>
      <c r="BC74" s="206">
        <f t="shared" si="70"/>
        <v>0.69237821589803805</v>
      </c>
      <c r="BD74" s="298">
        <f t="shared" si="71"/>
        <v>5.8000000000000052</v>
      </c>
      <c r="BE74" s="248"/>
      <c r="BF74" s="204">
        <f t="shared" si="72"/>
        <v>0.46688076619366597</v>
      </c>
      <c r="BG74" s="204">
        <f t="shared" si="73"/>
        <v>0.47225581151317197</v>
      </c>
      <c r="BH74" s="298">
        <f t="shared" si="74"/>
        <v>-0.49999999999999489</v>
      </c>
      <c r="BI74" s="204">
        <f t="shared" si="75"/>
        <v>0.46714115377448301</v>
      </c>
      <c r="BJ74" s="204">
        <f t="shared" si="76"/>
        <v>0.47197618055347501</v>
      </c>
      <c r="BK74" s="298">
        <f t="shared" si="77"/>
        <v>-0.49999999999999489</v>
      </c>
      <c r="BL74" s="204">
        <f t="shared" si="78"/>
        <v>0.46085099901097099</v>
      </c>
      <c r="BM74" s="204">
        <f t="shared" si="79"/>
        <v>0.46720694222554998</v>
      </c>
      <c r="BN74" s="298">
        <f t="shared" si="80"/>
        <v>-0.60000000000000053</v>
      </c>
      <c r="BO74" s="204">
        <f t="shared" si="81"/>
        <v>0.43391040578323398</v>
      </c>
      <c r="BP74" s="204">
        <f t="shared" si="82"/>
        <v>0.44399544325222401</v>
      </c>
      <c r="BQ74" s="298">
        <f t="shared" si="83"/>
        <v>-1.0000000000000009</v>
      </c>
      <c r="BR74" s="204">
        <f t="shared" si="84"/>
        <v>0.75147599115156205</v>
      </c>
      <c r="BS74" s="204">
        <f t="shared" si="85"/>
        <v>0.74661304709711696</v>
      </c>
      <c r="BT74" s="298">
        <f t="shared" si="86"/>
        <v>0.40000000000000036</v>
      </c>
      <c r="BU74" s="204">
        <f t="shared" si="87"/>
        <v>0.75313165202606402</v>
      </c>
      <c r="BV74" s="204">
        <f t="shared" si="88"/>
        <v>0.74705537836184399</v>
      </c>
      <c r="BW74" s="298">
        <f t="shared" si="89"/>
        <v>0.60000000000000053</v>
      </c>
      <c r="BX74" s="204">
        <f t="shared" si="90"/>
        <v>0.74307532258658304</v>
      </c>
      <c r="BY74" s="204">
        <f t="shared" si="91"/>
        <v>0.73692624728689804</v>
      </c>
      <c r="BZ74" s="298">
        <f t="shared" si="92"/>
        <v>0.60000000000000053</v>
      </c>
      <c r="CA74" s="204">
        <f t="shared" si="93"/>
        <v>0.71600493804381904</v>
      </c>
      <c r="CB74" s="204">
        <f t="shared" si="94"/>
        <v>0.71292194516945995</v>
      </c>
      <c r="CC74" s="298">
        <f t="shared" si="95"/>
        <v>0.30000000000000027</v>
      </c>
      <c r="CD74" s="205">
        <v>0</v>
      </c>
    </row>
    <row r="75" spans="2:82" ht="13.5" customHeight="1">
      <c r="B75" s="35">
        <v>71</v>
      </c>
      <c r="C75" s="222" t="s">
        <v>56</v>
      </c>
      <c r="D75" s="329">
        <v>0.53617809416254103</v>
      </c>
      <c r="E75" s="271">
        <v>0.54886215565248897</v>
      </c>
      <c r="F75" s="271">
        <v>0.51489057917431702</v>
      </c>
      <c r="G75" s="271">
        <v>0.60495442931624299</v>
      </c>
      <c r="H75" s="271">
        <v>0.62385285942247803</v>
      </c>
      <c r="I75" s="271">
        <f>市区町村別_普及率!F76</f>
        <v>0.53708726128214224</v>
      </c>
      <c r="J75" s="329">
        <v>0.80010413479444198</v>
      </c>
      <c r="K75" s="271">
        <v>0.78578649798765798</v>
      </c>
      <c r="L75" s="271">
        <v>0.77525979386452704</v>
      </c>
      <c r="M75" s="271">
        <v>0.79210160263423601</v>
      </c>
      <c r="N75" s="338">
        <v>0.85458577926740198</v>
      </c>
      <c r="O75" s="274">
        <f>市区町村別_普及率!G76</f>
        <v>0.78731547145612324</v>
      </c>
      <c r="P75" s="299"/>
      <c r="Q75" s="35">
        <v>71</v>
      </c>
      <c r="R75" s="222" t="s">
        <v>56</v>
      </c>
      <c r="S75" s="28">
        <v>0.55496513960555705</v>
      </c>
      <c r="T75" s="28">
        <v>0.55119308477016704</v>
      </c>
      <c r="U75" s="28">
        <v>0.537738161102011</v>
      </c>
      <c r="V75" s="28">
        <v>0.55708576587429204</v>
      </c>
      <c r="W75" s="28">
        <v>0.57731664301652097</v>
      </c>
      <c r="X75" s="28">
        <v>0.54697115845269495</v>
      </c>
      <c r="Y75" s="28">
        <v>0.79064952183026005</v>
      </c>
      <c r="Z75" s="28">
        <v>0.76619732467976898</v>
      </c>
      <c r="AA75" s="28">
        <v>0.76804557981338695</v>
      </c>
      <c r="AB75" s="28">
        <v>0.78143425145786205</v>
      </c>
      <c r="AC75" s="28">
        <v>0.77330796089116205</v>
      </c>
      <c r="AD75" s="28">
        <v>0.77354630903268895</v>
      </c>
      <c r="AE75" s="105"/>
      <c r="AF75" s="91" t="s">
        <v>56</v>
      </c>
      <c r="AG75" s="206">
        <f t="shared" si="48"/>
        <v>0.53617809416254103</v>
      </c>
      <c r="AH75" s="206">
        <f t="shared" si="49"/>
        <v>0.55496513960555705</v>
      </c>
      <c r="AI75" s="298">
        <f t="shared" si="50"/>
        <v>-1.9000000000000017</v>
      </c>
      <c r="AJ75" s="206">
        <f t="shared" si="51"/>
        <v>0.54886215565248897</v>
      </c>
      <c r="AK75" s="206">
        <f t="shared" si="52"/>
        <v>0.55119308477016704</v>
      </c>
      <c r="AL75" s="298">
        <f t="shared" si="53"/>
        <v>-0.20000000000000018</v>
      </c>
      <c r="AM75" s="206">
        <f t="shared" si="54"/>
        <v>0.51489057917431702</v>
      </c>
      <c r="AN75" s="206">
        <f t="shared" si="55"/>
        <v>0.537738161102011</v>
      </c>
      <c r="AO75" s="298">
        <f t="shared" si="56"/>
        <v>-2.300000000000002</v>
      </c>
      <c r="AP75" s="206">
        <f t="shared" si="57"/>
        <v>0.60495442931624299</v>
      </c>
      <c r="AQ75" s="206">
        <f t="shared" si="58"/>
        <v>0.55708576587429204</v>
      </c>
      <c r="AR75" s="298">
        <f t="shared" si="59"/>
        <v>4.7999999999999936</v>
      </c>
      <c r="AS75" s="206">
        <f t="shared" si="60"/>
        <v>0.80010413479444198</v>
      </c>
      <c r="AT75" s="206">
        <f t="shared" si="61"/>
        <v>0.79064952183026005</v>
      </c>
      <c r="AU75" s="298">
        <f t="shared" si="62"/>
        <v>0.9000000000000008</v>
      </c>
      <c r="AV75" s="206">
        <f t="shared" si="63"/>
        <v>0.78578649798765798</v>
      </c>
      <c r="AW75" s="206">
        <f t="shared" si="64"/>
        <v>0.76619732467976898</v>
      </c>
      <c r="AX75" s="298">
        <f t="shared" si="65"/>
        <v>2.0000000000000018</v>
      </c>
      <c r="AY75" s="206">
        <f t="shared" si="66"/>
        <v>0.77525979386452704</v>
      </c>
      <c r="AZ75" s="206">
        <f t="shared" si="67"/>
        <v>0.76804557981338695</v>
      </c>
      <c r="BA75" s="298">
        <f t="shared" si="68"/>
        <v>0.70000000000000062</v>
      </c>
      <c r="BB75" s="206">
        <f t="shared" si="69"/>
        <v>0.79210160263423601</v>
      </c>
      <c r="BC75" s="206">
        <f t="shared" si="70"/>
        <v>0.78143425145786205</v>
      </c>
      <c r="BD75" s="298">
        <f t="shared" si="71"/>
        <v>1.100000000000001</v>
      </c>
      <c r="BE75" s="248"/>
      <c r="BF75" s="204">
        <f t="shared" si="72"/>
        <v>0.46688076619366597</v>
      </c>
      <c r="BG75" s="204">
        <f t="shared" si="73"/>
        <v>0.47225581151317197</v>
      </c>
      <c r="BH75" s="298">
        <f t="shared" si="74"/>
        <v>-0.49999999999999489</v>
      </c>
      <c r="BI75" s="204">
        <f t="shared" si="75"/>
        <v>0.46714115377448301</v>
      </c>
      <c r="BJ75" s="204">
        <f t="shared" si="76"/>
        <v>0.47197618055347501</v>
      </c>
      <c r="BK75" s="298">
        <f t="shared" si="77"/>
        <v>-0.49999999999999489</v>
      </c>
      <c r="BL75" s="204">
        <f t="shared" si="78"/>
        <v>0.46085099901097099</v>
      </c>
      <c r="BM75" s="204">
        <f t="shared" si="79"/>
        <v>0.46720694222554998</v>
      </c>
      <c r="BN75" s="298">
        <f t="shared" si="80"/>
        <v>-0.60000000000000053</v>
      </c>
      <c r="BO75" s="204">
        <f t="shared" si="81"/>
        <v>0.43391040578323398</v>
      </c>
      <c r="BP75" s="204">
        <f t="shared" si="82"/>
        <v>0.44399544325222401</v>
      </c>
      <c r="BQ75" s="298">
        <f t="shared" si="83"/>
        <v>-1.0000000000000009</v>
      </c>
      <c r="BR75" s="204">
        <f t="shared" si="84"/>
        <v>0.75147599115156205</v>
      </c>
      <c r="BS75" s="204">
        <f t="shared" si="85"/>
        <v>0.74661304709711696</v>
      </c>
      <c r="BT75" s="298">
        <f t="shared" si="86"/>
        <v>0.40000000000000036</v>
      </c>
      <c r="BU75" s="204">
        <f t="shared" si="87"/>
        <v>0.75313165202606402</v>
      </c>
      <c r="BV75" s="204">
        <f t="shared" si="88"/>
        <v>0.74705537836184399</v>
      </c>
      <c r="BW75" s="298">
        <f t="shared" si="89"/>
        <v>0.60000000000000053</v>
      </c>
      <c r="BX75" s="204">
        <f t="shared" si="90"/>
        <v>0.74307532258658304</v>
      </c>
      <c r="BY75" s="204">
        <f t="shared" si="91"/>
        <v>0.73692624728689804</v>
      </c>
      <c r="BZ75" s="298">
        <f t="shared" si="92"/>
        <v>0.60000000000000053</v>
      </c>
      <c r="CA75" s="204">
        <f t="shared" si="93"/>
        <v>0.71600493804381904</v>
      </c>
      <c r="CB75" s="204">
        <f t="shared" si="94"/>
        <v>0.71292194516945995</v>
      </c>
      <c r="CC75" s="298">
        <f t="shared" si="95"/>
        <v>0.30000000000000027</v>
      </c>
      <c r="CD75" s="205">
        <v>0</v>
      </c>
    </row>
    <row r="76" spans="2:82" ht="13.5" customHeight="1">
      <c r="B76" s="35">
        <v>72</v>
      </c>
      <c r="C76" s="222" t="s">
        <v>32</v>
      </c>
      <c r="D76" s="329">
        <v>0.477919704467684</v>
      </c>
      <c r="E76" s="271">
        <v>0.42276310695517999</v>
      </c>
      <c r="F76" s="271">
        <v>0.38873518158303499</v>
      </c>
      <c r="G76" s="271">
        <v>0.46117621218681998</v>
      </c>
      <c r="H76" s="271">
        <v>0.61336066494513497</v>
      </c>
      <c r="I76" s="271">
        <f>市区町村別_普及率!F77</f>
        <v>0.42914720059127004</v>
      </c>
      <c r="J76" s="329">
        <v>0.72434954928594097</v>
      </c>
      <c r="K76" s="271">
        <v>0.68105433937071003</v>
      </c>
      <c r="L76" s="271">
        <v>0.67562902934209002</v>
      </c>
      <c r="M76" s="271">
        <v>0.697267391197119</v>
      </c>
      <c r="N76" s="338">
        <v>0.79950744581127398</v>
      </c>
      <c r="O76" s="274">
        <f>市区町村別_普及率!G77</f>
        <v>0.69476239715892674</v>
      </c>
      <c r="P76" s="299"/>
      <c r="Q76" s="35">
        <v>72</v>
      </c>
      <c r="R76" s="222" t="s">
        <v>32</v>
      </c>
      <c r="S76" s="28">
        <v>0.51103966682778601</v>
      </c>
      <c r="T76" s="28">
        <v>0.42750691607010599</v>
      </c>
      <c r="U76" s="28">
        <v>0.38640656345052399</v>
      </c>
      <c r="V76" s="28">
        <v>0.51434678195944294</v>
      </c>
      <c r="W76" s="28">
        <v>0.510020659069927</v>
      </c>
      <c r="X76" s="28">
        <v>0.427804841975858</v>
      </c>
      <c r="Y76" s="28">
        <v>0.74424170239041898</v>
      </c>
      <c r="Z76" s="28">
        <v>0.69319339735644703</v>
      </c>
      <c r="AA76" s="28">
        <v>0.66773477482404198</v>
      </c>
      <c r="AB76" s="28">
        <v>0.67778174153144299</v>
      </c>
      <c r="AC76" s="28">
        <v>0.77272832289552196</v>
      </c>
      <c r="AD76" s="28">
        <v>0.69231954240466798</v>
      </c>
      <c r="AE76" s="105"/>
      <c r="AF76" s="91" t="s">
        <v>32</v>
      </c>
      <c r="AG76" s="206">
        <f t="shared" si="48"/>
        <v>0.477919704467684</v>
      </c>
      <c r="AH76" s="206">
        <f t="shared" si="49"/>
        <v>0.51103966682778601</v>
      </c>
      <c r="AI76" s="298">
        <f t="shared" si="50"/>
        <v>-3.3000000000000029</v>
      </c>
      <c r="AJ76" s="206">
        <f t="shared" si="51"/>
        <v>0.42276310695517999</v>
      </c>
      <c r="AK76" s="206">
        <f t="shared" si="52"/>
        <v>0.42750691607010599</v>
      </c>
      <c r="AL76" s="298">
        <f t="shared" si="53"/>
        <v>-0.50000000000000044</v>
      </c>
      <c r="AM76" s="206">
        <f t="shared" si="54"/>
        <v>0.38873518158303499</v>
      </c>
      <c r="AN76" s="206">
        <f t="shared" si="55"/>
        <v>0.38640656345052399</v>
      </c>
      <c r="AO76" s="298">
        <f t="shared" si="56"/>
        <v>0.30000000000000027</v>
      </c>
      <c r="AP76" s="206">
        <f t="shared" si="57"/>
        <v>0.46117621218681998</v>
      </c>
      <c r="AQ76" s="206">
        <f t="shared" si="58"/>
        <v>0.51434678195944294</v>
      </c>
      <c r="AR76" s="298">
        <f t="shared" si="59"/>
        <v>-5.2999999999999989</v>
      </c>
      <c r="AS76" s="206">
        <f t="shared" si="60"/>
        <v>0.72434954928594097</v>
      </c>
      <c r="AT76" s="206">
        <f t="shared" si="61"/>
        <v>0.74424170239041898</v>
      </c>
      <c r="AU76" s="298">
        <f t="shared" si="62"/>
        <v>-2.0000000000000018</v>
      </c>
      <c r="AV76" s="206">
        <f t="shared" si="63"/>
        <v>0.68105433937071003</v>
      </c>
      <c r="AW76" s="206">
        <f t="shared" si="64"/>
        <v>0.69319339735644703</v>
      </c>
      <c r="AX76" s="298">
        <f t="shared" si="65"/>
        <v>-1.19999999999999</v>
      </c>
      <c r="AY76" s="206">
        <f t="shared" si="66"/>
        <v>0.67562902934209002</v>
      </c>
      <c r="AZ76" s="206">
        <f t="shared" si="67"/>
        <v>0.66773477482404198</v>
      </c>
      <c r="BA76" s="298">
        <f t="shared" si="68"/>
        <v>0.80000000000000071</v>
      </c>
      <c r="BB76" s="206">
        <f t="shared" si="69"/>
        <v>0.697267391197119</v>
      </c>
      <c r="BC76" s="206">
        <f t="shared" si="70"/>
        <v>0.67778174153144299</v>
      </c>
      <c r="BD76" s="298">
        <f t="shared" si="71"/>
        <v>1.8999999999999906</v>
      </c>
      <c r="BE76" s="248"/>
      <c r="BF76" s="204">
        <f t="shared" si="72"/>
        <v>0.46688076619366597</v>
      </c>
      <c r="BG76" s="204">
        <f t="shared" si="73"/>
        <v>0.47225581151317197</v>
      </c>
      <c r="BH76" s="298">
        <f t="shared" si="74"/>
        <v>-0.49999999999999489</v>
      </c>
      <c r="BI76" s="204">
        <f t="shared" si="75"/>
        <v>0.46714115377448301</v>
      </c>
      <c r="BJ76" s="204">
        <f t="shared" si="76"/>
        <v>0.47197618055347501</v>
      </c>
      <c r="BK76" s="298">
        <f t="shared" si="77"/>
        <v>-0.49999999999999489</v>
      </c>
      <c r="BL76" s="204">
        <f t="shared" si="78"/>
        <v>0.46085099901097099</v>
      </c>
      <c r="BM76" s="204">
        <f t="shared" si="79"/>
        <v>0.46720694222554998</v>
      </c>
      <c r="BN76" s="298">
        <f t="shared" si="80"/>
        <v>-0.60000000000000053</v>
      </c>
      <c r="BO76" s="204">
        <f t="shared" si="81"/>
        <v>0.43391040578323398</v>
      </c>
      <c r="BP76" s="204">
        <f t="shared" si="82"/>
        <v>0.44399544325222401</v>
      </c>
      <c r="BQ76" s="298">
        <f t="shared" si="83"/>
        <v>-1.0000000000000009</v>
      </c>
      <c r="BR76" s="204">
        <f t="shared" si="84"/>
        <v>0.75147599115156205</v>
      </c>
      <c r="BS76" s="204">
        <f t="shared" si="85"/>
        <v>0.74661304709711696</v>
      </c>
      <c r="BT76" s="298">
        <f t="shared" si="86"/>
        <v>0.40000000000000036</v>
      </c>
      <c r="BU76" s="204">
        <f t="shared" si="87"/>
        <v>0.75313165202606402</v>
      </c>
      <c r="BV76" s="204">
        <f t="shared" si="88"/>
        <v>0.74705537836184399</v>
      </c>
      <c r="BW76" s="298">
        <f t="shared" si="89"/>
        <v>0.60000000000000053</v>
      </c>
      <c r="BX76" s="204">
        <f t="shared" si="90"/>
        <v>0.74307532258658304</v>
      </c>
      <c r="BY76" s="204">
        <f t="shared" si="91"/>
        <v>0.73692624728689804</v>
      </c>
      <c r="BZ76" s="298">
        <f t="shared" si="92"/>
        <v>0.60000000000000053</v>
      </c>
      <c r="CA76" s="204">
        <f t="shared" si="93"/>
        <v>0.71600493804381904</v>
      </c>
      <c r="CB76" s="204">
        <f t="shared" si="94"/>
        <v>0.71292194516945995</v>
      </c>
      <c r="CC76" s="298">
        <f t="shared" si="95"/>
        <v>0.30000000000000027</v>
      </c>
      <c r="CD76" s="205">
        <v>0</v>
      </c>
    </row>
    <row r="77" spans="2:82" ht="13.5" customHeight="1">
      <c r="B77" s="35">
        <v>73</v>
      </c>
      <c r="C77" s="222" t="s">
        <v>33</v>
      </c>
      <c r="D77" s="330">
        <v>0.482502674880112</v>
      </c>
      <c r="E77" s="272">
        <v>0.43718758080207698</v>
      </c>
      <c r="F77" s="272">
        <v>0.42245919885011901</v>
      </c>
      <c r="G77" s="272">
        <v>0.44432532458092899</v>
      </c>
      <c r="H77" s="272">
        <v>0.49024006619511101</v>
      </c>
      <c r="I77" s="272">
        <f>市区町村別_普及率!F78</f>
        <v>0.44049526268683076</v>
      </c>
      <c r="J77" s="330">
        <v>0.76417317047608302</v>
      </c>
      <c r="K77" s="272">
        <v>0.725048538928733</v>
      </c>
      <c r="L77" s="272">
        <v>0.728486657179645</v>
      </c>
      <c r="M77" s="272">
        <v>0.70831971933082105</v>
      </c>
      <c r="N77" s="339">
        <v>0.79431970049627398</v>
      </c>
      <c r="O77" s="275">
        <f>市区町村別_普及率!G78</f>
        <v>0.73579561442069952</v>
      </c>
      <c r="P77" s="299"/>
      <c r="Q77" s="35">
        <v>73</v>
      </c>
      <c r="R77" s="222" t="s">
        <v>33</v>
      </c>
      <c r="S77" s="28">
        <v>0.45268668961722902</v>
      </c>
      <c r="T77" s="28">
        <v>0.42888456364712901</v>
      </c>
      <c r="U77" s="28">
        <v>0.42603266180511701</v>
      </c>
      <c r="V77" s="28">
        <v>0.46213819640439502</v>
      </c>
      <c r="W77" s="28">
        <v>0.61477203334045605</v>
      </c>
      <c r="X77" s="28">
        <v>0.44161499510077201</v>
      </c>
      <c r="Y77" s="28">
        <v>0.72421268053879595</v>
      </c>
      <c r="Z77" s="28">
        <v>0.72137763484458906</v>
      </c>
      <c r="AA77" s="28">
        <v>0.69622593895081897</v>
      </c>
      <c r="AB77" s="28">
        <v>0.72055233522555195</v>
      </c>
      <c r="AC77" s="28">
        <v>0.81180212768724802</v>
      </c>
      <c r="AD77" s="28">
        <v>0.71114623288387002</v>
      </c>
      <c r="AE77" s="105"/>
      <c r="AF77" s="91" t="s">
        <v>33</v>
      </c>
      <c r="AG77" s="206">
        <f t="shared" si="48"/>
        <v>0.482502674880112</v>
      </c>
      <c r="AH77" s="206">
        <f t="shared" si="49"/>
        <v>0.45268668961722902</v>
      </c>
      <c r="AI77" s="298">
        <f t="shared" si="50"/>
        <v>2.9999999999999973</v>
      </c>
      <c r="AJ77" s="206">
        <f t="shared" si="51"/>
        <v>0.43718758080207698</v>
      </c>
      <c r="AK77" s="206">
        <f t="shared" si="52"/>
        <v>0.42888456364712901</v>
      </c>
      <c r="AL77" s="298">
        <f t="shared" si="53"/>
        <v>0.80000000000000071</v>
      </c>
      <c r="AM77" s="206">
        <f t="shared" si="54"/>
        <v>0.42245919885011901</v>
      </c>
      <c r="AN77" s="206">
        <f t="shared" si="55"/>
        <v>0.42603266180511701</v>
      </c>
      <c r="AO77" s="298">
        <f t="shared" si="56"/>
        <v>-0.40000000000000036</v>
      </c>
      <c r="AP77" s="206">
        <f t="shared" si="57"/>
        <v>0.44432532458092899</v>
      </c>
      <c r="AQ77" s="206">
        <f t="shared" si="58"/>
        <v>0.46213819640439502</v>
      </c>
      <c r="AR77" s="298">
        <f t="shared" si="59"/>
        <v>-1.8000000000000016</v>
      </c>
      <c r="AS77" s="206">
        <f t="shared" si="60"/>
        <v>0.76417317047608302</v>
      </c>
      <c r="AT77" s="206">
        <f t="shared" si="61"/>
        <v>0.72421268053879595</v>
      </c>
      <c r="AU77" s="298">
        <f t="shared" si="62"/>
        <v>4.0000000000000036</v>
      </c>
      <c r="AV77" s="206">
        <f t="shared" si="63"/>
        <v>0.725048538928733</v>
      </c>
      <c r="AW77" s="206">
        <f t="shared" si="64"/>
        <v>0.72137763484458906</v>
      </c>
      <c r="AX77" s="298">
        <f t="shared" si="65"/>
        <v>0.40000000000000036</v>
      </c>
      <c r="AY77" s="206">
        <f t="shared" si="66"/>
        <v>0.728486657179645</v>
      </c>
      <c r="AZ77" s="206">
        <f t="shared" si="67"/>
        <v>0.69622593895081897</v>
      </c>
      <c r="BA77" s="298">
        <f t="shared" si="68"/>
        <v>3.2000000000000028</v>
      </c>
      <c r="BB77" s="206">
        <f t="shared" si="69"/>
        <v>0.70831971933082105</v>
      </c>
      <c r="BC77" s="206">
        <f t="shared" si="70"/>
        <v>0.72055233522555195</v>
      </c>
      <c r="BD77" s="298">
        <f t="shared" si="71"/>
        <v>-1.3000000000000012</v>
      </c>
      <c r="BE77" s="248"/>
      <c r="BF77" s="204">
        <f t="shared" si="72"/>
        <v>0.46688076619366597</v>
      </c>
      <c r="BG77" s="204">
        <f t="shared" si="73"/>
        <v>0.47225581151317197</v>
      </c>
      <c r="BH77" s="298">
        <f t="shared" si="74"/>
        <v>-0.49999999999999489</v>
      </c>
      <c r="BI77" s="204">
        <f t="shared" si="75"/>
        <v>0.46714115377448301</v>
      </c>
      <c r="BJ77" s="204">
        <f t="shared" si="76"/>
        <v>0.47197618055347501</v>
      </c>
      <c r="BK77" s="298">
        <f t="shared" si="77"/>
        <v>-0.49999999999999489</v>
      </c>
      <c r="BL77" s="204">
        <f t="shared" si="78"/>
        <v>0.46085099901097099</v>
      </c>
      <c r="BM77" s="204">
        <f t="shared" si="79"/>
        <v>0.46720694222554998</v>
      </c>
      <c r="BN77" s="298">
        <f t="shared" si="80"/>
        <v>-0.60000000000000053</v>
      </c>
      <c r="BO77" s="204">
        <f t="shared" si="81"/>
        <v>0.43391040578323398</v>
      </c>
      <c r="BP77" s="204">
        <f t="shared" si="82"/>
        <v>0.44399544325222401</v>
      </c>
      <c r="BQ77" s="298">
        <f t="shared" si="83"/>
        <v>-1.0000000000000009</v>
      </c>
      <c r="BR77" s="204">
        <f t="shared" si="84"/>
        <v>0.75147599115156205</v>
      </c>
      <c r="BS77" s="204">
        <f t="shared" si="85"/>
        <v>0.74661304709711696</v>
      </c>
      <c r="BT77" s="298">
        <f t="shared" si="86"/>
        <v>0.40000000000000036</v>
      </c>
      <c r="BU77" s="204">
        <f t="shared" si="87"/>
        <v>0.75313165202606402</v>
      </c>
      <c r="BV77" s="204">
        <f t="shared" si="88"/>
        <v>0.74705537836184399</v>
      </c>
      <c r="BW77" s="298">
        <f t="shared" si="89"/>
        <v>0.60000000000000053</v>
      </c>
      <c r="BX77" s="204">
        <f t="shared" si="90"/>
        <v>0.74307532258658304</v>
      </c>
      <c r="BY77" s="204">
        <f t="shared" si="91"/>
        <v>0.73692624728689804</v>
      </c>
      <c r="BZ77" s="298">
        <f t="shared" si="92"/>
        <v>0.60000000000000053</v>
      </c>
      <c r="CA77" s="204">
        <f t="shared" si="93"/>
        <v>0.71600493804381904</v>
      </c>
      <c r="CB77" s="204">
        <f t="shared" si="94"/>
        <v>0.71292194516945995</v>
      </c>
      <c r="CC77" s="298">
        <f t="shared" si="95"/>
        <v>0.30000000000000027</v>
      </c>
      <c r="CD77" s="205">
        <v>0</v>
      </c>
    </row>
    <row r="78" spans="2:82" ht="13.5" customHeight="1" thickBot="1">
      <c r="B78" s="35">
        <v>74</v>
      </c>
      <c r="C78" s="222" t="s">
        <v>34</v>
      </c>
      <c r="D78" s="331">
        <v>0.35632203174660798</v>
      </c>
      <c r="E78" s="273">
        <v>0.36265714952384698</v>
      </c>
      <c r="F78" s="273">
        <v>0.34745788784704501</v>
      </c>
      <c r="G78" s="273">
        <v>0.33410226348425298</v>
      </c>
      <c r="H78" s="273">
        <v>0.44340187837891198</v>
      </c>
      <c r="I78" s="273">
        <f>市区町村別_普及率!F79</f>
        <v>0.35765262877038784</v>
      </c>
      <c r="J78" s="331">
        <v>0.63998961222406103</v>
      </c>
      <c r="K78" s="273">
        <v>0.65240418899272601</v>
      </c>
      <c r="L78" s="273">
        <v>0.61668027648658497</v>
      </c>
      <c r="M78" s="273">
        <v>0.64000334532458503</v>
      </c>
      <c r="N78" s="340">
        <v>0.76434271807935605</v>
      </c>
      <c r="O78" s="276">
        <f>市区町村別_普及率!G79</f>
        <v>0.63567949892339037</v>
      </c>
      <c r="P78" s="299"/>
      <c r="Q78" s="35">
        <v>74</v>
      </c>
      <c r="R78" s="222" t="s">
        <v>34</v>
      </c>
      <c r="S78" s="28">
        <v>0.39205841967862798</v>
      </c>
      <c r="T78" s="28">
        <v>0.31028347149381003</v>
      </c>
      <c r="U78" s="28">
        <v>0.34130104716783499</v>
      </c>
      <c r="V78" s="28">
        <v>0.32714853440441999</v>
      </c>
      <c r="W78" s="28">
        <v>0.50185585787368603</v>
      </c>
      <c r="X78" s="28">
        <v>0.34785192817383098</v>
      </c>
      <c r="Y78" s="28">
        <v>0.65298157988091698</v>
      </c>
      <c r="Z78" s="28">
        <v>0.63571880391157998</v>
      </c>
      <c r="AA78" s="28">
        <v>0.60147933388963704</v>
      </c>
      <c r="AB78" s="28">
        <v>0.62236329601838902</v>
      </c>
      <c r="AC78" s="28">
        <v>0.63375986102416504</v>
      </c>
      <c r="AD78" s="28">
        <v>0.61908432081799303</v>
      </c>
      <c r="AE78" s="105"/>
      <c r="AF78" s="91" t="s">
        <v>34</v>
      </c>
      <c r="AG78" s="206">
        <f>$D78</f>
        <v>0.35632203174660798</v>
      </c>
      <c r="AH78" s="206">
        <f t="shared" si="49"/>
        <v>0.39205841967862798</v>
      </c>
      <c r="AI78" s="298">
        <f t="shared" si="50"/>
        <v>-3.6000000000000032</v>
      </c>
      <c r="AJ78" s="206">
        <f>$E78</f>
        <v>0.36265714952384698</v>
      </c>
      <c r="AK78" s="206">
        <f t="shared" si="52"/>
        <v>0.31028347149381003</v>
      </c>
      <c r="AL78" s="298">
        <f t="shared" si="53"/>
        <v>5.2999999999999989</v>
      </c>
      <c r="AM78" s="206">
        <f>$F78</f>
        <v>0.34745788784704501</v>
      </c>
      <c r="AN78" s="206">
        <f t="shared" si="55"/>
        <v>0.34130104716783499</v>
      </c>
      <c r="AO78" s="298">
        <f t="shared" si="56"/>
        <v>0.59999999999999498</v>
      </c>
      <c r="AP78" s="206">
        <f>$G78</f>
        <v>0.33410226348425298</v>
      </c>
      <c r="AQ78" s="206">
        <f t="shared" si="58"/>
        <v>0.32714853440441999</v>
      </c>
      <c r="AR78" s="298">
        <f t="shared" si="59"/>
        <v>0.70000000000000062</v>
      </c>
      <c r="AS78" s="206">
        <f>$J78</f>
        <v>0.63998961222406103</v>
      </c>
      <c r="AT78" s="206">
        <f t="shared" si="61"/>
        <v>0.65298157988091698</v>
      </c>
      <c r="AU78" s="298">
        <f t="shared" si="62"/>
        <v>-1.3000000000000012</v>
      </c>
      <c r="AV78" s="206">
        <f>$K78</f>
        <v>0.65240418899272601</v>
      </c>
      <c r="AW78" s="206">
        <f t="shared" si="64"/>
        <v>0.63571880391157998</v>
      </c>
      <c r="AX78" s="298">
        <f t="shared" si="65"/>
        <v>1.6000000000000014</v>
      </c>
      <c r="AY78" s="206">
        <f>$L78</f>
        <v>0.61668027648658497</v>
      </c>
      <c r="AZ78" s="206">
        <f t="shared" si="67"/>
        <v>0.60147933388963704</v>
      </c>
      <c r="BA78" s="298">
        <f t="shared" si="68"/>
        <v>1.6000000000000014</v>
      </c>
      <c r="BB78" s="206">
        <f>$M78</f>
        <v>0.64000334532458503</v>
      </c>
      <c r="BC78" s="206">
        <f t="shared" si="70"/>
        <v>0.62236329601838902</v>
      </c>
      <c r="BD78" s="298">
        <f t="shared" si="71"/>
        <v>1.8000000000000016</v>
      </c>
      <c r="BE78" s="248"/>
      <c r="BF78" s="204">
        <f t="shared" si="72"/>
        <v>0.46688076619366597</v>
      </c>
      <c r="BG78" s="204">
        <f t="shared" si="73"/>
        <v>0.47225581151317197</v>
      </c>
      <c r="BH78" s="298">
        <f t="shared" si="74"/>
        <v>-0.49999999999999489</v>
      </c>
      <c r="BI78" s="204">
        <f t="shared" si="75"/>
        <v>0.46714115377448301</v>
      </c>
      <c r="BJ78" s="204">
        <f t="shared" si="76"/>
        <v>0.47197618055347501</v>
      </c>
      <c r="BK78" s="298">
        <f t="shared" si="77"/>
        <v>-0.49999999999999489</v>
      </c>
      <c r="BL78" s="204">
        <f t="shared" si="78"/>
        <v>0.46085099901097099</v>
      </c>
      <c r="BM78" s="204">
        <f t="shared" si="79"/>
        <v>0.46720694222554998</v>
      </c>
      <c r="BN78" s="298">
        <f t="shared" si="80"/>
        <v>-0.60000000000000053</v>
      </c>
      <c r="BO78" s="204">
        <f t="shared" si="81"/>
        <v>0.43391040578323398</v>
      </c>
      <c r="BP78" s="204">
        <f t="shared" si="82"/>
        <v>0.44399544325222401</v>
      </c>
      <c r="BQ78" s="298">
        <f t="shared" si="83"/>
        <v>-1.0000000000000009</v>
      </c>
      <c r="BR78" s="204">
        <f t="shared" si="84"/>
        <v>0.75147599115156205</v>
      </c>
      <c r="BS78" s="204">
        <f t="shared" si="85"/>
        <v>0.74661304709711696</v>
      </c>
      <c r="BT78" s="298">
        <f t="shared" si="86"/>
        <v>0.40000000000000036</v>
      </c>
      <c r="BU78" s="204">
        <f t="shared" si="87"/>
        <v>0.75313165202606402</v>
      </c>
      <c r="BV78" s="204">
        <f t="shared" si="88"/>
        <v>0.74705537836184399</v>
      </c>
      <c r="BW78" s="298">
        <f t="shared" si="89"/>
        <v>0.60000000000000053</v>
      </c>
      <c r="BX78" s="204">
        <f t="shared" si="90"/>
        <v>0.74307532258658304</v>
      </c>
      <c r="BY78" s="204">
        <f>$AA$79</f>
        <v>0.73692624728689804</v>
      </c>
      <c r="BZ78" s="298">
        <f t="shared" si="92"/>
        <v>0.60000000000000053</v>
      </c>
      <c r="CA78" s="204">
        <f t="shared" si="93"/>
        <v>0.71600493804381904</v>
      </c>
      <c r="CB78" s="204">
        <f t="shared" si="94"/>
        <v>0.71292194516945995</v>
      </c>
      <c r="CC78" s="298">
        <f t="shared" si="95"/>
        <v>0.30000000000000027</v>
      </c>
      <c r="CD78" s="205">
        <v>9999</v>
      </c>
    </row>
    <row r="79" spans="2:82" ht="13.5" customHeight="1" thickTop="1">
      <c r="B79" s="397" t="s">
        <v>0</v>
      </c>
      <c r="C79" s="398"/>
      <c r="D79" s="61">
        <f>年齢階層別_所得区分別普及率!C12</f>
        <v>0.46688076619366597</v>
      </c>
      <c r="E79" s="238">
        <f>年齢階層別_所得区分別普及率!D12</f>
        <v>0.46714115377448301</v>
      </c>
      <c r="F79" s="238">
        <f>年齢階層別_所得区分別普及率!E12</f>
        <v>0.46085099901097099</v>
      </c>
      <c r="G79" s="238">
        <f>年齢階層別_所得区分別普及率!F12</f>
        <v>0.43391040578323398</v>
      </c>
      <c r="H79" s="238">
        <f>年齢階層別_所得区分別普及率!G12</f>
        <v>0.55895084023819996</v>
      </c>
      <c r="I79" s="238">
        <f>'年齢階層別_普及率(金額)'!N14</f>
        <v>0.46885374272241548</v>
      </c>
      <c r="J79" s="61">
        <f>年齢階層別_所得区分別普及率!I12</f>
        <v>0.75147599115156205</v>
      </c>
      <c r="K79" s="238">
        <f>年齢階層別_所得区分別普及率!J12</f>
        <v>0.75313165202606402</v>
      </c>
      <c r="L79" s="238">
        <f>年齢階層別_所得区分別普及率!K12</f>
        <v>0.74307532258658304</v>
      </c>
      <c r="M79" s="238">
        <f>年齢階層別_所得区分別普及率!L12</f>
        <v>0.71600493804381904</v>
      </c>
      <c r="N79" s="281">
        <f>年齢階層別_所得区分別普及率!M12</f>
        <v>0.81701857352601803</v>
      </c>
      <c r="O79" s="239">
        <f>'年齢階層別_普及率(数量)'!N13</f>
        <v>0.74947720857446787</v>
      </c>
      <c r="P79" s="299"/>
      <c r="Q79" s="429" t="s">
        <v>0</v>
      </c>
      <c r="R79" s="429"/>
      <c r="S79" s="28">
        <v>0.47225581151317197</v>
      </c>
      <c r="T79" s="28">
        <v>0.47197618055347501</v>
      </c>
      <c r="U79" s="28">
        <v>0.46720694222554998</v>
      </c>
      <c r="V79" s="28">
        <v>0.44399544325222401</v>
      </c>
      <c r="W79" s="28">
        <v>0.55689969751996304</v>
      </c>
      <c r="X79" s="28">
        <v>0.47238652532593811</v>
      </c>
      <c r="Y79" s="28">
        <v>0.74661304709711696</v>
      </c>
      <c r="Z79" s="28">
        <v>0.74705537836184399</v>
      </c>
      <c r="AA79" s="28">
        <v>0.73692624728689804</v>
      </c>
      <c r="AB79" s="28">
        <v>0.71292194516945995</v>
      </c>
      <c r="AC79" s="28">
        <v>0.80944907304149405</v>
      </c>
      <c r="AD79" s="28">
        <v>0.74253108099876186</v>
      </c>
      <c r="AE79" s="290"/>
      <c r="AF79" s="105"/>
      <c r="AG79" s="105"/>
      <c r="AH79" s="105"/>
      <c r="AI79" s="105"/>
      <c r="AJ79" s="105"/>
      <c r="AK79" s="105"/>
      <c r="AL79" s="105"/>
      <c r="AM79" s="105"/>
      <c r="AN79" s="105"/>
      <c r="AO79" s="105"/>
      <c r="AP79" s="105"/>
      <c r="AQ79" s="105"/>
      <c r="AR79" s="105"/>
      <c r="AS79" s="105"/>
      <c r="AT79" s="105"/>
      <c r="AU79" s="105"/>
      <c r="AV79" s="32"/>
      <c r="AW79" s="105"/>
      <c r="AX79" s="105"/>
      <c r="AY79" s="32"/>
      <c r="AZ79" s="105"/>
      <c r="BA79" s="105"/>
      <c r="BB79" s="32"/>
      <c r="BC79" s="32"/>
      <c r="BD79" s="32"/>
      <c r="BE79" s="32"/>
    </row>
    <row r="80" spans="2:82">
      <c r="B80" s="291"/>
      <c r="C80" s="291"/>
      <c r="D80" s="291"/>
      <c r="E80" s="291"/>
      <c r="F80" s="291"/>
      <c r="G80" s="291"/>
      <c r="H80" s="291"/>
      <c r="I80" s="291"/>
      <c r="J80" s="291"/>
      <c r="K80" s="291"/>
      <c r="L80" s="291"/>
      <c r="M80" s="291"/>
      <c r="N80" s="291"/>
      <c r="O80" s="291"/>
      <c r="P80" s="303"/>
      <c r="Q80" s="291"/>
      <c r="R80" s="291"/>
      <c r="S80" s="291"/>
      <c r="T80" s="291"/>
      <c r="U80" s="291"/>
      <c r="V80" s="291"/>
      <c r="W80" s="291"/>
      <c r="X80" s="291"/>
      <c r="Y80" s="291"/>
      <c r="Z80" s="291"/>
      <c r="AA80" s="291"/>
      <c r="AB80" s="291"/>
      <c r="AC80" s="291"/>
      <c r="AD80" s="291"/>
      <c r="AE80" s="105"/>
      <c r="AF80" s="105"/>
      <c r="AG80" s="105"/>
      <c r="AH80" s="105"/>
      <c r="AI80" s="105"/>
      <c r="AK80" s="105"/>
      <c r="AL80" s="105"/>
      <c r="AQ80" s="105"/>
      <c r="AR80" s="105"/>
    </row>
    <row r="81" spans="4:44">
      <c r="D81" s="105"/>
      <c r="E81" s="105"/>
      <c r="F81" s="105"/>
      <c r="G81" s="105"/>
      <c r="H81" s="105"/>
      <c r="I81" s="105"/>
      <c r="J81" s="105"/>
      <c r="K81" s="105"/>
      <c r="L81" s="105"/>
      <c r="M81" s="105"/>
      <c r="N81" s="105"/>
      <c r="O81" s="105"/>
      <c r="P81" s="105"/>
      <c r="S81" s="105"/>
      <c r="T81" s="105"/>
      <c r="U81" s="105"/>
      <c r="V81" s="105"/>
      <c r="W81" s="105"/>
      <c r="X81" s="105"/>
      <c r="Y81" s="105"/>
      <c r="Z81" s="105"/>
      <c r="AA81" s="105"/>
      <c r="AB81" s="105"/>
      <c r="AC81" s="105"/>
      <c r="AD81" s="105"/>
      <c r="AE81" s="105"/>
      <c r="AF81" s="105"/>
      <c r="AG81" s="105"/>
      <c r="AH81" s="105"/>
      <c r="AI81" s="105"/>
      <c r="AK81" s="105"/>
      <c r="AL81" s="105"/>
      <c r="AQ81" s="105"/>
      <c r="AR81" s="105"/>
    </row>
    <row r="82" spans="4:44">
      <c r="D82" s="105"/>
      <c r="E82" s="105"/>
      <c r="F82" s="105"/>
      <c r="G82" s="105"/>
      <c r="H82" s="105"/>
      <c r="I82" s="105"/>
      <c r="J82" s="105"/>
      <c r="K82" s="105"/>
      <c r="L82" s="105"/>
      <c r="M82" s="105"/>
      <c r="N82" s="105"/>
      <c r="O82" s="105"/>
      <c r="P82" s="105"/>
      <c r="S82" s="105"/>
      <c r="T82" s="105"/>
      <c r="U82" s="105"/>
      <c r="V82" s="105"/>
      <c r="W82" s="105"/>
      <c r="X82" s="105"/>
      <c r="Y82" s="105"/>
      <c r="Z82" s="105"/>
      <c r="AA82" s="105"/>
      <c r="AB82" s="105"/>
      <c r="AC82" s="105"/>
      <c r="AD82" s="105"/>
      <c r="AE82" s="105"/>
      <c r="AF82" s="105"/>
      <c r="AG82" s="105"/>
      <c r="AH82" s="105"/>
      <c r="AI82" s="105"/>
      <c r="AK82" s="105"/>
      <c r="AL82" s="105"/>
      <c r="AQ82" s="105"/>
      <c r="AR82" s="105"/>
    </row>
    <row r="83" spans="4:44">
      <c r="D83" s="105"/>
      <c r="E83" s="105"/>
      <c r="F83" s="105"/>
      <c r="G83" s="105"/>
      <c r="H83" s="105"/>
      <c r="I83" s="105"/>
      <c r="J83" s="105"/>
      <c r="K83" s="105"/>
      <c r="L83" s="105"/>
      <c r="M83" s="105"/>
      <c r="N83" s="105"/>
      <c r="O83" s="105"/>
      <c r="P83" s="105"/>
      <c r="S83" s="105"/>
      <c r="T83" s="105"/>
      <c r="U83" s="105"/>
      <c r="V83" s="105"/>
      <c r="W83" s="105"/>
      <c r="X83" s="105"/>
      <c r="Y83" s="105"/>
      <c r="Z83" s="105"/>
      <c r="AA83" s="105"/>
      <c r="AB83" s="105"/>
      <c r="AC83" s="105"/>
      <c r="AD83" s="105"/>
      <c r="AE83" s="105"/>
      <c r="AF83" s="105"/>
      <c r="AG83" s="105"/>
      <c r="AH83" s="105"/>
      <c r="AI83" s="105"/>
      <c r="AK83" s="105"/>
      <c r="AL83" s="105"/>
      <c r="AQ83" s="105"/>
      <c r="AR83" s="105"/>
    </row>
    <row r="84" spans="4:44">
      <c r="D84" s="105"/>
      <c r="E84" s="105"/>
      <c r="F84" s="105"/>
      <c r="G84" s="105"/>
      <c r="H84" s="105"/>
      <c r="I84" s="105"/>
      <c r="J84" s="105"/>
      <c r="K84" s="105"/>
      <c r="L84" s="105"/>
      <c r="M84" s="105"/>
      <c r="N84" s="105"/>
      <c r="O84" s="105"/>
      <c r="P84" s="105"/>
      <c r="S84" s="105"/>
      <c r="T84" s="105"/>
      <c r="U84" s="105"/>
      <c r="V84" s="105"/>
      <c r="W84" s="105"/>
      <c r="X84" s="105"/>
      <c r="Y84" s="105"/>
      <c r="Z84" s="105"/>
      <c r="AA84" s="105"/>
      <c r="AB84" s="105"/>
      <c r="AC84" s="105"/>
      <c r="AD84" s="105"/>
      <c r="AE84" s="105"/>
      <c r="AF84" s="105"/>
      <c r="AG84" s="105"/>
      <c r="AH84" s="105"/>
      <c r="AI84" s="105"/>
      <c r="AK84" s="105"/>
      <c r="AL84" s="105"/>
      <c r="AQ84" s="105"/>
      <c r="AR84" s="105"/>
    </row>
  </sheetData>
  <mergeCells count="32">
    <mergeCell ref="CD2:CD4"/>
    <mergeCell ref="AG3:AI3"/>
    <mergeCell ref="AJ3:AL3"/>
    <mergeCell ref="AM3:AO3"/>
    <mergeCell ref="AP3:AR3"/>
    <mergeCell ref="AS3:AU3"/>
    <mergeCell ref="BX3:BZ3"/>
    <mergeCell ref="AV3:AX3"/>
    <mergeCell ref="AY3:BA3"/>
    <mergeCell ref="BB3:BD3"/>
    <mergeCell ref="BF3:BH3"/>
    <mergeCell ref="BI3:BK3"/>
    <mergeCell ref="AS2:BD2"/>
    <mergeCell ref="BL3:BN3"/>
    <mergeCell ref="BO3:BQ3"/>
    <mergeCell ref="BR3:BT3"/>
    <mergeCell ref="AF2:AF4"/>
    <mergeCell ref="BU3:BW3"/>
    <mergeCell ref="B79:C79"/>
    <mergeCell ref="B3:B4"/>
    <mergeCell ref="C3:C4"/>
    <mergeCell ref="D3:I3"/>
    <mergeCell ref="J3:O3"/>
    <mergeCell ref="Q3:Q4"/>
    <mergeCell ref="R3:R4"/>
    <mergeCell ref="S3:X3"/>
    <mergeCell ref="Y3:AD3"/>
    <mergeCell ref="Q79:R79"/>
    <mergeCell ref="AG2:AR2"/>
    <mergeCell ref="BF2:BQ2"/>
    <mergeCell ref="BR2:CC2"/>
    <mergeCell ref="CA3:CC3"/>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2-14.①ジェネリック医薬品分析(医科･調剤)</oddHeader>
  </headerFooter>
  <ignoredErrors>
    <ignoredError sqref="I5:I78 O5:O78 AG5:AG78 AJ5:AJ78 AM5:AM78 AP5:AP78 AS5:AS78 AV5:AV78 AY5:AY78 BB5:BB78 D79:H79 J79:N79" emptyCellReferenc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81878-84A2-4FDE-AC03-D1EBA6CCD7F1}">
  <dimension ref="B1:S82"/>
  <sheetViews>
    <sheetView showGridLines="0" zoomScaleNormal="100" zoomScaleSheetLayoutView="100" workbookViewId="0"/>
  </sheetViews>
  <sheetFormatPr defaultColWidth="9" defaultRowHeight="13.5"/>
  <cols>
    <col min="1" max="1" width="4.625" style="19" customWidth="1"/>
    <col min="2" max="5" width="13.125" style="19" customWidth="1"/>
    <col min="6" max="7" width="4.5" style="19" customWidth="1"/>
    <col min="8" max="11" width="13.125" style="19" customWidth="1"/>
    <col min="12" max="13" width="4.5" style="19" customWidth="1"/>
    <col min="14" max="17" width="13.125" style="19" customWidth="1"/>
    <col min="18" max="19" width="4.5" style="19" customWidth="1"/>
    <col min="20" max="24" width="13.125" style="19" customWidth="1"/>
    <col min="25" max="16384" width="9" style="19"/>
  </cols>
  <sheetData>
    <row r="1" spans="2:19" ht="16.5" customHeight="1">
      <c r="B1" s="19" t="s">
        <v>305</v>
      </c>
    </row>
    <row r="2" spans="2:19" ht="16.5" customHeight="1">
      <c r="B2" s="19" t="s">
        <v>286</v>
      </c>
    </row>
    <row r="3" spans="2:19" ht="16.5" customHeight="1">
      <c r="B3" s="19" t="s">
        <v>299</v>
      </c>
      <c r="G3" s="19" t="s">
        <v>200</v>
      </c>
      <c r="M3" s="19" t="s">
        <v>201</v>
      </c>
      <c r="S3" s="19" t="s">
        <v>202</v>
      </c>
    </row>
    <row r="79" spans="2:2" ht="16.5" customHeight="1">
      <c r="B79" s="19" t="s">
        <v>290</v>
      </c>
    </row>
    <row r="80" spans="2:2" ht="16.5" customHeight="1">
      <c r="B80" s="19" t="s">
        <v>305</v>
      </c>
    </row>
    <row r="81" spans="2:19" ht="16.5" customHeight="1">
      <c r="B81" s="19" t="s">
        <v>300</v>
      </c>
    </row>
    <row r="82" spans="2:19" ht="16.5" customHeight="1">
      <c r="B82" s="19" t="s">
        <v>299</v>
      </c>
      <c r="G82" s="19" t="s">
        <v>200</v>
      </c>
      <c r="M82" s="19" t="s">
        <v>201</v>
      </c>
      <c r="S82" s="19" t="s">
        <v>202</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2-14.①ジェネリック医薬品分析(医科･調剤)</oddHeader>
  </headerFooter>
  <rowBreaks count="1" manualBreakCount="1">
    <brk id="78" max="2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24E68-4598-423F-9E9A-50355B79BD56}">
  <dimension ref="B1:S82"/>
  <sheetViews>
    <sheetView showGridLines="0" zoomScaleNormal="100" zoomScaleSheetLayoutView="100" workbookViewId="0"/>
  </sheetViews>
  <sheetFormatPr defaultColWidth="9" defaultRowHeight="13.5"/>
  <cols>
    <col min="1" max="1" width="4.625" style="19" customWidth="1"/>
    <col min="2" max="5" width="13.125" style="19" customWidth="1"/>
    <col min="6" max="7" width="4.5" style="19" customWidth="1"/>
    <col min="8" max="11" width="13.125" style="19" customWidth="1"/>
    <col min="12" max="13" width="4.5" style="19" customWidth="1"/>
    <col min="14" max="17" width="13.125" style="19" customWidth="1"/>
    <col min="18" max="19" width="4.5" style="19" customWidth="1"/>
    <col min="20" max="24" width="13.125" style="19" customWidth="1"/>
    <col min="25" max="16384" width="9" style="19"/>
  </cols>
  <sheetData>
    <row r="1" spans="2:19" ht="16.5" customHeight="1">
      <c r="B1" s="19" t="s">
        <v>298</v>
      </c>
    </row>
    <row r="2" spans="2:19" ht="16.5" customHeight="1">
      <c r="B2" s="19" t="s">
        <v>289</v>
      </c>
    </row>
    <row r="3" spans="2:19" ht="16.5" customHeight="1">
      <c r="B3" s="19" t="s">
        <v>299</v>
      </c>
      <c r="G3" s="19" t="s">
        <v>200</v>
      </c>
      <c r="M3" s="19" t="s">
        <v>203</v>
      </c>
      <c r="S3" s="19" t="s">
        <v>204</v>
      </c>
    </row>
    <row r="79" spans="2:2" ht="16.5" customHeight="1">
      <c r="B79" s="19" t="s">
        <v>290</v>
      </c>
    </row>
    <row r="80" spans="2:2" ht="16.5" customHeight="1">
      <c r="B80" s="19" t="s">
        <v>298</v>
      </c>
    </row>
    <row r="81" spans="2:19" ht="16.5" customHeight="1">
      <c r="B81" s="19" t="s">
        <v>300</v>
      </c>
    </row>
    <row r="82" spans="2:19" ht="16.5" customHeight="1">
      <c r="B82" s="19" t="s">
        <v>299</v>
      </c>
      <c r="G82" s="19" t="s">
        <v>200</v>
      </c>
      <c r="M82" s="19" t="s">
        <v>203</v>
      </c>
      <c r="S82" s="19" t="s">
        <v>204</v>
      </c>
    </row>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2-14.①ジェネリック医薬品分析(医科･調剤)</oddHeader>
  </headerFooter>
  <rowBreaks count="1" manualBreakCount="1">
    <brk id="78" max="2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R51"/>
  <sheetViews>
    <sheetView showGridLines="0" zoomScaleNormal="100" zoomScaleSheetLayoutView="100" workbookViewId="0"/>
  </sheetViews>
  <sheetFormatPr defaultColWidth="7.625" defaultRowHeight="15.75" customHeight="1"/>
  <cols>
    <col min="1" max="1" width="4.625" style="6" customWidth="1"/>
    <col min="2" max="2" width="5.625" style="5" customWidth="1"/>
    <col min="3" max="3" width="8.625" style="6" customWidth="1"/>
    <col min="4" max="4" width="9.875" style="6" customWidth="1"/>
    <col min="5" max="5" width="9.125" style="6" customWidth="1"/>
    <col min="6" max="6" width="6.625" style="6" customWidth="1"/>
    <col min="7" max="8" width="9.125" style="6" customWidth="1"/>
    <col min="9" max="9" width="6.625" style="6" customWidth="1"/>
    <col min="10" max="11" width="9.5" style="6" customWidth="1"/>
    <col min="12" max="12" width="6.625" style="6" customWidth="1"/>
    <col min="13" max="14" width="9.125" style="6" customWidth="1"/>
    <col min="15" max="15" width="6.625" style="6" customWidth="1"/>
    <col min="16" max="16" width="7.625" style="6" customWidth="1"/>
    <col min="17" max="17" width="2.625" style="6" customWidth="1"/>
    <col min="18" max="18" width="7.625" style="6" customWidth="1"/>
    <col min="19" max="16384" width="7.625" style="6"/>
  </cols>
  <sheetData>
    <row r="1" spans="2:18" s="4" customFormat="1" ht="16.5" customHeight="1">
      <c r="B1" s="4" t="s">
        <v>301</v>
      </c>
      <c r="C1" s="13"/>
      <c r="D1" s="13"/>
      <c r="E1" s="13"/>
      <c r="F1" s="11"/>
      <c r="G1" s="34"/>
      <c r="H1" s="11"/>
      <c r="I1" s="11"/>
      <c r="J1" s="11"/>
      <c r="K1" s="11"/>
      <c r="L1" s="11"/>
      <c r="M1" s="11"/>
      <c r="N1" s="11"/>
      <c r="O1" s="9"/>
      <c r="P1" s="9"/>
      <c r="Q1" s="9"/>
      <c r="R1" s="9"/>
    </row>
    <row r="2" spans="2:18" s="4" customFormat="1" ht="16.5" customHeight="1">
      <c r="B2" s="4" t="s">
        <v>210</v>
      </c>
      <c r="C2" s="13"/>
      <c r="D2" s="13"/>
      <c r="E2" s="13"/>
      <c r="F2" s="11"/>
      <c r="G2" s="34"/>
      <c r="H2" s="11"/>
      <c r="I2" s="11"/>
      <c r="J2" s="11"/>
      <c r="K2" s="11"/>
      <c r="L2" s="11"/>
      <c r="M2" s="11"/>
      <c r="N2" s="11"/>
      <c r="O2" s="9"/>
      <c r="P2" s="9"/>
      <c r="Q2" s="9"/>
      <c r="R2" s="9"/>
    </row>
    <row r="3" spans="2:18" s="4" customFormat="1" ht="15.75" customHeight="1">
      <c r="B3" s="212" t="s">
        <v>145</v>
      </c>
      <c r="C3" s="126"/>
      <c r="D3" s="126"/>
      <c r="E3" s="447">
        <v>249254751.04144642</v>
      </c>
      <c r="F3" s="447"/>
      <c r="G3" s="127"/>
      <c r="H3" s="127"/>
      <c r="I3" s="127"/>
      <c r="J3" s="127"/>
      <c r="K3" s="127"/>
      <c r="L3" s="128"/>
      <c r="M3" s="128"/>
      <c r="N3" s="128"/>
      <c r="O3" s="128"/>
      <c r="P3" s="133" t="s">
        <v>88</v>
      </c>
      <c r="Q3" s="9"/>
      <c r="R3" s="9"/>
    </row>
    <row r="4" spans="2:18" s="4" customFormat="1" ht="15.75" customHeight="1">
      <c r="B4" s="129"/>
      <c r="C4" s="212" t="s">
        <v>176</v>
      </c>
      <c r="D4" s="126"/>
      <c r="E4" s="448">
        <v>227812652.8302649</v>
      </c>
      <c r="F4" s="448"/>
      <c r="G4" s="130"/>
      <c r="H4" s="131"/>
      <c r="I4" s="126"/>
      <c r="J4" s="126"/>
      <c r="K4" s="126"/>
      <c r="L4" s="126"/>
      <c r="M4" s="126"/>
      <c r="N4" s="132"/>
      <c r="O4" s="133"/>
      <c r="P4" s="1"/>
      <c r="Q4" s="9"/>
      <c r="R4" s="9"/>
    </row>
    <row r="5" spans="2:18" ht="15.75" customHeight="1">
      <c r="B5" s="129"/>
      <c r="C5" s="134"/>
      <c r="D5" s="135"/>
      <c r="E5" s="135"/>
      <c r="F5" s="135"/>
      <c r="G5" s="136"/>
      <c r="H5" s="136"/>
      <c r="I5" s="136"/>
      <c r="J5" s="136"/>
      <c r="K5" s="136"/>
      <c r="L5" s="136"/>
      <c r="M5" s="136"/>
      <c r="N5" s="136"/>
      <c r="O5" s="137"/>
      <c r="P5" s="1"/>
      <c r="Q5" s="9"/>
      <c r="R5" s="9"/>
    </row>
    <row r="6" spans="2:18" ht="15.75" customHeight="1">
      <c r="B6" s="129"/>
      <c r="C6" s="134"/>
      <c r="D6" s="445" t="s">
        <v>128</v>
      </c>
      <c r="E6" s="446"/>
      <c r="F6" s="138"/>
      <c r="G6" s="136"/>
      <c r="H6" s="136"/>
      <c r="I6" s="136"/>
      <c r="J6" s="136"/>
      <c r="K6" s="136"/>
      <c r="L6" s="139"/>
      <c r="M6" s="136"/>
      <c r="N6" s="136"/>
      <c r="O6" s="137"/>
      <c r="P6" s="1"/>
      <c r="Q6" s="9"/>
      <c r="R6" s="9"/>
    </row>
    <row r="7" spans="2:18" ht="15.75" customHeight="1">
      <c r="B7" s="129"/>
      <c r="C7" s="134"/>
      <c r="D7" s="449">
        <v>39665165.116883032</v>
      </c>
      <c r="E7" s="450"/>
      <c r="F7" s="140">
        <v>0.17411309084063972</v>
      </c>
      <c r="G7" s="136"/>
      <c r="H7" s="136"/>
      <c r="I7" s="136"/>
      <c r="J7" s="136"/>
      <c r="K7" s="136"/>
      <c r="L7" s="139"/>
      <c r="M7" s="135"/>
      <c r="N7" s="135"/>
      <c r="O7" s="137"/>
      <c r="P7" s="1"/>
      <c r="Q7" s="9"/>
      <c r="R7" s="9"/>
    </row>
    <row r="8" spans="2:18" ht="15.75" customHeight="1">
      <c r="B8" s="129"/>
      <c r="C8" s="134"/>
      <c r="D8" s="134"/>
      <c r="E8" s="137"/>
      <c r="F8" s="135"/>
      <c r="G8" s="451" t="s">
        <v>216</v>
      </c>
      <c r="H8" s="452"/>
      <c r="I8" s="141"/>
      <c r="J8" s="451" t="s">
        <v>315</v>
      </c>
      <c r="K8" s="452"/>
      <c r="L8" s="141"/>
      <c r="M8" s="455" t="s">
        <v>69</v>
      </c>
      <c r="N8" s="456"/>
      <c r="O8" s="137"/>
      <c r="P8" s="1"/>
      <c r="Q8" s="9"/>
      <c r="R8" s="9"/>
    </row>
    <row r="9" spans="2:18" ht="15.75" customHeight="1">
      <c r="B9" s="129"/>
      <c r="C9" s="134"/>
      <c r="D9" s="134"/>
      <c r="E9" s="137"/>
      <c r="F9" s="135"/>
      <c r="G9" s="453"/>
      <c r="H9" s="454"/>
      <c r="I9" s="136"/>
      <c r="J9" s="453"/>
      <c r="K9" s="454"/>
      <c r="L9" s="136"/>
      <c r="M9" s="457" t="s">
        <v>314</v>
      </c>
      <c r="N9" s="458"/>
      <c r="O9" s="137"/>
      <c r="P9" s="1"/>
      <c r="Q9" s="9"/>
      <c r="R9" s="9"/>
    </row>
    <row r="10" spans="2:18" ht="15.75" customHeight="1">
      <c r="B10" s="129"/>
      <c r="C10" s="134"/>
      <c r="D10" s="459" t="s">
        <v>129</v>
      </c>
      <c r="E10" s="460"/>
      <c r="F10" s="135"/>
      <c r="G10" s="453"/>
      <c r="H10" s="454"/>
      <c r="I10" s="136"/>
      <c r="J10" s="449">
        <v>16996584.921891</v>
      </c>
      <c r="K10" s="450"/>
      <c r="L10" s="138">
        <v>7.4607730127064315E-2</v>
      </c>
      <c r="M10" s="461">
        <v>10281822.546228001</v>
      </c>
      <c r="N10" s="462"/>
      <c r="O10" s="137"/>
      <c r="P10" s="1"/>
      <c r="Q10" s="9"/>
      <c r="R10" s="9"/>
    </row>
    <row r="11" spans="2:18" ht="15.75" customHeight="1">
      <c r="B11" s="129"/>
      <c r="C11" s="134"/>
      <c r="D11" s="463">
        <v>188147487.71338207</v>
      </c>
      <c r="E11" s="464"/>
      <c r="F11" s="138">
        <v>0.82588690915936125</v>
      </c>
      <c r="G11" s="463">
        <v>44935130.247223131</v>
      </c>
      <c r="H11" s="464"/>
      <c r="I11" s="142">
        <v>0.19724598124364365</v>
      </c>
      <c r="J11" s="451" t="s">
        <v>215</v>
      </c>
      <c r="K11" s="452"/>
      <c r="L11" s="141"/>
      <c r="M11" s="143"/>
      <c r="N11" s="135"/>
      <c r="O11" s="137"/>
      <c r="P11" s="1"/>
      <c r="Q11" s="9"/>
      <c r="R11" s="9"/>
    </row>
    <row r="12" spans="2:18" ht="15.75" customHeight="1">
      <c r="B12" s="129"/>
      <c r="C12" s="134"/>
      <c r="D12" s="144"/>
      <c r="E12" s="142"/>
      <c r="F12" s="135"/>
      <c r="G12" s="145"/>
      <c r="H12" s="146"/>
      <c r="I12" s="142"/>
      <c r="J12" s="453"/>
      <c r="K12" s="454"/>
      <c r="L12" s="136"/>
      <c r="M12" s="143"/>
      <c r="N12" s="135"/>
      <c r="O12" s="137"/>
      <c r="P12" s="1"/>
      <c r="Q12" s="9"/>
      <c r="R12" s="9"/>
    </row>
    <row r="13" spans="2:18" ht="15.75" customHeight="1">
      <c r="B13" s="129"/>
      <c r="C13" s="134"/>
      <c r="D13" s="144"/>
      <c r="E13" s="147"/>
      <c r="F13" s="135"/>
      <c r="G13" s="134"/>
      <c r="H13" s="137"/>
      <c r="I13" s="136"/>
      <c r="J13" s="449">
        <v>27938545.325332128</v>
      </c>
      <c r="K13" s="450"/>
      <c r="L13" s="138">
        <v>0.12263825111657931</v>
      </c>
      <c r="M13" s="143"/>
      <c r="N13" s="135"/>
      <c r="O13" s="137"/>
      <c r="P13" s="1"/>
      <c r="Q13" s="9"/>
      <c r="R13" s="9"/>
    </row>
    <row r="14" spans="2:18" ht="15.75" customHeight="1">
      <c r="B14" s="129"/>
      <c r="C14" s="134"/>
      <c r="D14" s="144"/>
      <c r="E14" s="147"/>
      <c r="F14" s="135"/>
      <c r="G14" s="451" t="s">
        <v>130</v>
      </c>
      <c r="H14" s="452"/>
      <c r="I14" s="141"/>
      <c r="J14" s="136"/>
      <c r="K14" s="148"/>
      <c r="L14" s="136"/>
      <c r="M14" s="139"/>
      <c r="N14" s="135"/>
      <c r="O14" s="137"/>
      <c r="P14" s="1"/>
      <c r="Q14" s="9"/>
      <c r="R14" s="9"/>
    </row>
    <row r="15" spans="2:18" s="4" customFormat="1" ht="13.5" customHeight="1">
      <c r="B15" s="129"/>
      <c r="C15" s="134"/>
      <c r="D15" s="144"/>
      <c r="E15" s="149"/>
      <c r="F15" s="135"/>
      <c r="G15" s="453"/>
      <c r="H15" s="454"/>
      <c r="I15" s="150"/>
      <c r="J15" s="150"/>
      <c r="K15" s="148"/>
      <c r="L15" s="136"/>
      <c r="M15" s="139"/>
      <c r="N15" s="135"/>
      <c r="O15" s="137"/>
      <c r="P15" s="1"/>
      <c r="Q15" s="9"/>
      <c r="R15" s="9"/>
    </row>
    <row r="16" spans="2:18" s="9" customFormat="1" ht="13.5" customHeight="1">
      <c r="B16" s="129"/>
      <c r="C16" s="134"/>
      <c r="D16" s="144"/>
      <c r="E16" s="147"/>
      <c r="F16" s="135"/>
      <c r="G16" s="463">
        <v>143212357.46615899</v>
      </c>
      <c r="H16" s="464"/>
      <c r="I16" s="138">
        <v>0.6286409279157178</v>
      </c>
      <c r="J16" s="136"/>
      <c r="K16" s="136"/>
      <c r="L16" s="136"/>
      <c r="M16" s="139"/>
      <c r="N16" s="135"/>
      <c r="O16" s="137"/>
      <c r="P16" s="1"/>
    </row>
    <row r="17" spans="2:18" s="9" customFormat="1" ht="13.5" customHeight="1">
      <c r="B17" s="129"/>
      <c r="C17" s="134"/>
      <c r="D17" s="144"/>
      <c r="E17" s="147"/>
      <c r="F17" s="135"/>
      <c r="G17" s="151"/>
      <c r="H17" s="152"/>
      <c r="I17" s="138"/>
      <c r="J17" s="136"/>
      <c r="K17" s="136"/>
      <c r="L17" s="136"/>
      <c r="M17" s="139"/>
      <c r="N17" s="135"/>
      <c r="O17" s="137"/>
      <c r="P17" s="1"/>
    </row>
    <row r="18" spans="2:18" s="4" customFormat="1" ht="13.5" customHeight="1">
      <c r="B18" s="129"/>
      <c r="C18" s="134"/>
      <c r="D18" s="144"/>
      <c r="E18" s="147"/>
      <c r="F18" s="135"/>
      <c r="G18" s="151"/>
      <c r="H18" s="152"/>
      <c r="I18" s="138"/>
      <c r="J18" s="136"/>
      <c r="K18" s="136"/>
      <c r="L18" s="136"/>
      <c r="M18" s="139"/>
      <c r="N18" s="135"/>
      <c r="O18" s="137"/>
      <c r="P18" s="1"/>
      <c r="Q18" s="9"/>
      <c r="R18" s="9"/>
    </row>
    <row r="19" spans="2:18" s="12" customFormat="1" ht="18" customHeight="1">
      <c r="B19" s="129"/>
      <c r="C19" s="134"/>
      <c r="D19" s="144"/>
      <c r="E19" s="147"/>
      <c r="F19" s="135"/>
      <c r="G19" s="151"/>
      <c r="H19" s="152"/>
      <c r="I19" s="138"/>
      <c r="J19" s="136"/>
      <c r="K19" s="136"/>
      <c r="L19" s="136"/>
      <c r="M19" s="139"/>
      <c r="N19" s="135"/>
      <c r="O19" s="137"/>
      <c r="P19" s="1"/>
      <c r="Q19" s="9"/>
      <c r="R19" s="9"/>
    </row>
    <row r="20" spans="2:18" s="9" customFormat="1" ht="15" customHeight="1">
      <c r="B20" s="129"/>
      <c r="C20" s="134"/>
      <c r="D20" s="153"/>
      <c r="E20" s="154"/>
      <c r="F20" s="155"/>
      <c r="G20" s="153"/>
      <c r="H20" s="154"/>
      <c r="I20" s="136"/>
      <c r="J20" s="136"/>
      <c r="K20" s="136"/>
      <c r="L20" s="136"/>
      <c r="M20" s="139"/>
      <c r="N20" s="135"/>
      <c r="O20" s="137"/>
      <c r="P20" s="1"/>
    </row>
    <row r="21" spans="2:18" s="9" customFormat="1" ht="15" customHeight="1">
      <c r="B21" s="129"/>
      <c r="C21" s="156"/>
      <c r="D21" s="157"/>
      <c r="E21" s="157"/>
      <c r="F21" s="157"/>
      <c r="G21" s="157"/>
      <c r="H21" s="157"/>
      <c r="I21" s="157"/>
      <c r="J21" s="157"/>
      <c r="K21" s="157"/>
      <c r="L21" s="157"/>
      <c r="M21" s="157"/>
      <c r="N21" s="157"/>
      <c r="O21" s="158"/>
      <c r="P21" s="1"/>
    </row>
    <row r="22" spans="2:18" s="9" customFormat="1" ht="15" customHeight="1">
      <c r="B22" s="159"/>
      <c r="C22" s="160"/>
      <c r="D22" s="160"/>
      <c r="E22" s="160"/>
      <c r="F22" s="161"/>
      <c r="G22" s="161"/>
      <c r="H22" s="161"/>
      <c r="I22" s="161"/>
      <c r="J22" s="161"/>
      <c r="K22" s="161"/>
      <c r="L22" s="162"/>
      <c r="M22" s="162"/>
      <c r="N22" s="162"/>
      <c r="O22" s="162"/>
      <c r="P22" s="2"/>
    </row>
    <row r="23" spans="2:18" s="9" customFormat="1" ht="13.5" customHeight="1">
      <c r="B23" s="59" t="s">
        <v>238</v>
      </c>
      <c r="C23" s="8"/>
      <c r="D23" s="8"/>
      <c r="E23" s="8"/>
      <c r="F23" s="8"/>
      <c r="G23" s="8"/>
      <c r="H23" s="8"/>
      <c r="I23" s="8"/>
      <c r="J23" s="8"/>
      <c r="K23" s="8"/>
      <c r="L23" s="8"/>
      <c r="M23" s="8"/>
      <c r="N23" s="33"/>
      <c r="O23" s="33"/>
      <c r="P23" s="33"/>
      <c r="Q23" s="33"/>
      <c r="R23" s="33"/>
    </row>
    <row r="24" spans="2:18" s="9" customFormat="1" ht="13.5" customHeight="1">
      <c r="B24" s="92" t="s">
        <v>131</v>
      </c>
      <c r="C24" s="8"/>
      <c r="D24" s="8"/>
      <c r="E24" s="8"/>
      <c r="F24" s="8"/>
      <c r="G24" s="8"/>
      <c r="H24" s="8"/>
      <c r="I24" s="8"/>
      <c r="J24" s="8"/>
      <c r="K24" s="8"/>
      <c r="L24" s="8"/>
      <c r="M24" s="8"/>
      <c r="N24" s="33"/>
      <c r="O24" s="33"/>
      <c r="P24" s="33"/>
      <c r="Q24" s="33"/>
      <c r="R24" s="33"/>
    </row>
    <row r="25" spans="2:18" s="9" customFormat="1" ht="13.5" customHeight="1">
      <c r="B25" s="64" t="s">
        <v>167</v>
      </c>
      <c r="C25" s="5"/>
      <c r="D25" s="5"/>
      <c r="E25" s="5"/>
      <c r="F25" s="5"/>
      <c r="G25" s="5"/>
      <c r="H25" s="5"/>
      <c r="I25" s="5"/>
      <c r="J25" s="5"/>
      <c r="K25" s="5"/>
      <c r="L25" s="5"/>
      <c r="M25" s="5"/>
      <c r="N25" s="5"/>
      <c r="O25" s="5"/>
      <c r="P25" s="5"/>
      <c r="Q25" s="5"/>
      <c r="R25" s="5"/>
    </row>
    <row r="26" spans="2:18" s="9" customFormat="1" ht="13.5" customHeight="1">
      <c r="B26" s="64" t="s">
        <v>166</v>
      </c>
      <c r="C26" s="5"/>
      <c r="D26" s="5"/>
      <c r="E26" s="5"/>
      <c r="F26" s="5"/>
      <c r="G26" s="5"/>
      <c r="H26" s="5"/>
      <c r="I26" s="5"/>
      <c r="J26" s="5"/>
      <c r="K26" s="5"/>
      <c r="L26" s="5"/>
      <c r="M26" s="5"/>
      <c r="N26" s="5"/>
      <c r="O26" s="5"/>
      <c r="P26" s="5"/>
      <c r="Q26" s="5"/>
      <c r="R26" s="5"/>
    </row>
    <row r="27" spans="2:18" s="9" customFormat="1" ht="13.5" customHeight="1">
      <c r="B27" s="65" t="s">
        <v>175</v>
      </c>
      <c r="C27" s="10"/>
      <c r="D27" s="10"/>
      <c r="E27" s="10"/>
      <c r="F27" s="10"/>
      <c r="G27" s="10"/>
      <c r="H27" s="10"/>
      <c r="I27" s="11"/>
      <c r="J27" s="34"/>
      <c r="K27" s="11"/>
      <c r="L27" s="11"/>
      <c r="M27" s="11"/>
      <c r="N27" s="11"/>
      <c r="O27" s="11"/>
      <c r="P27" s="11"/>
      <c r="Q27" s="11"/>
    </row>
    <row r="28" spans="2:18" s="9" customFormat="1" ht="13.5" customHeight="1">
      <c r="B28" s="65" t="s">
        <v>308</v>
      </c>
      <c r="C28" s="10"/>
      <c r="D28" s="10"/>
      <c r="E28" s="10"/>
      <c r="F28" s="10"/>
      <c r="G28" s="10"/>
      <c r="H28" s="10"/>
      <c r="I28" s="11"/>
      <c r="J28" s="34"/>
      <c r="K28" s="11"/>
      <c r="L28" s="11"/>
      <c r="M28" s="11"/>
      <c r="N28" s="11"/>
      <c r="O28" s="11"/>
      <c r="P28" s="11"/>
      <c r="Q28" s="11"/>
    </row>
    <row r="29" spans="2:18" s="9" customFormat="1" ht="13.5" customHeight="1">
      <c r="B29" s="65" t="s">
        <v>168</v>
      </c>
      <c r="G29" s="10"/>
      <c r="H29" s="10"/>
      <c r="I29" s="11"/>
      <c r="J29" s="34"/>
      <c r="K29" s="11"/>
      <c r="L29" s="11"/>
      <c r="M29" s="11"/>
      <c r="N29" s="11"/>
      <c r="O29" s="11"/>
      <c r="P29" s="11"/>
      <c r="Q29" s="11"/>
    </row>
    <row r="30" spans="2:18" s="9" customFormat="1" ht="15" customHeight="1">
      <c r="B30" s="13"/>
      <c r="C30" s="13"/>
      <c r="D30" s="13"/>
      <c r="E30" s="13"/>
      <c r="F30" s="13"/>
      <c r="G30" s="13"/>
      <c r="H30" s="13"/>
      <c r="I30" s="14"/>
      <c r="J30" s="14"/>
      <c r="K30" s="14"/>
      <c r="L30" s="14"/>
      <c r="M30" s="14"/>
      <c r="N30" s="14"/>
      <c r="O30" s="14"/>
      <c r="P30" s="14"/>
      <c r="Q30" s="13"/>
      <c r="R30" s="12"/>
    </row>
    <row r="31" spans="2:18" s="9" customFormat="1" ht="15" customHeight="1">
      <c r="C31" s="13"/>
      <c r="D31" s="57"/>
      <c r="E31" s="13"/>
      <c r="F31" s="13"/>
      <c r="G31" s="13"/>
      <c r="H31" s="13"/>
      <c r="I31" s="14"/>
      <c r="J31" s="14"/>
      <c r="K31" s="14"/>
      <c r="L31" s="14"/>
      <c r="M31" s="14"/>
      <c r="N31" s="14"/>
      <c r="O31" s="14"/>
      <c r="P31" s="14"/>
      <c r="Q31" s="13"/>
      <c r="R31" s="12"/>
    </row>
    <row r="32" spans="2:18" s="9" customFormat="1" ht="15" customHeight="1">
      <c r="B32" s="15"/>
      <c r="C32" s="15"/>
      <c r="D32" s="15"/>
      <c r="E32" s="15"/>
      <c r="F32" s="15"/>
      <c r="G32" s="15"/>
      <c r="H32" s="15"/>
      <c r="I32" s="16"/>
      <c r="J32" s="16"/>
      <c r="K32" s="16"/>
      <c r="L32" s="16"/>
      <c r="M32" s="16"/>
      <c r="N32" s="16"/>
    </row>
    <row r="33" spans="2:18" s="9" customFormat="1" ht="15" customHeight="1">
      <c r="B33" s="17"/>
      <c r="C33" s="5"/>
      <c r="D33" s="5"/>
      <c r="E33" s="5"/>
      <c r="F33" s="5"/>
      <c r="G33" s="5"/>
      <c r="H33" s="5"/>
      <c r="I33" s="5"/>
      <c r="J33" s="5"/>
      <c r="K33" s="5"/>
      <c r="L33" s="5"/>
      <c r="M33" s="5"/>
      <c r="N33" s="5"/>
      <c r="O33" s="5"/>
      <c r="P33" s="5"/>
      <c r="Q33" s="5"/>
      <c r="R33" s="5"/>
    </row>
    <row r="34" spans="2:18" s="9" customFormat="1" ht="15" customHeight="1">
      <c r="B34" s="5"/>
      <c r="C34" s="6"/>
      <c r="D34" s="6"/>
      <c r="E34" s="6"/>
      <c r="F34" s="6"/>
      <c r="G34" s="6"/>
      <c r="H34" s="6"/>
      <c r="I34" s="6"/>
      <c r="J34" s="6"/>
      <c r="K34" s="6"/>
      <c r="L34" s="6"/>
      <c r="M34" s="6"/>
      <c r="N34" s="6"/>
      <c r="O34" s="6"/>
      <c r="P34" s="6"/>
      <c r="Q34" s="6"/>
      <c r="R34" s="6"/>
    </row>
    <row r="35" spans="2:18" s="9" customFormat="1" ht="15" customHeight="1">
      <c r="B35" s="5"/>
      <c r="C35" s="6"/>
      <c r="D35" s="6"/>
      <c r="E35" s="6"/>
      <c r="F35" s="6"/>
      <c r="G35" s="6"/>
      <c r="H35" s="6"/>
      <c r="I35" s="6"/>
      <c r="J35" s="6"/>
      <c r="K35" s="6"/>
      <c r="L35" s="6"/>
      <c r="M35" s="6"/>
      <c r="N35" s="6"/>
      <c r="O35" s="6"/>
      <c r="P35" s="6"/>
      <c r="Q35" s="6"/>
      <c r="R35" s="6"/>
    </row>
    <row r="36" spans="2:18" s="9" customFormat="1" ht="15" customHeight="1">
      <c r="B36" s="5"/>
      <c r="C36" s="6"/>
      <c r="D36" s="6"/>
      <c r="E36" s="6"/>
      <c r="F36" s="6"/>
      <c r="G36" s="6"/>
      <c r="H36" s="6"/>
      <c r="I36" s="6"/>
      <c r="J36" s="6"/>
      <c r="K36" s="6"/>
      <c r="L36" s="6"/>
      <c r="M36" s="6"/>
      <c r="N36" s="6"/>
      <c r="O36" s="6"/>
      <c r="P36" s="6"/>
      <c r="Q36" s="6"/>
      <c r="R36" s="6"/>
    </row>
    <row r="37" spans="2:18" s="9" customFormat="1" ht="15" customHeight="1">
      <c r="B37" s="5"/>
      <c r="C37" s="6"/>
      <c r="D37" s="6"/>
      <c r="E37" s="6"/>
      <c r="F37" s="6"/>
      <c r="G37" s="6"/>
      <c r="H37" s="6"/>
      <c r="I37" s="6"/>
      <c r="J37" s="6"/>
      <c r="K37" s="6"/>
      <c r="L37" s="6"/>
      <c r="M37" s="6"/>
      <c r="N37" s="6"/>
      <c r="O37" s="6"/>
      <c r="P37" s="6"/>
      <c r="Q37" s="6"/>
      <c r="R37" s="6"/>
    </row>
    <row r="38" spans="2:18" s="9" customFormat="1" ht="15" customHeight="1">
      <c r="B38" s="5"/>
      <c r="C38" s="6"/>
      <c r="D38" s="6"/>
      <c r="E38" s="6"/>
      <c r="F38" s="6"/>
      <c r="G38" s="6"/>
      <c r="H38" s="6"/>
      <c r="I38" s="6"/>
      <c r="J38" s="6"/>
      <c r="K38" s="6"/>
      <c r="L38" s="6"/>
      <c r="M38" s="6"/>
      <c r="N38" s="6"/>
      <c r="O38" s="6"/>
      <c r="P38" s="6"/>
      <c r="Q38" s="6"/>
      <c r="R38" s="6"/>
    </row>
    <row r="39" spans="2:18" s="9" customFormat="1" ht="15" customHeight="1">
      <c r="B39" s="5"/>
      <c r="C39" s="6"/>
      <c r="D39" s="6"/>
      <c r="E39" s="6"/>
      <c r="F39" s="6"/>
      <c r="G39" s="6"/>
      <c r="H39" s="6"/>
      <c r="I39" s="6"/>
      <c r="J39" s="6"/>
      <c r="K39" s="6"/>
      <c r="L39" s="6"/>
      <c r="M39" s="6"/>
      <c r="N39" s="6"/>
      <c r="O39" s="6"/>
      <c r="P39" s="6"/>
      <c r="Q39" s="6"/>
      <c r="R39" s="6"/>
    </row>
    <row r="40" spans="2:18" s="9" customFormat="1" ht="15" customHeight="1">
      <c r="B40" s="5"/>
      <c r="C40" s="6"/>
      <c r="D40" s="6"/>
      <c r="E40" s="6"/>
      <c r="F40" s="6"/>
      <c r="G40" s="6"/>
      <c r="H40" s="6"/>
      <c r="I40" s="6"/>
      <c r="J40" s="6"/>
      <c r="K40" s="6"/>
      <c r="L40" s="6"/>
      <c r="M40" s="6"/>
      <c r="N40" s="6"/>
      <c r="O40" s="6"/>
      <c r="P40" s="6"/>
      <c r="Q40" s="6"/>
      <c r="R40" s="6"/>
    </row>
    <row r="41" spans="2:18" s="9" customFormat="1" ht="15" customHeight="1">
      <c r="B41" s="5"/>
      <c r="C41" s="6"/>
      <c r="D41" s="6"/>
      <c r="E41" s="6"/>
      <c r="F41" s="6"/>
      <c r="G41" s="6"/>
      <c r="H41" s="6"/>
      <c r="I41" s="6"/>
      <c r="J41" s="6"/>
      <c r="K41" s="6"/>
      <c r="L41" s="6"/>
      <c r="M41" s="6"/>
      <c r="N41" s="6"/>
      <c r="O41" s="6"/>
      <c r="P41" s="6"/>
      <c r="Q41" s="6"/>
      <c r="R41" s="6"/>
    </row>
    <row r="42" spans="2:18" s="9" customFormat="1" ht="15" customHeight="1">
      <c r="B42" s="6"/>
      <c r="C42" s="6"/>
      <c r="D42" s="6"/>
      <c r="E42" s="6"/>
      <c r="F42" s="6"/>
      <c r="G42" s="6"/>
      <c r="H42" s="6"/>
      <c r="I42" s="6"/>
      <c r="J42" s="6"/>
      <c r="K42" s="6"/>
      <c r="L42" s="6"/>
      <c r="M42" s="6"/>
      <c r="N42" s="6"/>
      <c r="O42" s="6"/>
      <c r="P42" s="6"/>
      <c r="Q42" s="6"/>
      <c r="R42" s="6"/>
    </row>
    <row r="43" spans="2:18" s="9" customFormat="1" ht="15" customHeight="1">
      <c r="B43" s="6"/>
      <c r="C43" s="6"/>
      <c r="D43" s="6"/>
      <c r="E43" s="6"/>
      <c r="F43" s="6"/>
      <c r="G43" s="6"/>
      <c r="H43" s="6"/>
      <c r="I43" s="6"/>
      <c r="J43" s="6"/>
      <c r="K43" s="6"/>
      <c r="L43" s="6"/>
      <c r="M43" s="6"/>
      <c r="N43" s="6"/>
      <c r="O43" s="6"/>
      <c r="P43" s="6"/>
      <c r="Q43" s="6"/>
      <c r="R43" s="6"/>
    </row>
    <row r="44" spans="2:18" s="4" customFormat="1" ht="15" customHeight="1">
      <c r="B44" s="6"/>
      <c r="C44" s="6"/>
      <c r="D44" s="6"/>
      <c r="E44" s="6"/>
      <c r="F44" s="6"/>
      <c r="G44" s="6"/>
      <c r="H44" s="6"/>
      <c r="I44" s="6"/>
      <c r="J44" s="6"/>
      <c r="K44" s="6"/>
      <c r="L44" s="6"/>
      <c r="M44" s="6"/>
      <c r="N44" s="6"/>
      <c r="O44" s="6"/>
      <c r="P44" s="6"/>
      <c r="Q44" s="6"/>
      <c r="R44" s="6"/>
    </row>
    <row r="45" spans="2:18" s="4" customFormat="1" ht="15" customHeight="1">
      <c r="B45" s="6"/>
      <c r="C45" s="6"/>
      <c r="D45" s="6"/>
      <c r="E45" s="6"/>
      <c r="F45" s="6"/>
      <c r="G45" s="6"/>
      <c r="H45" s="6"/>
      <c r="I45" s="6"/>
      <c r="J45" s="6"/>
      <c r="K45" s="6"/>
      <c r="L45" s="6"/>
      <c r="M45" s="6"/>
      <c r="N45" s="6"/>
      <c r="O45" s="6"/>
      <c r="P45" s="6"/>
      <c r="Q45" s="6"/>
      <c r="R45" s="6"/>
    </row>
    <row r="46" spans="2:18" s="9" customFormat="1" ht="15" customHeight="1">
      <c r="B46" s="6"/>
      <c r="C46" s="6"/>
      <c r="D46" s="6"/>
      <c r="E46" s="6"/>
      <c r="F46" s="6"/>
      <c r="G46" s="6"/>
      <c r="H46" s="6"/>
      <c r="I46" s="6"/>
      <c r="J46" s="6"/>
      <c r="K46" s="6"/>
      <c r="L46" s="6"/>
      <c r="M46" s="6"/>
      <c r="N46" s="6"/>
      <c r="O46" s="6"/>
      <c r="P46" s="6"/>
      <c r="Q46" s="6"/>
      <c r="R46" s="6"/>
    </row>
    <row r="47" spans="2:18" s="9" customFormat="1" ht="15" customHeight="1">
      <c r="B47" s="5"/>
      <c r="C47" s="6"/>
      <c r="D47" s="6"/>
      <c r="E47" s="6"/>
      <c r="F47" s="6"/>
      <c r="G47" s="6"/>
      <c r="H47" s="6"/>
      <c r="I47" s="6"/>
      <c r="J47" s="6"/>
      <c r="K47" s="6"/>
      <c r="L47" s="6"/>
      <c r="M47" s="6"/>
      <c r="N47" s="6"/>
      <c r="O47" s="6"/>
      <c r="P47" s="6"/>
      <c r="Q47" s="6"/>
      <c r="R47" s="6"/>
    </row>
    <row r="48" spans="2:18" s="12" customFormat="1" ht="15" customHeight="1">
      <c r="B48" s="5"/>
      <c r="C48" s="6"/>
      <c r="D48" s="6"/>
      <c r="E48" s="6"/>
      <c r="F48" s="6"/>
      <c r="G48" s="6"/>
      <c r="H48" s="6"/>
      <c r="I48" s="6"/>
      <c r="J48" s="6"/>
      <c r="K48" s="6"/>
      <c r="L48" s="6"/>
      <c r="M48" s="6"/>
      <c r="N48" s="6"/>
      <c r="O48" s="6"/>
      <c r="P48" s="6"/>
      <c r="Q48" s="6"/>
      <c r="R48" s="6"/>
    </row>
    <row r="49" spans="2:18" s="9" customFormat="1" ht="15" customHeight="1">
      <c r="B49" s="5"/>
      <c r="C49" s="6"/>
      <c r="D49" s="6"/>
      <c r="E49" s="6"/>
      <c r="F49" s="6"/>
      <c r="G49" s="6"/>
      <c r="H49" s="6"/>
      <c r="I49" s="6"/>
      <c r="J49" s="6"/>
      <c r="K49" s="6"/>
      <c r="L49" s="6"/>
      <c r="M49" s="6"/>
      <c r="N49" s="6"/>
      <c r="O49" s="6"/>
      <c r="P49" s="6"/>
      <c r="Q49" s="6"/>
      <c r="R49" s="6"/>
    </row>
    <row r="50" spans="2:18" ht="15" customHeight="1">
      <c r="B50" s="6"/>
      <c r="R50" s="58"/>
    </row>
    <row r="51" spans="2:18" ht="15.75" customHeight="1">
      <c r="R51" s="59"/>
    </row>
  </sheetData>
  <mergeCells count="17">
    <mergeCell ref="J13:K13"/>
    <mergeCell ref="G14:H15"/>
    <mergeCell ref="G16:H16"/>
    <mergeCell ref="D11:E11"/>
    <mergeCell ref="G11:H11"/>
    <mergeCell ref="J11:K12"/>
    <mergeCell ref="J8:K9"/>
    <mergeCell ref="M8:N8"/>
    <mergeCell ref="M9:N9"/>
    <mergeCell ref="D10:E10"/>
    <mergeCell ref="J10:K10"/>
    <mergeCell ref="M10:N10"/>
    <mergeCell ref="D6:E6"/>
    <mergeCell ref="E3:F3"/>
    <mergeCell ref="E4:F4"/>
    <mergeCell ref="D7:E7"/>
    <mergeCell ref="G8:H10"/>
  </mergeCells>
  <phoneticPr fontId="3"/>
  <pageMargins left="0.70866141732283472" right="0.70866141732283472" top="0.74803149606299213" bottom="0.74803149606299213" header="0.31496062992125984" footer="0.31496062992125984"/>
  <pageSetup paperSize="9" scale="69" orientation="portrait" r:id="rId1"/>
  <headerFooter>
    <oddHeader>&amp;R&amp;"ＭＳ 明朝,標準"&amp;12 2-14.①ジェネリック医薬品分析(医科･調剤)</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2"/>
  <sheetViews>
    <sheetView showGridLines="0" zoomScaleNormal="100" zoomScaleSheetLayoutView="100" workbookViewId="0"/>
  </sheetViews>
  <sheetFormatPr defaultColWidth="7.625" defaultRowHeight="15.75" customHeight="1"/>
  <cols>
    <col min="1" max="1" width="4.625" style="40" customWidth="1"/>
    <col min="2" max="2" width="5.625" style="47" customWidth="1"/>
    <col min="3" max="6" width="12.625" style="40" customWidth="1"/>
    <col min="7" max="15" width="15.625" style="40" customWidth="1"/>
    <col min="16" max="16" width="3.625" style="40" customWidth="1"/>
    <col min="17" max="20" width="11.125" style="40" customWidth="1"/>
    <col min="21" max="16384" width="7.625" style="40"/>
  </cols>
  <sheetData>
    <row r="1" spans="2:15" s="6" customFormat="1" ht="16.5" customHeight="1">
      <c r="B1" s="4" t="s">
        <v>263</v>
      </c>
      <c r="C1" s="5"/>
    </row>
    <row r="2" spans="2:15" s="4" customFormat="1" ht="16.5" customHeight="1" thickBot="1">
      <c r="B2" s="4" t="s">
        <v>260</v>
      </c>
    </row>
    <row r="3" spans="2:15" ht="15.75" customHeight="1">
      <c r="B3" s="373"/>
      <c r="C3" s="374"/>
      <c r="D3" s="374"/>
      <c r="E3" s="374"/>
      <c r="F3" s="375"/>
      <c r="G3" s="367" t="s">
        <v>141</v>
      </c>
      <c r="H3" s="368"/>
      <c r="I3" s="368"/>
      <c r="J3" s="368"/>
      <c r="K3" s="368"/>
      <c r="L3" s="368"/>
      <c r="M3" s="369"/>
      <c r="N3" s="353" t="s">
        <v>82</v>
      </c>
      <c r="O3" s="354"/>
    </row>
    <row r="4" spans="2:15" ht="15.75" customHeight="1">
      <c r="B4" s="376"/>
      <c r="C4" s="377"/>
      <c r="D4" s="377"/>
      <c r="E4" s="377"/>
      <c r="F4" s="378"/>
      <c r="G4" s="218" t="s">
        <v>121</v>
      </c>
      <c r="H4" s="218" t="s">
        <v>122</v>
      </c>
      <c r="I4" s="218" t="s">
        <v>123</v>
      </c>
      <c r="J4" s="218" t="s">
        <v>124</v>
      </c>
      <c r="K4" s="218" t="s">
        <v>125</v>
      </c>
      <c r="L4" s="218" t="s">
        <v>126</v>
      </c>
      <c r="M4" s="218" t="s">
        <v>127</v>
      </c>
      <c r="N4" s="69" t="s">
        <v>218</v>
      </c>
      <c r="O4" s="219" t="s">
        <v>172</v>
      </c>
    </row>
    <row r="5" spans="2:15" ht="15.75" customHeight="1">
      <c r="B5" s="79" t="s">
        <v>66</v>
      </c>
      <c r="C5" s="379" t="s">
        <v>142</v>
      </c>
      <c r="D5" s="380"/>
      <c r="E5" s="380"/>
      <c r="F5" s="381"/>
      <c r="G5" s="252">
        <v>20619249.487489998</v>
      </c>
      <c r="H5" s="252">
        <v>81524377.822510004</v>
      </c>
      <c r="I5" s="252">
        <v>1582689560.5098901</v>
      </c>
      <c r="J5" s="252">
        <v>1982921294.3338399</v>
      </c>
      <c r="K5" s="252">
        <v>1714985880.8449099</v>
      </c>
      <c r="L5" s="252">
        <v>1018835772.12485</v>
      </c>
      <c r="M5" s="252">
        <v>474865784.23598999</v>
      </c>
      <c r="N5" s="253">
        <v>6876441919.3594799</v>
      </c>
      <c r="O5" s="250"/>
    </row>
    <row r="6" spans="2:15" ht="15.75" customHeight="1">
      <c r="B6" s="80" t="s">
        <v>67</v>
      </c>
      <c r="C6" s="382" t="s">
        <v>143</v>
      </c>
      <c r="D6" s="383"/>
      <c r="E6" s="383"/>
      <c r="F6" s="384"/>
      <c r="G6" s="254">
        <v>17151644.06329</v>
      </c>
      <c r="H6" s="254">
        <v>69815410.77471</v>
      </c>
      <c r="I6" s="254">
        <v>1304536855.5445099</v>
      </c>
      <c r="J6" s="254">
        <v>1653493105.6068799</v>
      </c>
      <c r="K6" s="254">
        <v>1472413174.7093</v>
      </c>
      <c r="L6" s="254">
        <v>907444092.84025002</v>
      </c>
      <c r="M6" s="254">
        <v>436902831.60626</v>
      </c>
      <c r="N6" s="77">
        <v>5861757115.1452007</v>
      </c>
      <c r="O6" s="255">
        <v>1</v>
      </c>
    </row>
    <row r="7" spans="2:15" ht="15.75" customHeight="1">
      <c r="B7" s="81" t="s">
        <v>68</v>
      </c>
      <c r="C7" s="370" t="s">
        <v>83</v>
      </c>
      <c r="D7" s="371"/>
      <c r="E7" s="371"/>
      <c r="F7" s="372"/>
      <c r="G7" s="254">
        <v>5220957.3474000003</v>
      </c>
      <c r="H7" s="254">
        <v>18089829.669610001</v>
      </c>
      <c r="I7" s="254">
        <v>601546532.50136006</v>
      </c>
      <c r="J7" s="254">
        <v>700481364.91164005</v>
      </c>
      <c r="K7" s="254">
        <v>501298660.40105999</v>
      </c>
      <c r="L7" s="254">
        <v>229595251.72712001</v>
      </c>
      <c r="M7" s="254">
        <v>72673839.031760007</v>
      </c>
      <c r="N7" s="77">
        <v>2128906435.5899498</v>
      </c>
      <c r="O7" s="255">
        <v>0.36318571270881034</v>
      </c>
    </row>
    <row r="8" spans="2:15" ht="15.75" customHeight="1">
      <c r="B8" s="82" t="s">
        <v>70</v>
      </c>
      <c r="C8" s="370" t="s">
        <v>84</v>
      </c>
      <c r="D8" s="371"/>
      <c r="E8" s="371"/>
      <c r="F8" s="372"/>
      <c r="G8" s="256">
        <v>11930686.71589</v>
      </c>
      <c r="H8" s="256">
        <v>51725581.105099998</v>
      </c>
      <c r="I8" s="256">
        <v>702990323.04314995</v>
      </c>
      <c r="J8" s="256">
        <v>953011740.69524002</v>
      </c>
      <c r="K8" s="256">
        <v>971114514.30824006</v>
      </c>
      <c r="L8" s="256">
        <v>677848841.11312997</v>
      </c>
      <c r="M8" s="256">
        <v>364228992.57450002</v>
      </c>
      <c r="N8" s="77">
        <v>3732850679.5552502</v>
      </c>
      <c r="O8" s="255">
        <v>0.6368142872911895</v>
      </c>
    </row>
    <row r="9" spans="2:15" ht="15.75" customHeight="1">
      <c r="B9" s="83" t="s">
        <v>72</v>
      </c>
      <c r="C9" s="370" t="s">
        <v>85</v>
      </c>
      <c r="D9" s="371"/>
      <c r="E9" s="371"/>
      <c r="F9" s="372"/>
      <c r="G9" s="256">
        <v>1878423.7158900001</v>
      </c>
      <c r="H9" s="256">
        <v>6748557.0298800003</v>
      </c>
      <c r="I9" s="256">
        <v>206162089.22426</v>
      </c>
      <c r="J9" s="256">
        <v>247839437.95528001</v>
      </c>
      <c r="K9" s="256">
        <v>165540037.45039999</v>
      </c>
      <c r="L9" s="256">
        <v>66670649.52555</v>
      </c>
      <c r="M9" s="256">
        <v>16776284.296840001</v>
      </c>
      <c r="N9" s="257">
        <v>711615479.19809997</v>
      </c>
      <c r="O9" s="258">
        <v>0.12139968702549571</v>
      </c>
    </row>
    <row r="10" spans="2:15" ht="15.75" customHeight="1">
      <c r="B10" s="84" t="s">
        <v>74</v>
      </c>
      <c r="C10" s="385" t="s">
        <v>323</v>
      </c>
      <c r="D10" s="386"/>
      <c r="E10" s="386"/>
      <c r="F10" s="387"/>
      <c r="G10" s="259">
        <v>882721.3</v>
      </c>
      <c r="H10" s="259">
        <v>3613231.02</v>
      </c>
      <c r="I10" s="259">
        <v>124886536.495</v>
      </c>
      <c r="J10" s="259">
        <v>151478917.25999999</v>
      </c>
      <c r="K10" s="259">
        <v>99807162.375</v>
      </c>
      <c r="L10" s="259">
        <v>39414382.960000001</v>
      </c>
      <c r="M10" s="259">
        <v>9506810.3000000007</v>
      </c>
      <c r="N10" s="260">
        <v>429589761.70999998</v>
      </c>
      <c r="O10" s="261">
        <v>7.3286858065144969E-2</v>
      </c>
    </row>
    <row r="11" spans="2:15" ht="15.75" customHeight="1">
      <c r="B11" s="85" t="s">
        <v>75</v>
      </c>
      <c r="C11" s="388" t="s">
        <v>86</v>
      </c>
      <c r="D11" s="389"/>
      <c r="E11" s="389"/>
      <c r="F11" s="390"/>
      <c r="G11" s="262">
        <v>995702.41588999995</v>
      </c>
      <c r="H11" s="262">
        <v>3135326.0098799998</v>
      </c>
      <c r="I11" s="262">
        <v>81275552.729259998</v>
      </c>
      <c r="J11" s="262">
        <v>96360520.695280001</v>
      </c>
      <c r="K11" s="262">
        <v>65732875.075400002</v>
      </c>
      <c r="L11" s="262">
        <v>27256266.565549999</v>
      </c>
      <c r="M11" s="262">
        <v>7269473.9968400002</v>
      </c>
      <c r="N11" s="263">
        <v>282025717.48809999</v>
      </c>
      <c r="O11" s="264">
        <v>4.8112828960350733E-2</v>
      </c>
    </row>
    <row r="12" spans="2:15" ht="15.75" customHeight="1">
      <c r="B12" s="80" t="s">
        <v>77</v>
      </c>
      <c r="C12" s="370" t="s">
        <v>87</v>
      </c>
      <c r="D12" s="371"/>
      <c r="E12" s="371"/>
      <c r="F12" s="372"/>
      <c r="G12" s="265">
        <v>10052263</v>
      </c>
      <c r="H12" s="265">
        <v>44977024.075220004</v>
      </c>
      <c r="I12" s="265">
        <v>496828233.81888998</v>
      </c>
      <c r="J12" s="265">
        <v>705172302.73995996</v>
      </c>
      <c r="K12" s="265">
        <v>805574476.85783994</v>
      </c>
      <c r="L12" s="265">
        <v>611178191.58757997</v>
      </c>
      <c r="M12" s="265">
        <v>347452708.27766001</v>
      </c>
      <c r="N12" s="270">
        <v>3021235200.3571496</v>
      </c>
      <c r="O12" s="266">
        <v>0.51541460026569375</v>
      </c>
    </row>
    <row r="13" spans="2:15" ht="15.75" customHeight="1" thickBot="1">
      <c r="B13" s="83" t="s">
        <v>80</v>
      </c>
      <c r="C13" s="370" t="s">
        <v>144</v>
      </c>
      <c r="D13" s="371"/>
      <c r="E13" s="371"/>
      <c r="F13" s="372"/>
      <c r="G13" s="267">
        <v>0.73541021405329388</v>
      </c>
      <c r="H13" s="267">
        <v>0.72830131394892217</v>
      </c>
      <c r="I13" s="267">
        <v>0.74475685454018392</v>
      </c>
      <c r="J13" s="267">
        <v>0.73865443296611955</v>
      </c>
      <c r="K13" s="267">
        <v>0.75175400290390093</v>
      </c>
      <c r="L13" s="267">
        <v>0.77496347286794232</v>
      </c>
      <c r="M13" s="267">
        <v>0.81245096515729354</v>
      </c>
      <c r="N13" s="268">
        <v>0.74947720857446787</v>
      </c>
      <c r="O13" s="251"/>
    </row>
    <row r="14" spans="2:15" s="4" customFormat="1" ht="13.5" customHeight="1">
      <c r="B14" s="59" t="s">
        <v>238</v>
      </c>
      <c r="C14" s="8"/>
      <c r="D14" s="8"/>
      <c r="E14" s="8"/>
      <c r="F14" s="8"/>
      <c r="G14" s="8"/>
      <c r="H14" s="8"/>
      <c r="I14" s="8"/>
      <c r="J14" s="8"/>
      <c r="K14" s="8"/>
      <c r="L14" s="8"/>
      <c r="M14" s="8"/>
      <c r="N14" s="8"/>
      <c r="O14" s="8"/>
    </row>
    <row r="15" spans="2:15" s="4" customFormat="1" ht="13.5" customHeight="1">
      <c r="B15" s="63" t="s">
        <v>119</v>
      </c>
      <c r="C15" s="8"/>
      <c r="D15" s="8"/>
      <c r="E15" s="8"/>
      <c r="F15" s="8"/>
      <c r="G15" s="8"/>
      <c r="H15" s="8"/>
      <c r="I15" s="8"/>
      <c r="J15" s="8"/>
      <c r="K15" s="8"/>
      <c r="L15" s="8"/>
      <c r="M15" s="8"/>
      <c r="N15" s="8"/>
      <c r="O15" s="8"/>
    </row>
    <row r="16" spans="2:15" s="50" customFormat="1" ht="13.5" customHeight="1">
      <c r="B16" s="63" t="s">
        <v>239</v>
      </c>
    </row>
    <row r="17" spans="2:15" s="45" customFormat="1" ht="13.5" customHeight="1">
      <c r="B17" s="67" t="s">
        <v>140</v>
      </c>
    </row>
    <row r="18" spans="2:15" s="45" customFormat="1" ht="13.5" customHeight="1">
      <c r="B18" s="68" t="s">
        <v>307</v>
      </c>
    </row>
    <row r="19" spans="2:15" s="45" customFormat="1" ht="13.5" customHeight="1">
      <c r="B19" s="68"/>
    </row>
    <row r="20" spans="2:15" s="45" customFormat="1" ht="13.5" customHeight="1">
      <c r="B20" s="56"/>
      <c r="C20" s="52"/>
      <c r="D20" s="52"/>
      <c r="E20" s="52"/>
      <c r="F20" s="52"/>
      <c r="G20" s="52"/>
      <c r="H20" s="52"/>
      <c r="I20" s="52"/>
      <c r="J20" s="52"/>
      <c r="K20" s="52"/>
      <c r="L20" s="52"/>
      <c r="M20" s="52"/>
      <c r="N20" s="52"/>
      <c r="O20" s="53"/>
    </row>
    <row r="21" spans="2:15" s="6" customFormat="1" ht="16.5" customHeight="1">
      <c r="B21" s="4" t="s">
        <v>263</v>
      </c>
      <c r="C21" s="5"/>
    </row>
    <row r="22" spans="2:15" s="4" customFormat="1" ht="16.5" customHeight="1">
      <c r="B22" s="4" t="s">
        <v>260</v>
      </c>
    </row>
    <row r="23" spans="2:15" s="45" customFormat="1" ht="15.75" customHeight="1">
      <c r="B23" s="47"/>
      <c r="C23" s="40"/>
      <c r="D23" s="40"/>
      <c r="E23" s="40"/>
      <c r="F23" s="40"/>
      <c r="G23" s="40"/>
      <c r="H23" s="40"/>
      <c r="I23" s="40"/>
      <c r="J23" s="40"/>
      <c r="K23" s="40"/>
      <c r="L23" s="40"/>
      <c r="M23" s="40"/>
      <c r="N23" s="40"/>
      <c r="O23" s="40"/>
    </row>
    <row r="24" spans="2:15" s="45" customFormat="1" ht="15.75" customHeight="1">
      <c r="B24" s="47"/>
      <c r="C24" s="40"/>
      <c r="D24" s="40"/>
      <c r="E24" s="40"/>
      <c r="F24" s="40"/>
      <c r="G24" s="40"/>
      <c r="H24" s="40"/>
      <c r="I24" s="40"/>
      <c r="J24" s="40"/>
      <c r="K24" s="40"/>
      <c r="L24" s="40"/>
      <c r="M24" s="40"/>
      <c r="N24" s="40"/>
      <c r="O24" s="40"/>
    </row>
    <row r="25" spans="2:15" s="45" customFormat="1" ht="15.75" customHeight="1">
      <c r="B25" s="47"/>
      <c r="C25" s="40"/>
      <c r="D25" s="40"/>
      <c r="E25" s="40"/>
      <c r="F25" s="40"/>
      <c r="G25" s="40"/>
      <c r="H25" s="40"/>
      <c r="I25" s="40"/>
      <c r="J25" s="40"/>
      <c r="K25" s="40"/>
      <c r="L25" s="40"/>
      <c r="M25" s="40"/>
      <c r="N25" s="40"/>
      <c r="O25" s="40"/>
    </row>
    <row r="26" spans="2:15" s="45" customFormat="1" ht="15.75" customHeight="1">
      <c r="B26" s="47"/>
      <c r="C26" s="40"/>
      <c r="D26" s="40"/>
      <c r="E26" s="40"/>
      <c r="F26" s="40"/>
      <c r="G26" s="40"/>
      <c r="H26" s="40"/>
      <c r="I26" s="40"/>
      <c r="J26" s="40"/>
      <c r="K26" s="40"/>
      <c r="L26" s="40"/>
      <c r="M26" s="40"/>
      <c r="N26" s="40"/>
      <c r="O26" s="40"/>
    </row>
    <row r="27" spans="2:15" s="45" customFormat="1" ht="15.75" customHeight="1">
      <c r="B27" s="47"/>
      <c r="C27" s="40"/>
      <c r="D27" s="40"/>
      <c r="E27" s="40"/>
      <c r="F27" s="40"/>
      <c r="G27" s="40"/>
      <c r="H27" s="40"/>
      <c r="I27" s="40"/>
      <c r="J27" s="40"/>
      <c r="K27" s="40"/>
      <c r="L27" s="40"/>
      <c r="M27" s="40"/>
      <c r="N27" s="40"/>
      <c r="O27" s="40"/>
    </row>
    <row r="28" spans="2:15" s="45" customFormat="1" ht="15.75" customHeight="1">
      <c r="B28" s="47"/>
      <c r="C28" s="40"/>
      <c r="D28" s="40"/>
      <c r="E28" s="40"/>
      <c r="F28" s="40"/>
      <c r="G28" s="40"/>
      <c r="H28" s="40"/>
      <c r="I28" s="40"/>
      <c r="J28" s="40"/>
      <c r="K28" s="40"/>
      <c r="L28" s="40"/>
      <c r="M28" s="40"/>
      <c r="N28" s="40"/>
      <c r="O28" s="40"/>
    </row>
    <row r="29" spans="2:15" s="45" customFormat="1" ht="15.75" customHeight="1">
      <c r="B29" s="47"/>
      <c r="C29" s="40"/>
      <c r="D29" s="40"/>
      <c r="E29" s="40"/>
      <c r="F29" s="40"/>
      <c r="G29" s="40"/>
      <c r="H29" s="40"/>
      <c r="I29" s="40"/>
      <c r="J29" s="40"/>
      <c r="K29" s="40"/>
      <c r="L29" s="40"/>
      <c r="M29" s="40"/>
      <c r="N29" s="40"/>
      <c r="O29" s="40"/>
    </row>
    <row r="30" spans="2:15" s="45" customFormat="1" ht="15.75" customHeight="1">
      <c r="B30" s="47"/>
      <c r="C30" s="40"/>
      <c r="D30" s="40"/>
      <c r="E30" s="40"/>
      <c r="F30" s="40"/>
      <c r="G30" s="40"/>
      <c r="H30" s="40"/>
      <c r="I30" s="40"/>
      <c r="J30" s="40"/>
      <c r="K30" s="40"/>
      <c r="L30" s="40"/>
      <c r="M30" s="40"/>
      <c r="N30" s="40"/>
      <c r="O30" s="40"/>
    </row>
    <row r="32" spans="2:15" s="46" customFormat="1" ht="15.75" customHeight="1">
      <c r="B32" s="47"/>
      <c r="C32" s="40"/>
      <c r="D32" s="40"/>
      <c r="E32" s="40"/>
      <c r="F32" s="40"/>
      <c r="G32" s="40"/>
      <c r="H32" s="40"/>
      <c r="I32" s="40"/>
      <c r="J32" s="40"/>
      <c r="K32" s="40"/>
      <c r="L32" s="40"/>
      <c r="M32" s="40"/>
      <c r="N32" s="40"/>
      <c r="O32" s="40"/>
    </row>
    <row r="33" spans="2:15" s="45" customFormat="1" ht="15.75" customHeight="1">
      <c r="B33" s="47"/>
      <c r="C33" s="40"/>
      <c r="D33" s="40"/>
      <c r="E33" s="40"/>
      <c r="F33" s="40"/>
      <c r="G33" s="40"/>
      <c r="H33" s="40"/>
      <c r="I33" s="40"/>
      <c r="J33" s="40"/>
      <c r="K33" s="40"/>
      <c r="L33" s="40"/>
      <c r="M33" s="40"/>
      <c r="N33" s="40"/>
      <c r="O33" s="40"/>
    </row>
    <row r="34" spans="2:15" s="55" customFormat="1" ht="15.75" customHeight="1">
      <c r="B34" s="47"/>
      <c r="C34" s="40"/>
      <c r="D34" s="40"/>
      <c r="E34" s="40"/>
      <c r="F34" s="40"/>
      <c r="G34" s="40"/>
      <c r="H34" s="40"/>
      <c r="I34" s="40"/>
      <c r="J34" s="40"/>
      <c r="K34" s="40"/>
      <c r="L34" s="40"/>
      <c r="M34" s="40"/>
      <c r="N34" s="40"/>
      <c r="O34" s="40"/>
    </row>
    <row r="35" spans="2:15" s="55" customFormat="1" ht="15.75" customHeight="1">
      <c r="B35" s="47"/>
      <c r="C35" s="40"/>
      <c r="D35" s="40"/>
      <c r="E35" s="40"/>
      <c r="F35" s="40"/>
      <c r="G35" s="40"/>
      <c r="H35" s="40"/>
      <c r="I35" s="40"/>
      <c r="J35" s="40"/>
      <c r="K35" s="40"/>
      <c r="L35" s="40"/>
      <c r="M35" s="40"/>
      <c r="N35" s="40"/>
      <c r="O35" s="40"/>
    </row>
    <row r="36" spans="2:15" s="55" customFormat="1" ht="15.75" customHeight="1">
      <c r="B36" s="47"/>
      <c r="C36" s="40"/>
      <c r="D36" s="40"/>
      <c r="E36" s="40"/>
      <c r="F36" s="40"/>
      <c r="G36" s="40"/>
      <c r="H36" s="40"/>
      <c r="I36" s="40"/>
      <c r="J36" s="40"/>
      <c r="K36" s="40"/>
      <c r="L36" s="40"/>
      <c r="M36" s="40"/>
      <c r="N36" s="40"/>
      <c r="O36" s="40"/>
    </row>
    <row r="37" spans="2:15" s="55" customFormat="1" ht="15.75" customHeight="1">
      <c r="B37" s="47"/>
      <c r="C37" s="40"/>
      <c r="D37" s="40"/>
      <c r="E37" s="40"/>
      <c r="F37" s="40"/>
      <c r="G37" s="40"/>
      <c r="H37" s="40"/>
      <c r="I37" s="40"/>
      <c r="J37" s="40"/>
      <c r="K37" s="40"/>
      <c r="L37" s="40"/>
      <c r="M37" s="40"/>
      <c r="N37" s="40"/>
      <c r="O37" s="40"/>
    </row>
    <row r="45" spans="2:15" ht="15.75" customHeight="1">
      <c r="B45" s="7"/>
      <c r="C45" s="48"/>
      <c r="D45" s="48"/>
      <c r="E45" s="48"/>
      <c r="F45" s="48"/>
      <c r="G45" s="48"/>
      <c r="H45" s="48"/>
      <c r="I45" s="48"/>
      <c r="J45" s="48"/>
      <c r="K45" s="48"/>
      <c r="L45" s="48"/>
      <c r="M45" s="48"/>
      <c r="N45" s="48"/>
      <c r="O45" s="48"/>
    </row>
    <row r="46" spans="2:15" s="4" customFormat="1" ht="15.75" customHeight="1">
      <c r="B46" s="7"/>
      <c r="C46" s="8"/>
      <c r="D46" s="8"/>
      <c r="E46" s="8"/>
      <c r="F46" s="8"/>
      <c r="G46" s="8"/>
      <c r="H46" s="8"/>
      <c r="I46" s="8"/>
      <c r="J46" s="8"/>
      <c r="K46" s="8"/>
      <c r="L46" s="8"/>
      <c r="M46" s="8"/>
      <c r="N46" s="8"/>
      <c r="O46" s="8"/>
    </row>
    <row r="47" spans="2:15" s="4" customFormat="1" ht="15.75" customHeight="1">
      <c r="B47" s="7"/>
      <c r="C47" s="8"/>
      <c r="D47" s="8"/>
      <c r="E47" s="8"/>
      <c r="F47" s="8"/>
      <c r="G47" s="8"/>
      <c r="H47" s="8"/>
      <c r="I47" s="8"/>
      <c r="J47" s="8"/>
      <c r="K47" s="8"/>
      <c r="L47" s="8"/>
      <c r="M47" s="8"/>
      <c r="N47" s="8"/>
      <c r="O47" s="8"/>
    </row>
    <row r="48" spans="2:15" s="4" customFormat="1" ht="15.75" customHeight="1">
      <c r="B48" s="7"/>
      <c r="C48" s="8"/>
      <c r="D48" s="8"/>
      <c r="E48" s="8"/>
      <c r="F48" s="8"/>
      <c r="G48" s="8"/>
      <c r="H48" s="8"/>
      <c r="I48" s="8"/>
      <c r="J48" s="8"/>
      <c r="K48" s="8"/>
      <c r="L48" s="8"/>
      <c r="M48" s="8"/>
      <c r="N48" s="8"/>
      <c r="O48" s="8"/>
    </row>
    <row r="49" spans="2:15" s="4" customFormat="1" ht="15.75" customHeight="1">
      <c r="B49" s="7"/>
      <c r="C49" s="8"/>
      <c r="D49" s="8"/>
      <c r="E49" s="8"/>
      <c r="F49" s="8"/>
      <c r="G49" s="8"/>
      <c r="H49" s="8"/>
      <c r="I49" s="8"/>
      <c r="J49" s="8"/>
      <c r="K49" s="8"/>
      <c r="L49" s="8"/>
      <c r="M49" s="8"/>
      <c r="N49" s="8"/>
      <c r="O49" s="8"/>
    </row>
    <row r="50" spans="2:15" s="4" customFormat="1" ht="15.75" customHeight="1">
      <c r="B50" s="7"/>
      <c r="C50" s="8"/>
      <c r="D50" s="8"/>
      <c r="E50" s="8"/>
      <c r="F50" s="8"/>
      <c r="G50" s="8"/>
      <c r="H50" s="8"/>
      <c r="I50" s="8"/>
      <c r="J50" s="8"/>
      <c r="K50" s="8"/>
      <c r="L50" s="8"/>
      <c r="M50" s="8"/>
      <c r="N50" s="8"/>
      <c r="O50" s="8"/>
    </row>
    <row r="51" spans="2:15" s="4" customFormat="1" ht="15.75" customHeight="1">
      <c r="B51" s="7"/>
      <c r="C51" s="8"/>
      <c r="D51" s="8"/>
      <c r="E51" s="8"/>
      <c r="F51" s="8"/>
      <c r="G51" s="8"/>
      <c r="H51" s="8"/>
      <c r="I51" s="8"/>
      <c r="J51" s="8"/>
      <c r="K51" s="8"/>
      <c r="L51" s="8"/>
      <c r="M51" s="8"/>
      <c r="N51" s="8"/>
      <c r="O51" s="8"/>
    </row>
    <row r="52" spans="2:15" s="4" customFormat="1" ht="15.75" customHeight="1">
      <c r="B52" s="7"/>
      <c r="C52" s="8"/>
      <c r="D52" s="8"/>
      <c r="E52" s="8"/>
      <c r="F52" s="8"/>
      <c r="G52" s="8"/>
      <c r="H52" s="8"/>
      <c r="I52" s="8"/>
      <c r="J52" s="8"/>
      <c r="K52" s="8"/>
      <c r="L52" s="8"/>
      <c r="M52" s="8"/>
      <c r="N52" s="8"/>
      <c r="O52" s="8"/>
    </row>
    <row r="53" spans="2:15" s="4" customFormat="1" ht="15.75" customHeight="1">
      <c r="B53" s="7"/>
      <c r="C53" s="8"/>
      <c r="D53" s="8"/>
      <c r="E53" s="8"/>
      <c r="F53" s="8"/>
      <c r="G53" s="8"/>
      <c r="H53" s="8"/>
      <c r="I53" s="8"/>
      <c r="J53" s="8"/>
      <c r="K53" s="8"/>
      <c r="L53" s="8"/>
      <c r="M53" s="8"/>
      <c r="N53" s="8"/>
      <c r="O53" s="8"/>
    </row>
    <row r="54" spans="2:15" s="4" customFormat="1" ht="15.75" customHeight="1">
      <c r="B54" s="7"/>
      <c r="C54" s="8"/>
      <c r="D54" s="8"/>
      <c r="E54" s="8"/>
      <c r="F54" s="8"/>
      <c r="G54" s="8"/>
      <c r="H54" s="8"/>
      <c r="I54" s="8"/>
      <c r="J54" s="8"/>
      <c r="K54" s="8"/>
      <c r="L54" s="8"/>
      <c r="M54" s="8"/>
      <c r="N54" s="8"/>
      <c r="O54" s="8"/>
    </row>
    <row r="55" spans="2:15" s="4" customFormat="1" ht="15.75" customHeight="1">
      <c r="B55" s="7"/>
      <c r="C55" s="8"/>
      <c r="D55" s="8"/>
      <c r="E55" s="8"/>
      <c r="F55" s="8"/>
      <c r="G55" s="8"/>
      <c r="H55" s="8"/>
      <c r="I55" s="8"/>
      <c r="J55" s="8"/>
      <c r="K55" s="8"/>
      <c r="L55" s="8"/>
      <c r="M55" s="8"/>
      <c r="N55" s="8"/>
      <c r="O55" s="8"/>
    </row>
    <row r="56" spans="2:15" s="4" customFormat="1" ht="15.75" customHeight="1">
      <c r="B56" s="7"/>
      <c r="C56" s="8"/>
      <c r="D56" s="8"/>
      <c r="E56" s="8"/>
      <c r="F56" s="8"/>
      <c r="G56" s="8"/>
      <c r="H56" s="8"/>
      <c r="I56" s="8"/>
      <c r="J56" s="8"/>
      <c r="K56" s="8"/>
      <c r="L56" s="8"/>
      <c r="M56" s="8"/>
      <c r="N56" s="8"/>
      <c r="O56" s="8"/>
    </row>
    <row r="59" spans="2:15" s="4" customFormat="1" ht="13.5" customHeight="1">
      <c r="B59" s="59" t="s">
        <v>238</v>
      </c>
      <c r="C59" s="8"/>
      <c r="D59" s="8"/>
      <c r="E59" s="8"/>
      <c r="F59" s="8"/>
      <c r="G59" s="8"/>
      <c r="H59" s="8"/>
      <c r="I59" s="8"/>
      <c r="J59" s="8"/>
      <c r="K59" s="8"/>
      <c r="L59" s="8"/>
      <c r="M59" s="8"/>
      <c r="N59" s="8"/>
      <c r="O59" s="8"/>
    </row>
    <row r="60" spans="2:15" s="50" customFormat="1" ht="13.5" customHeight="1">
      <c r="B60" s="63" t="s">
        <v>119</v>
      </c>
    </row>
    <row r="61" spans="2:15" s="9" customFormat="1" ht="13.5" customHeight="1">
      <c r="B61" s="63" t="s">
        <v>239</v>
      </c>
      <c r="C61" s="8"/>
      <c r="D61" s="8"/>
      <c r="E61" s="8"/>
      <c r="F61" s="8"/>
      <c r="G61" s="8"/>
      <c r="H61" s="8"/>
      <c r="I61" s="8"/>
      <c r="J61" s="8"/>
      <c r="K61" s="8"/>
      <c r="L61" s="8"/>
      <c r="M61" s="8"/>
      <c r="N61" s="8"/>
      <c r="O61" s="8"/>
    </row>
    <row r="62" spans="2:15" ht="13.5" customHeight="1">
      <c r="B62" s="66" t="s">
        <v>209</v>
      </c>
      <c r="C62" s="49"/>
      <c r="D62" s="49"/>
      <c r="E62" s="49"/>
      <c r="F62" s="49"/>
      <c r="G62" s="49"/>
      <c r="H62" s="49"/>
      <c r="I62" s="49"/>
      <c r="J62" s="49"/>
      <c r="K62" s="49"/>
      <c r="L62" s="49"/>
      <c r="M62" s="49"/>
      <c r="N62" s="49"/>
      <c r="O62" s="49"/>
    </row>
  </sheetData>
  <mergeCells count="12">
    <mergeCell ref="C9:F9"/>
    <mergeCell ref="C10:F10"/>
    <mergeCell ref="C11:F11"/>
    <mergeCell ref="C12:F12"/>
    <mergeCell ref="C13:F13"/>
    <mergeCell ref="C8:F8"/>
    <mergeCell ref="B3:F4"/>
    <mergeCell ref="N3:O3"/>
    <mergeCell ref="C5:F5"/>
    <mergeCell ref="C6:F6"/>
    <mergeCell ref="C7:F7"/>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2-14.①ジェネリック医薬品分析(医科･調剤)</oddHeader>
  </headerFooter>
  <colBreaks count="1" manualBreakCount="1">
    <brk id="20"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18"/>
  <sheetViews>
    <sheetView showGridLines="0" zoomScaleNormal="100" zoomScaleSheetLayoutView="100" workbookViewId="0"/>
  </sheetViews>
  <sheetFormatPr defaultColWidth="9" defaultRowHeight="13.5"/>
  <cols>
    <col min="1" max="1" width="4.625" style="20" customWidth="1"/>
    <col min="2" max="2" width="3.625" style="20" customWidth="1"/>
    <col min="3" max="3" width="12.625" style="20" customWidth="1"/>
    <col min="4" max="12" width="11.625" style="20" customWidth="1"/>
    <col min="13" max="16384" width="9" style="20"/>
  </cols>
  <sheetData>
    <row r="1" spans="2:12" ht="16.5" customHeight="1">
      <c r="B1" s="18" t="s">
        <v>301</v>
      </c>
    </row>
    <row r="2" spans="2:12" ht="16.5" customHeight="1">
      <c r="B2" s="18" t="s">
        <v>265</v>
      </c>
    </row>
    <row r="3" spans="2:12" ht="10.5" customHeight="1">
      <c r="B3" s="465"/>
      <c r="C3" s="396" t="s">
        <v>89</v>
      </c>
      <c r="D3" s="466" t="s">
        <v>149</v>
      </c>
      <c r="E3" s="466" t="s">
        <v>150</v>
      </c>
      <c r="F3" s="468" t="s">
        <v>151</v>
      </c>
      <c r="G3" s="466" t="s">
        <v>155</v>
      </c>
      <c r="H3" s="470" t="s">
        <v>156</v>
      </c>
      <c r="I3" s="21"/>
      <c r="J3" s="22"/>
      <c r="K3" s="468" t="s">
        <v>154</v>
      </c>
      <c r="L3" s="466" t="s">
        <v>132</v>
      </c>
    </row>
    <row r="4" spans="2:12" ht="69" customHeight="1">
      <c r="B4" s="465"/>
      <c r="C4" s="396"/>
      <c r="D4" s="467"/>
      <c r="E4" s="467"/>
      <c r="F4" s="469"/>
      <c r="G4" s="467"/>
      <c r="H4" s="469"/>
      <c r="I4" s="213" t="s">
        <v>152</v>
      </c>
      <c r="J4" s="213" t="s">
        <v>153</v>
      </c>
      <c r="K4" s="469"/>
      <c r="L4" s="467"/>
    </row>
    <row r="5" spans="2:12" s="105" customFormat="1" ht="13.5" customHeight="1">
      <c r="B5" s="221">
        <v>1</v>
      </c>
      <c r="C5" s="23" t="s">
        <v>1</v>
      </c>
      <c r="D5" s="293">
        <v>28583248742.311611</v>
      </c>
      <c r="E5" s="293">
        <f>SUM(F5,G5)</f>
        <v>26169570806.170929</v>
      </c>
      <c r="F5" s="293">
        <v>4380137451.4288502</v>
      </c>
      <c r="G5" s="294">
        <f>SUM(H5,K5)</f>
        <v>21789433354.742081</v>
      </c>
      <c r="H5" s="295">
        <f>SUM(I5:J5)</f>
        <v>5178563868.7452965</v>
      </c>
      <c r="I5" s="293">
        <v>1979272181.4285002</v>
      </c>
      <c r="J5" s="293">
        <v>3199291687.3167968</v>
      </c>
      <c r="K5" s="293">
        <v>16610869485.996786</v>
      </c>
      <c r="L5" s="341">
        <v>1202329360.0414977</v>
      </c>
    </row>
    <row r="6" spans="2:12" s="105" customFormat="1" ht="13.5" customHeight="1">
      <c r="B6" s="221">
        <v>2</v>
      </c>
      <c r="C6" s="23" t="s">
        <v>8</v>
      </c>
      <c r="D6" s="293">
        <v>21552778468.382385</v>
      </c>
      <c r="E6" s="293">
        <f t="shared" ref="E6:E12" si="0">SUM(F6,G6)</f>
        <v>19806527835.507137</v>
      </c>
      <c r="F6" s="293">
        <v>3625815772.3326402</v>
      </c>
      <c r="G6" s="293">
        <f t="shared" ref="G6:G12" si="1">SUM(H6,K6)</f>
        <v>16180712063.174498</v>
      </c>
      <c r="H6" s="293">
        <f t="shared" ref="H6:H12" si="2">SUM(I6:J6)</f>
        <v>3503242585.6799932</v>
      </c>
      <c r="I6" s="293">
        <v>1248714417.9510016</v>
      </c>
      <c r="J6" s="293">
        <v>2254528167.7289915</v>
      </c>
      <c r="K6" s="293">
        <v>12677469477.494505</v>
      </c>
      <c r="L6" s="341">
        <v>763774786.34400058</v>
      </c>
    </row>
    <row r="7" spans="2:12" s="105" customFormat="1" ht="13.5" customHeight="1">
      <c r="B7" s="221">
        <v>3</v>
      </c>
      <c r="C7" s="23" t="s">
        <v>13</v>
      </c>
      <c r="D7" s="293">
        <v>34974269431.598915</v>
      </c>
      <c r="E7" s="293">
        <f t="shared" si="0"/>
        <v>32276323773.119324</v>
      </c>
      <c r="F7" s="293">
        <v>5621837563.1237984</v>
      </c>
      <c r="G7" s="293">
        <f>SUM(H7,K7)</f>
        <v>26654486209.995525</v>
      </c>
      <c r="H7" s="293">
        <f t="shared" si="2"/>
        <v>6077102632.6600876</v>
      </c>
      <c r="I7" s="293">
        <v>2199854509.0549989</v>
      </c>
      <c r="J7" s="293">
        <v>3877248123.6050892</v>
      </c>
      <c r="K7" s="293">
        <v>20577383577.335438</v>
      </c>
      <c r="L7" s="341">
        <v>1334537183.7599976</v>
      </c>
    </row>
    <row r="8" spans="2:12" s="105" customFormat="1" ht="13.5" customHeight="1">
      <c r="B8" s="221">
        <v>4</v>
      </c>
      <c r="C8" s="23" t="s">
        <v>21</v>
      </c>
      <c r="D8" s="293">
        <v>23628137045.659733</v>
      </c>
      <c r="E8" s="293">
        <f t="shared" si="0"/>
        <v>21587267972.144485</v>
      </c>
      <c r="F8" s="293">
        <v>3787731491.9217658</v>
      </c>
      <c r="G8" s="293">
        <f>SUM(H8,K8)</f>
        <v>17799536480.222721</v>
      </c>
      <c r="H8" s="293">
        <f t="shared" si="2"/>
        <v>4598307874.4990873</v>
      </c>
      <c r="I8" s="293">
        <v>1809936123.3824995</v>
      </c>
      <c r="J8" s="293">
        <v>2788371751.1165881</v>
      </c>
      <c r="K8" s="293">
        <v>13201228605.723633</v>
      </c>
      <c r="L8" s="341">
        <v>1090042500.2350004</v>
      </c>
    </row>
    <row r="9" spans="2:12" s="105" customFormat="1" ht="13.5" customHeight="1">
      <c r="B9" s="221">
        <v>5</v>
      </c>
      <c r="C9" s="23" t="s">
        <v>25</v>
      </c>
      <c r="D9" s="293">
        <v>20033366361.051647</v>
      </c>
      <c r="E9" s="293">
        <f t="shared" si="0"/>
        <v>18252311092.982925</v>
      </c>
      <c r="F9" s="293">
        <v>3066096482.108973</v>
      </c>
      <c r="G9" s="293">
        <f t="shared" si="1"/>
        <v>15186214610.873951</v>
      </c>
      <c r="H9" s="293">
        <f t="shared" si="2"/>
        <v>3697822456.164618</v>
      </c>
      <c r="I9" s="293">
        <v>1386588855.2539964</v>
      </c>
      <c r="J9" s="293">
        <v>2311233600.9106216</v>
      </c>
      <c r="K9" s="293">
        <v>11488392154.709333</v>
      </c>
      <c r="L9" s="341">
        <v>839479808.07700157</v>
      </c>
    </row>
    <row r="10" spans="2:12" s="105" customFormat="1" ht="13.5" customHeight="1">
      <c r="B10" s="221">
        <v>6</v>
      </c>
      <c r="C10" s="23" t="s">
        <v>35</v>
      </c>
      <c r="D10" s="293">
        <v>24307913130.890034</v>
      </c>
      <c r="E10" s="293">
        <f t="shared" si="0"/>
        <v>22173738976.705563</v>
      </c>
      <c r="F10" s="293">
        <v>3885628576.2189736</v>
      </c>
      <c r="G10" s="293">
        <f t="shared" si="1"/>
        <v>18288110400.486588</v>
      </c>
      <c r="H10" s="293">
        <f t="shared" si="2"/>
        <v>4389649755.1033058</v>
      </c>
      <c r="I10" s="293">
        <v>1656796224.2200003</v>
      </c>
      <c r="J10" s="293">
        <v>2732853530.8833051</v>
      </c>
      <c r="K10" s="293">
        <v>13898460645.383284</v>
      </c>
      <c r="L10" s="341">
        <v>1007515242.3469996</v>
      </c>
    </row>
    <row r="11" spans="2:12" s="105" customFormat="1" ht="13.5" customHeight="1">
      <c r="B11" s="221">
        <v>7</v>
      </c>
      <c r="C11" s="23" t="s">
        <v>44</v>
      </c>
      <c r="D11" s="293">
        <v>25327929579.886852</v>
      </c>
      <c r="E11" s="293">
        <f t="shared" si="0"/>
        <v>22919043927.263599</v>
      </c>
      <c r="F11" s="293">
        <v>3947235822.1095986</v>
      </c>
      <c r="G11" s="293">
        <f t="shared" si="1"/>
        <v>18971808105.153999</v>
      </c>
      <c r="H11" s="293">
        <f t="shared" si="2"/>
        <v>4805128802.2134504</v>
      </c>
      <c r="I11" s="293">
        <v>1830165732.8775017</v>
      </c>
      <c r="J11" s="293">
        <v>2974963069.3359489</v>
      </c>
      <c r="K11" s="293">
        <v>14166679302.940548</v>
      </c>
      <c r="L11" s="341">
        <v>1102461377.3700001</v>
      </c>
    </row>
    <row r="12" spans="2:12" s="105" customFormat="1" ht="13.5" customHeight="1" thickBot="1">
      <c r="B12" s="221">
        <v>8</v>
      </c>
      <c r="C12" s="23" t="s">
        <v>57</v>
      </c>
      <c r="D12" s="293">
        <v>70847108281.665817</v>
      </c>
      <c r="E12" s="293">
        <f t="shared" si="0"/>
        <v>64627868446.372116</v>
      </c>
      <c r="F12" s="293">
        <v>11350681957.638546</v>
      </c>
      <c r="G12" s="293">
        <f t="shared" si="1"/>
        <v>53277186488.733574</v>
      </c>
      <c r="H12" s="293">
        <f t="shared" si="2"/>
        <v>12685312272.157288</v>
      </c>
      <c r="I12" s="293">
        <v>4885256877.7224979</v>
      </c>
      <c r="J12" s="293">
        <v>7800055394.4347887</v>
      </c>
      <c r="K12" s="293">
        <v>40591874216.576286</v>
      </c>
      <c r="L12" s="341">
        <v>2941682288.0535092</v>
      </c>
    </row>
    <row r="13" spans="2:12" s="105" customFormat="1" ht="13.5" customHeight="1" thickTop="1">
      <c r="B13" s="407" t="s">
        <v>0</v>
      </c>
      <c r="C13" s="408"/>
      <c r="D13" s="210">
        <f>'ポテンシャル(金額)'!E3</f>
        <v>249254751.04144642</v>
      </c>
      <c r="E13" s="210">
        <f>'ポテンシャル(金額)'!E4</f>
        <v>227812652.8302649</v>
      </c>
      <c r="F13" s="210">
        <f>'ポテンシャル(金額)'!D7</f>
        <v>39665165.116883032</v>
      </c>
      <c r="G13" s="210">
        <f>'ポテンシャル(金額)'!D11</f>
        <v>188147487.71338207</v>
      </c>
      <c r="H13" s="210">
        <f>'ポテンシャル(金額)'!G11</f>
        <v>44935130.247223131</v>
      </c>
      <c r="I13" s="210">
        <f>'ポテンシャル(金額)'!J10</f>
        <v>16996584.921891</v>
      </c>
      <c r="J13" s="210">
        <f>'ポテンシャル(金額)'!J13</f>
        <v>27938545.325332128</v>
      </c>
      <c r="K13" s="210">
        <f>'ポテンシャル(金額)'!G16</f>
        <v>143212357.46615899</v>
      </c>
      <c r="L13" s="125">
        <f>'ポテンシャル(金額)'!M10</f>
        <v>10281822.546228001</v>
      </c>
    </row>
    <row r="14" spans="2:12" s="105" customFormat="1"/>
    <row r="15" spans="2:12" s="105" customFormat="1"/>
    <row r="16" spans="2:12" s="105" customFormat="1"/>
    <row r="17" s="105" customFormat="1"/>
    <row r="18" s="105" customFormat="1"/>
  </sheetData>
  <mergeCells count="10">
    <mergeCell ref="B13:C13"/>
    <mergeCell ref="B3:B4"/>
    <mergeCell ref="C3:C4"/>
    <mergeCell ref="L3:L4"/>
    <mergeCell ref="D3:D4"/>
    <mergeCell ref="E3:E4"/>
    <mergeCell ref="F3:F4"/>
    <mergeCell ref="G3:G4"/>
    <mergeCell ref="K3:K4"/>
    <mergeCell ref="H3:H4"/>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2-14.①ジェネリック医薬品分析(医科･調剤)</oddHeader>
  </headerFooter>
  <ignoredErrors>
    <ignoredError sqref="E5:E12 G12 G5 G6 G7 G8 G9 G10 G11" emptyCellReference="1"/>
    <ignoredError sqref="H5:H12" formulaRange="1" emptyCellReferenc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80"/>
  <sheetViews>
    <sheetView showGridLines="0" zoomScaleNormal="100" zoomScaleSheetLayoutView="100" workbookViewId="0"/>
  </sheetViews>
  <sheetFormatPr defaultColWidth="9" defaultRowHeight="13.5"/>
  <cols>
    <col min="1" max="1" width="4.625" style="20" customWidth="1"/>
    <col min="2" max="2" width="3.625" style="20" customWidth="1"/>
    <col min="3" max="3" width="12.625" style="20" customWidth="1"/>
    <col min="4" max="7" width="11.625" style="20" customWidth="1"/>
    <col min="8" max="8" width="11.625" style="3" customWidth="1"/>
    <col min="9" max="12" width="11.625" style="20" customWidth="1"/>
    <col min="13" max="16384" width="9" style="20"/>
  </cols>
  <sheetData>
    <row r="1" spans="2:12" ht="16.5" customHeight="1">
      <c r="B1" s="18" t="s">
        <v>301</v>
      </c>
    </row>
    <row r="2" spans="2:12" ht="16.5" customHeight="1">
      <c r="B2" s="18" t="s">
        <v>286</v>
      </c>
    </row>
    <row r="3" spans="2:12" ht="10.5" customHeight="1">
      <c r="B3" s="465"/>
      <c r="C3" s="396" t="s">
        <v>98</v>
      </c>
      <c r="D3" s="466" t="s">
        <v>149</v>
      </c>
      <c r="E3" s="466" t="s">
        <v>150</v>
      </c>
      <c r="F3" s="468" t="s">
        <v>151</v>
      </c>
      <c r="G3" s="466" t="s">
        <v>155</v>
      </c>
      <c r="H3" s="470" t="s">
        <v>156</v>
      </c>
      <c r="I3" s="21"/>
      <c r="J3" s="22"/>
      <c r="K3" s="468" t="s">
        <v>154</v>
      </c>
      <c r="L3" s="466" t="s">
        <v>132</v>
      </c>
    </row>
    <row r="4" spans="2:12" ht="69" customHeight="1">
      <c r="B4" s="465"/>
      <c r="C4" s="396"/>
      <c r="D4" s="467"/>
      <c r="E4" s="467"/>
      <c r="F4" s="469"/>
      <c r="G4" s="467"/>
      <c r="H4" s="469"/>
      <c r="I4" s="213" t="s">
        <v>152</v>
      </c>
      <c r="J4" s="213" t="s">
        <v>153</v>
      </c>
      <c r="K4" s="469"/>
      <c r="L4" s="467"/>
    </row>
    <row r="5" spans="2:12" s="105" customFormat="1" ht="13.5" customHeight="1">
      <c r="B5" s="221">
        <v>1</v>
      </c>
      <c r="C5" s="102" t="s">
        <v>58</v>
      </c>
      <c r="D5" s="293">
        <v>70847108281.665771</v>
      </c>
      <c r="E5" s="293">
        <f>SUM(F5,G5)</f>
        <v>64627868446.371681</v>
      </c>
      <c r="F5" s="293">
        <v>11350681957.638468</v>
      </c>
      <c r="G5" s="294">
        <f>SUM(H5,K5)</f>
        <v>53277186488.733215</v>
      </c>
      <c r="H5" s="295">
        <f>SUM(I5:J5)</f>
        <v>12685312272.157324</v>
      </c>
      <c r="I5" s="293">
        <v>4885256877.7225008</v>
      </c>
      <c r="J5" s="293">
        <v>7800055394.434823</v>
      </c>
      <c r="K5" s="293">
        <v>40591874216.57589</v>
      </c>
      <c r="L5" s="341">
        <v>2941682288.0534987</v>
      </c>
    </row>
    <row r="6" spans="2:12" s="105" customFormat="1" ht="13.5" customHeight="1">
      <c r="B6" s="221">
        <v>2</v>
      </c>
      <c r="C6" s="102" t="s">
        <v>99</v>
      </c>
      <c r="D6" s="293">
        <v>2455632016.4969144</v>
      </c>
      <c r="E6" s="293">
        <f t="shared" ref="E6:E69" si="0">SUM(F6,G6)</f>
        <v>2230492969.0053511</v>
      </c>
      <c r="F6" s="293">
        <v>411519485.39279032</v>
      </c>
      <c r="G6" s="293">
        <f t="shared" ref="G6:G69" si="1">SUM(H6,K6)</f>
        <v>1818973483.6125607</v>
      </c>
      <c r="H6" s="294">
        <f t="shared" ref="H6:H69" si="2">SUM(I6:J6)</f>
        <v>414938733.66237009</v>
      </c>
      <c r="I6" s="293">
        <v>158384565.34799996</v>
      </c>
      <c r="J6" s="293">
        <v>256554168.31437016</v>
      </c>
      <c r="K6" s="293">
        <v>1404034749.9501908</v>
      </c>
      <c r="L6" s="341">
        <v>96120532.981999904</v>
      </c>
    </row>
    <row r="7" spans="2:12" s="105" customFormat="1" ht="13.5" customHeight="1">
      <c r="B7" s="221">
        <v>3</v>
      </c>
      <c r="C7" s="102" t="s">
        <v>100</v>
      </c>
      <c r="D7" s="293">
        <v>1662495772.8898025</v>
      </c>
      <c r="E7" s="293">
        <f t="shared" si="0"/>
        <v>1514179033.5084236</v>
      </c>
      <c r="F7" s="293">
        <v>242278477.62395403</v>
      </c>
      <c r="G7" s="293">
        <f t="shared" si="1"/>
        <v>1271900555.8844695</v>
      </c>
      <c r="H7" s="294">
        <f t="shared" si="2"/>
        <v>324842228.10510999</v>
      </c>
      <c r="I7" s="293">
        <v>119095995.90500008</v>
      </c>
      <c r="J7" s="293">
        <v>205746232.20010993</v>
      </c>
      <c r="K7" s="293">
        <v>947058327.77935958</v>
      </c>
      <c r="L7" s="341">
        <v>71391426.699999958</v>
      </c>
    </row>
    <row r="8" spans="2:12" s="105" customFormat="1" ht="13.5" customHeight="1">
      <c r="B8" s="221">
        <v>4</v>
      </c>
      <c r="C8" s="102" t="s">
        <v>101</v>
      </c>
      <c r="D8" s="293">
        <v>1883906717.3792434</v>
      </c>
      <c r="E8" s="293">
        <f t="shared" si="0"/>
        <v>1712377298.4762604</v>
      </c>
      <c r="F8" s="293">
        <v>307009063.25362986</v>
      </c>
      <c r="G8" s="293">
        <f t="shared" si="1"/>
        <v>1405368235.2226305</v>
      </c>
      <c r="H8" s="294">
        <f t="shared" si="2"/>
        <v>352348882.26722002</v>
      </c>
      <c r="I8" s="293">
        <v>134797305.61499998</v>
      </c>
      <c r="J8" s="293">
        <v>217551576.65222004</v>
      </c>
      <c r="K8" s="293">
        <v>1053019352.9554105</v>
      </c>
      <c r="L8" s="341">
        <v>81286682.144999981</v>
      </c>
    </row>
    <row r="9" spans="2:12" s="105" customFormat="1" ht="13.5" customHeight="1">
      <c r="B9" s="221">
        <v>5</v>
      </c>
      <c r="C9" s="102" t="s">
        <v>102</v>
      </c>
      <c r="D9" s="293">
        <v>1589542951.5101593</v>
      </c>
      <c r="E9" s="293">
        <f t="shared" si="0"/>
        <v>1468859971.8150403</v>
      </c>
      <c r="F9" s="293">
        <v>241015280.04069987</v>
      </c>
      <c r="G9" s="293">
        <f t="shared" si="1"/>
        <v>1227844691.7743404</v>
      </c>
      <c r="H9" s="294">
        <f t="shared" si="2"/>
        <v>270298783.33506</v>
      </c>
      <c r="I9" s="293">
        <v>102260537.87000003</v>
      </c>
      <c r="J9" s="293">
        <v>168038245.46506</v>
      </c>
      <c r="K9" s="293">
        <v>957545908.43928039</v>
      </c>
      <c r="L9" s="341">
        <v>61494051.247500002</v>
      </c>
    </row>
    <row r="10" spans="2:12" s="105" customFormat="1" ht="13.5" customHeight="1">
      <c r="B10" s="221">
        <v>6</v>
      </c>
      <c r="C10" s="102" t="s">
        <v>103</v>
      </c>
      <c r="D10" s="293">
        <v>2203350645.0967116</v>
      </c>
      <c r="E10" s="293">
        <f t="shared" si="0"/>
        <v>2003506030.9885998</v>
      </c>
      <c r="F10" s="293">
        <v>393674852.79927933</v>
      </c>
      <c r="G10" s="293">
        <f t="shared" si="1"/>
        <v>1609831178.1893206</v>
      </c>
      <c r="H10" s="294">
        <f t="shared" si="2"/>
        <v>346023957.05279011</v>
      </c>
      <c r="I10" s="293">
        <v>127932312.38999996</v>
      </c>
      <c r="J10" s="293">
        <v>218091644.66279015</v>
      </c>
      <c r="K10" s="293">
        <v>1263807221.1365304</v>
      </c>
      <c r="L10" s="341">
        <v>76796934.969999999</v>
      </c>
    </row>
    <row r="11" spans="2:12" s="105" customFormat="1" ht="13.5" customHeight="1">
      <c r="B11" s="221">
        <v>7</v>
      </c>
      <c r="C11" s="102" t="s">
        <v>104</v>
      </c>
      <c r="D11" s="293">
        <v>2445319229.0457897</v>
      </c>
      <c r="E11" s="293">
        <f t="shared" si="0"/>
        <v>2254487475.708169</v>
      </c>
      <c r="F11" s="293">
        <v>347649623.36407375</v>
      </c>
      <c r="G11" s="293">
        <f t="shared" si="1"/>
        <v>1906837852.3440952</v>
      </c>
      <c r="H11" s="294">
        <f t="shared" si="2"/>
        <v>421892651.98288</v>
      </c>
      <c r="I11" s="293">
        <v>164117197.66500005</v>
      </c>
      <c r="J11" s="293">
        <v>257775454.31787995</v>
      </c>
      <c r="K11" s="293">
        <v>1484945200.3612154</v>
      </c>
      <c r="L11" s="341">
        <v>99242099.635000035</v>
      </c>
    </row>
    <row r="12" spans="2:12" s="105" customFormat="1" ht="13.5" customHeight="1">
      <c r="B12" s="221">
        <v>8</v>
      </c>
      <c r="C12" s="102" t="s">
        <v>59</v>
      </c>
      <c r="D12" s="293">
        <v>1762632010.9994366</v>
      </c>
      <c r="E12" s="293">
        <f t="shared" si="0"/>
        <v>1631292988.0679953</v>
      </c>
      <c r="F12" s="293">
        <v>233025706.27590007</v>
      </c>
      <c r="G12" s="293">
        <f t="shared" si="1"/>
        <v>1398267281.7920952</v>
      </c>
      <c r="H12" s="294">
        <f t="shared" si="2"/>
        <v>349832256.55412996</v>
      </c>
      <c r="I12" s="293">
        <v>138714120.41250005</v>
      </c>
      <c r="J12" s="293">
        <v>211118136.14162993</v>
      </c>
      <c r="K12" s="293">
        <v>1048435025.2379653</v>
      </c>
      <c r="L12" s="341">
        <v>83615505.422499895</v>
      </c>
    </row>
    <row r="13" spans="2:12" s="105" customFormat="1" ht="13.5" customHeight="1">
      <c r="B13" s="221">
        <v>9</v>
      </c>
      <c r="C13" s="102" t="s">
        <v>105</v>
      </c>
      <c r="D13" s="293">
        <v>1038726110.0276719</v>
      </c>
      <c r="E13" s="293">
        <f t="shared" si="0"/>
        <v>962215656.76746213</v>
      </c>
      <c r="F13" s="293">
        <v>161008808.14434993</v>
      </c>
      <c r="G13" s="294">
        <f t="shared" si="1"/>
        <v>801206848.6231122</v>
      </c>
      <c r="H13" s="327">
        <f t="shared" si="2"/>
        <v>177166746.67297196</v>
      </c>
      <c r="I13" s="293">
        <v>64354637.399999999</v>
      </c>
      <c r="J13" s="293">
        <v>112812109.27297196</v>
      </c>
      <c r="K13" s="293">
        <v>624040101.95014024</v>
      </c>
      <c r="L13" s="341">
        <v>38879974.525000021</v>
      </c>
    </row>
    <row r="14" spans="2:12" s="105" customFormat="1" ht="13.5" customHeight="1">
      <c r="B14" s="221">
        <v>10</v>
      </c>
      <c r="C14" s="102" t="s">
        <v>60</v>
      </c>
      <c r="D14" s="293">
        <v>2373678984.2278047</v>
      </c>
      <c r="E14" s="293">
        <f t="shared" si="0"/>
        <v>2177139744.8861146</v>
      </c>
      <c r="F14" s="293">
        <v>440169721.85641474</v>
      </c>
      <c r="G14" s="293">
        <f t="shared" si="1"/>
        <v>1736970023.0297</v>
      </c>
      <c r="H14" s="294">
        <f t="shared" si="2"/>
        <v>381545285.01769996</v>
      </c>
      <c r="I14" s="293">
        <v>121741878.67499995</v>
      </c>
      <c r="J14" s="293">
        <v>259803406.34269997</v>
      </c>
      <c r="K14" s="293">
        <v>1355424738.0120001</v>
      </c>
      <c r="L14" s="341">
        <v>73047990.799999937</v>
      </c>
    </row>
    <row r="15" spans="2:12" s="105" customFormat="1" ht="13.5" customHeight="1">
      <c r="B15" s="221">
        <v>11</v>
      </c>
      <c r="C15" s="102" t="s">
        <v>61</v>
      </c>
      <c r="D15" s="293">
        <v>4321422865.0554123</v>
      </c>
      <c r="E15" s="293">
        <f t="shared" si="0"/>
        <v>3947847070.8798327</v>
      </c>
      <c r="F15" s="293">
        <v>753294174.67620933</v>
      </c>
      <c r="G15" s="293">
        <f t="shared" si="1"/>
        <v>3194552896.2036233</v>
      </c>
      <c r="H15" s="294">
        <f t="shared" si="2"/>
        <v>661356425.64473009</v>
      </c>
      <c r="I15" s="293">
        <v>252585711.27999997</v>
      </c>
      <c r="J15" s="293">
        <v>408770714.36473018</v>
      </c>
      <c r="K15" s="293">
        <v>2533196470.5588932</v>
      </c>
      <c r="L15" s="341">
        <v>151181872.35499984</v>
      </c>
    </row>
    <row r="16" spans="2:12" s="105" customFormat="1" ht="13.5" customHeight="1">
      <c r="B16" s="221">
        <v>12</v>
      </c>
      <c r="C16" s="102" t="s">
        <v>106</v>
      </c>
      <c r="D16" s="293">
        <v>2211071286.0829687</v>
      </c>
      <c r="E16" s="293">
        <f t="shared" si="0"/>
        <v>2020187039.9072452</v>
      </c>
      <c r="F16" s="293">
        <v>352448787.9424997</v>
      </c>
      <c r="G16" s="293">
        <f t="shared" si="1"/>
        <v>1667738251.9647455</v>
      </c>
      <c r="H16" s="294">
        <f t="shared" si="2"/>
        <v>445289940.94743979</v>
      </c>
      <c r="I16" s="293">
        <v>188978191.65000001</v>
      </c>
      <c r="J16" s="293">
        <v>256311749.29743981</v>
      </c>
      <c r="K16" s="293">
        <v>1222448311.0173059</v>
      </c>
      <c r="L16" s="341">
        <v>115398375.76500005</v>
      </c>
    </row>
    <row r="17" spans="2:12" s="105" customFormat="1" ht="13.5" customHeight="1">
      <c r="B17" s="221">
        <v>13</v>
      </c>
      <c r="C17" s="102" t="s">
        <v>107</v>
      </c>
      <c r="D17" s="293">
        <v>3769256566.7833862</v>
      </c>
      <c r="E17" s="293">
        <f t="shared" si="0"/>
        <v>3423580002.782114</v>
      </c>
      <c r="F17" s="293">
        <v>613396092.0621407</v>
      </c>
      <c r="G17" s="293">
        <f t="shared" si="1"/>
        <v>2810183910.7199736</v>
      </c>
      <c r="H17" s="294">
        <f t="shared" si="2"/>
        <v>787267426.91237998</v>
      </c>
      <c r="I17" s="293">
        <v>308704197.83500004</v>
      </c>
      <c r="J17" s="293">
        <v>478563229.07737988</v>
      </c>
      <c r="K17" s="293">
        <v>2022916483.8075938</v>
      </c>
      <c r="L17" s="341">
        <v>184659349.39749977</v>
      </c>
    </row>
    <row r="18" spans="2:12" s="105" customFormat="1" ht="13.5" customHeight="1">
      <c r="B18" s="221">
        <v>14</v>
      </c>
      <c r="C18" s="102" t="s">
        <v>108</v>
      </c>
      <c r="D18" s="293">
        <v>2958595129.6404104</v>
      </c>
      <c r="E18" s="293">
        <f t="shared" si="0"/>
        <v>2711165894.1671495</v>
      </c>
      <c r="F18" s="293">
        <v>454756759.95449018</v>
      </c>
      <c r="G18" s="293">
        <f t="shared" si="1"/>
        <v>2256409134.2126594</v>
      </c>
      <c r="H18" s="294">
        <f t="shared" si="2"/>
        <v>537066106.11785984</v>
      </c>
      <c r="I18" s="293">
        <v>210428932.66000003</v>
      </c>
      <c r="J18" s="293">
        <v>326637173.45785981</v>
      </c>
      <c r="K18" s="293">
        <v>1719343028.0947995</v>
      </c>
      <c r="L18" s="341">
        <v>127218378.99499999</v>
      </c>
    </row>
    <row r="19" spans="2:12" s="105" customFormat="1" ht="13.5" customHeight="1">
      <c r="B19" s="221">
        <v>15</v>
      </c>
      <c r="C19" s="102" t="s">
        <v>109</v>
      </c>
      <c r="D19" s="293">
        <v>4611463881.3261671</v>
      </c>
      <c r="E19" s="293">
        <f t="shared" si="0"/>
        <v>4192597753.0185742</v>
      </c>
      <c r="F19" s="293">
        <v>770201599.89631951</v>
      </c>
      <c r="G19" s="293">
        <f t="shared" si="1"/>
        <v>3422396153.1222548</v>
      </c>
      <c r="H19" s="294">
        <f t="shared" si="2"/>
        <v>796950887.85139</v>
      </c>
      <c r="I19" s="293">
        <v>295665441.57500011</v>
      </c>
      <c r="J19" s="293">
        <v>501285446.2763899</v>
      </c>
      <c r="K19" s="293">
        <v>2625445265.270865</v>
      </c>
      <c r="L19" s="341">
        <v>178090400.66000006</v>
      </c>
    </row>
    <row r="20" spans="2:12" s="105" customFormat="1" ht="13.5" customHeight="1">
      <c r="B20" s="221">
        <v>16</v>
      </c>
      <c r="C20" s="102" t="s">
        <v>62</v>
      </c>
      <c r="D20" s="293">
        <v>3193892432.279139</v>
      </c>
      <c r="E20" s="293">
        <f t="shared" si="0"/>
        <v>2912043170.0013194</v>
      </c>
      <c r="F20" s="293">
        <v>415546580.52099001</v>
      </c>
      <c r="G20" s="293">
        <f t="shared" si="1"/>
        <v>2496496589.4803295</v>
      </c>
      <c r="H20" s="294">
        <f t="shared" si="2"/>
        <v>694759119.07977962</v>
      </c>
      <c r="I20" s="293">
        <v>293343718.07399976</v>
      </c>
      <c r="J20" s="293">
        <v>401415401.00577986</v>
      </c>
      <c r="K20" s="293">
        <v>1801737470.4005497</v>
      </c>
      <c r="L20" s="341">
        <v>177899081.05300006</v>
      </c>
    </row>
    <row r="21" spans="2:12" s="105" customFormat="1" ht="13.5" customHeight="1">
      <c r="B21" s="221">
        <v>17</v>
      </c>
      <c r="C21" s="102" t="s">
        <v>110</v>
      </c>
      <c r="D21" s="293">
        <v>4345177890.8770485</v>
      </c>
      <c r="E21" s="293">
        <f t="shared" si="0"/>
        <v>3968018355.8424692</v>
      </c>
      <c r="F21" s="293">
        <v>699764217.83681989</v>
      </c>
      <c r="G21" s="294">
        <f t="shared" si="1"/>
        <v>3268254138.0056496</v>
      </c>
      <c r="H21" s="327">
        <f t="shared" si="2"/>
        <v>797248677.62381005</v>
      </c>
      <c r="I21" s="293">
        <v>330834817.22500026</v>
      </c>
      <c r="J21" s="293">
        <v>466413860.39880985</v>
      </c>
      <c r="K21" s="293">
        <v>2471005460.3818398</v>
      </c>
      <c r="L21" s="341">
        <v>198042154.185</v>
      </c>
    </row>
    <row r="22" spans="2:12" s="105" customFormat="1" ht="13.5" customHeight="1">
      <c r="B22" s="221">
        <v>18</v>
      </c>
      <c r="C22" s="102" t="s">
        <v>63</v>
      </c>
      <c r="D22" s="293">
        <v>4081868505.1301579</v>
      </c>
      <c r="E22" s="293">
        <f t="shared" si="0"/>
        <v>3706939006.1242189</v>
      </c>
      <c r="F22" s="293">
        <v>642855981.13346028</v>
      </c>
      <c r="G22" s="293">
        <f t="shared" si="1"/>
        <v>3064083024.9907589</v>
      </c>
      <c r="H22" s="294">
        <f>SUM(I22:J22)</f>
        <v>793632871.89847994</v>
      </c>
      <c r="I22" s="293">
        <v>303866428.73799962</v>
      </c>
      <c r="J22" s="293">
        <v>489766443.16048038</v>
      </c>
      <c r="K22" s="293">
        <v>2270450153.092279</v>
      </c>
      <c r="L22" s="341">
        <v>183145212.26099992</v>
      </c>
    </row>
    <row r="23" spans="2:12" s="105" customFormat="1" ht="13.5" customHeight="1">
      <c r="B23" s="221">
        <v>19</v>
      </c>
      <c r="C23" s="102" t="s">
        <v>111</v>
      </c>
      <c r="D23" s="293">
        <v>2662905012.1842384</v>
      </c>
      <c r="E23" s="293">
        <f t="shared" si="0"/>
        <v>2402781651.6284428</v>
      </c>
      <c r="F23" s="293">
        <v>449889892.58429044</v>
      </c>
      <c r="G23" s="293">
        <f t="shared" si="1"/>
        <v>1952891759.0441525</v>
      </c>
      <c r="H23" s="294">
        <f t="shared" si="2"/>
        <v>462702231.09079999</v>
      </c>
      <c r="I23" s="293">
        <v>169631865.70999992</v>
      </c>
      <c r="J23" s="293">
        <v>293070365.38080007</v>
      </c>
      <c r="K23" s="293">
        <v>1490189527.9533525</v>
      </c>
      <c r="L23" s="341">
        <v>100334642.43499999</v>
      </c>
    </row>
    <row r="24" spans="2:12" s="105" customFormat="1" ht="13.5" customHeight="1">
      <c r="B24" s="221">
        <v>20</v>
      </c>
      <c r="C24" s="102" t="s">
        <v>112</v>
      </c>
      <c r="D24" s="293">
        <v>4172977620.9028807</v>
      </c>
      <c r="E24" s="293">
        <f t="shared" si="0"/>
        <v>3789442898.0020385</v>
      </c>
      <c r="F24" s="293">
        <v>719223090.88233995</v>
      </c>
      <c r="G24" s="293">
        <f t="shared" si="1"/>
        <v>3070219807.1196985</v>
      </c>
      <c r="H24" s="294">
        <f t="shared" si="2"/>
        <v>658032760.6147902</v>
      </c>
      <c r="I24" s="293">
        <v>236930528.52499998</v>
      </c>
      <c r="J24" s="293">
        <v>421102232.08979028</v>
      </c>
      <c r="K24" s="293">
        <v>2412187046.5049086</v>
      </c>
      <c r="L24" s="341">
        <v>141882660.41500005</v>
      </c>
    </row>
    <row r="25" spans="2:12" s="105" customFormat="1" ht="13.5" customHeight="1">
      <c r="B25" s="221">
        <v>21</v>
      </c>
      <c r="C25" s="102" t="s">
        <v>113</v>
      </c>
      <c r="D25" s="293">
        <v>2792866982.3863587</v>
      </c>
      <c r="E25" s="293">
        <f>SUM(F25,G25)</f>
        <v>2548801106.9836302</v>
      </c>
      <c r="F25" s="293">
        <v>469926556.25692046</v>
      </c>
      <c r="G25" s="293">
        <f>SUM(H25,K25)</f>
        <v>2078874550.7267096</v>
      </c>
      <c r="H25" s="294">
        <f t="shared" si="2"/>
        <v>505751990.2611497</v>
      </c>
      <c r="I25" s="293">
        <v>193818171.56499988</v>
      </c>
      <c r="J25" s="293">
        <v>311933818.69614983</v>
      </c>
      <c r="K25" s="293">
        <v>1573122560.46556</v>
      </c>
      <c r="L25" s="341">
        <v>117497448.39000005</v>
      </c>
    </row>
    <row r="26" spans="2:12" s="105" customFormat="1" ht="13.5" customHeight="1">
      <c r="B26" s="221">
        <v>22</v>
      </c>
      <c r="C26" s="102" t="s">
        <v>64</v>
      </c>
      <c r="D26" s="293">
        <v>3732040727.3859506</v>
      </c>
      <c r="E26" s="293">
        <f t="shared" si="0"/>
        <v>3403777571.2732339</v>
      </c>
      <c r="F26" s="293">
        <v>615641444.30424058</v>
      </c>
      <c r="G26" s="293">
        <f t="shared" si="1"/>
        <v>2788136126.9689932</v>
      </c>
      <c r="H26" s="294">
        <f t="shared" si="2"/>
        <v>645128563.73199177</v>
      </c>
      <c r="I26" s="293">
        <v>240305187.72499985</v>
      </c>
      <c r="J26" s="293">
        <v>404823376.00699192</v>
      </c>
      <c r="K26" s="293">
        <v>2143007563.2370014</v>
      </c>
      <c r="L26" s="341">
        <v>146016523.44999999</v>
      </c>
    </row>
    <row r="27" spans="2:12" s="105" customFormat="1" ht="13.5" customHeight="1">
      <c r="B27" s="221">
        <v>23</v>
      </c>
      <c r="C27" s="102" t="s">
        <v>114</v>
      </c>
      <c r="D27" s="293">
        <v>6310197638.6251192</v>
      </c>
      <c r="E27" s="293">
        <f t="shared" si="0"/>
        <v>5751907210.887023</v>
      </c>
      <c r="F27" s="293">
        <v>984285273.39690077</v>
      </c>
      <c r="G27" s="293">
        <f t="shared" si="1"/>
        <v>4767621937.4901218</v>
      </c>
      <c r="H27" s="294">
        <f t="shared" si="2"/>
        <v>1044690318.5112594</v>
      </c>
      <c r="I27" s="293">
        <v>401007341.64499974</v>
      </c>
      <c r="J27" s="293">
        <v>643682976.86625969</v>
      </c>
      <c r="K27" s="293">
        <v>3722931618.9788623</v>
      </c>
      <c r="L27" s="341">
        <v>239500656.20500001</v>
      </c>
    </row>
    <row r="28" spans="2:12" s="105" customFormat="1" ht="13.5" customHeight="1">
      <c r="B28" s="221">
        <v>24</v>
      </c>
      <c r="C28" s="102" t="s">
        <v>115</v>
      </c>
      <c r="D28" s="293">
        <v>2604126676.0868917</v>
      </c>
      <c r="E28" s="293">
        <f t="shared" si="0"/>
        <v>2367908267.29706</v>
      </c>
      <c r="F28" s="293">
        <v>378133425.10075414</v>
      </c>
      <c r="G28" s="293">
        <f t="shared" si="1"/>
        <v>1989774842.1963058</v>
      </c>
      <c r="H28" s="294">
        <f t="shared" si="2"/>
        <v>493118971.04421985</v>
      </c>
      <c r="I28" s="293">
        <v>207687541.35000008</v>
      </c>
      <c r="J28" s="293">
        <v>285431429.69421977</v>
      </c>
      <c r="K28" s="293">
        <v>1496655871.1520858</v>
      </c>
      <c r="L28" s="341">
        <v>126278651.48999999</v>
      </c>
    </row>
    <row r="29" spans="2:12" s="105" customFormat="1" ht="13.5" customHeight="1">
      <c r="B29" s="221">
        <v>25</v>
      </c>
      <c r="C29" s="102" t="s">
        <v>116</v>
      </c>
      <c r="D29" s="293">
        <v>1663960629.2461047</v>
      </c>
      <c r="E29" s="293">
        <f t="shared" si="0"/>
        <v>1526320278.3539107</v>
      </c>
      <c r="F29" s="293">
        <v>253967062.33899996</v>
      </c>
      <c r="G29" s="294">
        <f t="shared" si="1"/>
        <v>1272353216.0149107</v>
      </c>
      <c r="H29" s="327">
        <f t="shared" si="2"/>
        <v>323426456.17700982</v>
      </c>
      <c r="I29" s="293">
        <v>120070250.88500005</v>
      </c>
      <c r="J29" s="293">
        <v>203356205.2920098</v>
      </c>
      <c r="K29" s="293">
        <v>948926759.837901</v>
      </c>
      <c r="L29" s="341">
        <v>72661682.569999948</v>
      </c>
    </row>
    <row r="30" spans="2:12" s="105" customFormat="1" ht="13.5" customHeight="1">
      <c r="B30" s="221">
        <v>26</v>
      </c>
      <c r="C30" s="102" t="s">
        <v>36</v>
      </c>
      <c r="D30" s="293">
        <v>24307913130.890022</v>
      </c>
      <c r="E30" s="293">
        <f t="shared" si="0"/>
        <v>22173738976.705547</v>
      </c>
      <c r="F30" s="293">
        <v>3885628576.2189703</v>
      </c>
      <c r="G30" s="293">
        <f t="shared" si="1"/>
        <v>18288110400.486576</v>
      </c>
      <c r="H30" s="294">
        <f t="shared" si="2"/>
        <v>4389649755.1033201</v>
      </c>
      <c r="I30" s="293">
        <v>1656796224.22</v>
      </c>
      <c r="J30" s="293">
        <v>2732853530.8833203</v>
      </c>
      <c r="K30" s="293">
        <v>13898460645.383255</v>
      </c>
      <c r="L30" s="341">
        <v>1007515242.3469996</v>
      </c>
    </row>
    <row r="31" spans="2:12" s="105" customFormat="1" ht="13.5" customHeight="1">
      <c r="B31" s="221">
        <v>27</v>
      </c>
      <c r="C31" s="102" t="s">
        <v>37</v>
      </c>
      <c r="D31" s="293">
        <v>3848788619.2500772</v>
      </c>
      <c r="E31" s="293">
        <f t="shared" si="0"/>
        <v>3496181614.3214121</v>
      </c>
      <c r="F31" s="293">
        <v>680130565.00193954</v>
      </c>
      <c r="G31" s="293">
        <f t="shared" si="1"/>
        <v>2816051049.3194723</v>
      </c>
      <c r="H31" s="294">
        <f t="shared" si="2"/>
        <v>666513921.37454009</v>
      </c>
      <c r="I31" s="293">
        <v>246374084.39499989</v>
      </c>
      <c r="J31" s="293">
        <v>420139836.97954017</v>
      </c>
      <c r="K31" s="293">
        <v>2149537127.9449325</v>
      </c>
      <c r="L31" s="341">
        <v>146917511.8969999</v>
      </c>
    </row>
    <row r="32" spans="2:12" s="105" customFormat="1" ht="13.5" customHeight="1">
      <c r="B32" s="221">
        <v>28</v>
      </c>
      <c r="C32" s="102" t="s">
        <v>38</v>
      </c>
      <c r="D32" s="293">
        <v>3292523577.4134197</v>
      </c>
      <c r="E32" s="293">
        <f t="shared" si="0"/>
        <v>3005503791.7127295</v>
      </c>
      <c r="F32" s="293">
        <v>522619248.46772015</v>
      </c>
      <c r="G32" s="293">
        <f t="shared" si="1"/>
        <v>2482884543.2450094</v>
      </c>
      <c r="H32" s="294">
        <f t="shared" si="2"/>
        <v>596841771.8819201</v>
      </c>
      <c r="I32" s="293">
        <v>234028434.41999993</v>
      </c>
      <c r="J32" s="293">
        <v>362813337.46192014</v>
      </c>
      <c r="K32" s="293">
        <v>1886042771.3630891</v>
      </c>
      <c r="L32" s="341">
        <v>141671153.33500001</v>
      </c>
    </row>
    <row r="33" spans="2:12" s="105" customFormat="1" ht="13.5" customHeight="1">
      <c r="B33" s="221">
        <v>29</v>
      </c>
      <c r="C33" s="102" t="s">
        <v>39</v>
      </c>
      <c r="D33" s="293">
        <v>2875901547.6140285</v>
      </c>
      <c r="E33" s="293">
        <f t="shared" si="0"/>
        <v>2620721930.8182459</v>
      </c>
      <c r="F33" s="293">
        <v>448322577.02675998</v>
      </c>
      <c r="G33" s="293">
        <f t="shared" si="1"/>
        <v>2172399353.7914858</v>
      </c>
      <c r="H33" s="294">
        <f t="shared" si="2"/>
        <v>508467098.16243029</v>
      </c>
      <c r="I33" s="293">
        <v>170698295.17999992</v>
      </c>
      <c r="J33" s="293">
        <v>337768802.9824304</v>
      </c>
      <c r="K33" s="293">
        <v>1663932255.6290557</v>
      </c>
      <c r="L33" s="341">
        <v>103493767.72500007</v>
      </c>
    </row>
    <row r="34" spans="2:12" s="105" customFormat="1" ht="13.5" customHeight="1">
      <c r="B34" s="221">
        <v>30</v>
      </c>
      <c r="C34" s="102" t="s">
        <v>40</v>
      </c>
      <c r="D34" s="293">
        <v>3826975324.9046922</v>
      </c>
      <c r="E34" s="293">
        <f t="shared" si="0"/>
        <v>3481970765.5894489</v>
      </c>
      <c r="F34" s="293">
        <v>621775240.25185966</v>
      </c>
      <c r="G34" s="293">
        <f t="shared" si="1"/>
        <v>2860195525.3375893</v>
      </c>
      <c r="H34" s="294">
        <f t="shared" si="2"/>
        <v>631807451.46773005</v>
      </c>
      <c r="I34" s="293">
        <v>251484480.76000011</v>
      </c>
      <c r="J34" s="293">
        <v>380322970.70773</v>
      </c>
      <c r="K34" s="293">
        <v>2228388073.8698592</v>
      </c>
      <c r="L34" s="341">
        <v>153360668.67999998</v>
      </c>
    </row>
    <row r="35" spans="2:12" s="105" customFormat="1" ht="13.5" customHeight="1">
      <c r="B35" s="221">
        <v>31</v>
      </c>
      <c r="C35" s="102" t="s">
        <v>41</v>
      </c>
      <c r="D35" s="293">
        <v>5077320932.6246815</v>
      </c>
      <c r="E35" s="293">
        <f t="shared" si="0"/>
        <v>4643879043.6865902</v>
      </c>
      <c r="F35" s="293">
        <v>727404374.37580144</v>
      </c>
      <c r="G35" s="293">
        <f t="shared" si="1"/>
        <v>3916474669.3107891</v>
      </c>
      <c r="H35" s="294">
        <f t="shared" si="2"/>
        <v>991400782.59569979</v>
      </c>
      <c r="I35" s="293">
        <v>372434461.43000025</v>
      </c>
      <c r="J35" s="293">
        <v>618966321.1656996</v>
      </c>
      <c r="K35" s="293">
        <v>2925073886.7150893</v>
      </c>
      <c r="L35" s="341">
        <v>230433336.85999981</v>
      </c>
    </row>
    <row r="36" spans="2:12" s="105" customFormat="1" ht="13.5" customHeight="1">
      <c r="B36" s="221">
        <v>32</v>
      </c>
      <c r="C36" s="102" t="s">
        <v>42</v>
      </c>
      <c r="D36" s="293">
        <v>4206032558.4412279</v>
      </c>
      <c r="E36" s="293">
        <f t="shared" si="0"/>
        <v>3851003524.3742447</v>
      </c>
      <c r="F36" s="293">
        <v>679898491.27136958</v>
      </c>
      <c r="G36" s="293">
        <f t="shared" si="1"/>
        <v>3171105033.1028752</v>
      </c>
      <c r="H36" s="294">
        <f t="shared" si="2"/>
        <v>776843089.92019975</v>
      </c>
      <c r="I36" s="293">
        <v>299628706.01499987</v>
      </c>
      <c r="J36" s="293">
        <v>477214383.90519989</v>
      </c>
      <c r="K36" s="293">
        <v>2394261943.1826754</v>
      </c>
      <c r="L36" s="341">
        <v>181575431.78999996</v>
      </c>
    </row>
    <row r="37" spans="2:12" s="105" customFormat="1" ht="13.5" customHeight="1">
      <c r="B37" s="221">
        <v>33</v>
      </c>
      <c r="C37" s="102" t="s">
        <v>43</v>
      </c>
      <c r="D37" s="293">
        <v>1180370570.6418958</v>
      </c>
      <c r="E37" s="293">
        <f t="shared" si="0"/>
        <v>1074478306.2028751</v>
      </c>
      <c r="F37" s="293">
        <v>205478079.82351983</v>
      </c>
      <c r="G37" s="294">
        <f t="shared" si="1"/>
        <v>869000226.37935519</v>
      </c>
      <c r="H37" s="327">
        <f t="shared" si="2"/>
        <v>217775639.7008</v>
      </c>
      <c r="I37" s="293">
        <v>82147762.019999966</v>
      </c>
      <c r="J37" s="293">
        <v>135627877.68080002</v>
      </c>
      <c r="K37" s="293">
        <v>651224586.67855513</v>
      </c>
      <c r="L37" s="341">
        <v>50063372.059999995</v>
      </c>
    </row>
    <row r="38" spans="2:12" s="105" customFormat="1" ht="13.5" customHeight="1">
      <c r="B38" s="221">
        <v>34</v>
      </c>
      <c r="C38" s="102" t="s">
        <v>45</v>
      </c>
      <c r="D38" s="293">
        <v>5349023200.9310474</v>
      </c>
      <c r="E38" s="293">
        <f t="shared" si="0"/>
        <v>4822011235.3275185</v>
      </c>
      <c r="F38" s="293">
        <v>833641896.1736995</v>
      </c>
      <c r="G38" s="293">
        <f t="shared" si="1"/>
        <v>3988369339.1538191</v>
      </c>
      <c r="H38" s="294">
        <f t="shared" si="2"/>
        <v>1030281904.8780196</v>
      </c>
      <c r="I38" s="293">
        <v>386119259.08249986</v>
      </c>
      <c r="J38" s="293">
        <v>644162645.79551971</v>
      </c>
      <c r="K38" s="293">
        <v>2958087434.2757993</v>
      </c>
      <c r="L38" s="341">
        <v>232476778.69249988</v>
      </c>
    </row>
    <row r="39" spans="2:12" s="105" customFormat="1" ht="13.5" customHeight="1">
      <c r="B39" s="221">
        <v>35</v>
      </c>
      <c r="C39" s="102" t="s">
        <v>2</v>
      </c>
      <c r="D39" s="293">
        <v>11037600062.049253</v>
      </c>
      <c r="E39" s="293">
        <f t="shared" si="0"/>
        <v>10121597869.494205</v>
      </c>
      <c r="F39" s="293">
        <v>1707519747.8401508</v>
      </c>
      <c r="G39" s="293">
        <f t="shared" si="1"/>
        <v>8414078121.6540556</v>
      </c>
      <c r="H39" s="294">
        <f t="shared" si="2"/>
        <v>2102647599.0725901</v>
      </c>
      <c r="I39" s="293">
        <v>811360557.55749989</v>
      </c>
      <c r="J39" s="293">
        <v>1291287041.5150902</v>
      </c>
      <c r="K39" s="293">
        <v>6311430522.5814657</v>
      </c>
      <c r="L39" s="341">
        <v>494159944.21449971</v>
      </c>
    </row>
    <row r="40" spans="2:12" s="105" customFormat="1" ht="13.5" customHeight="1">
      <c r="B40" s="221">
        <v>36</v>
      </c>
      <c r="C40" s="102" t="s">
        <v>3</v>
      </c>
      <c r="D40" s="293">
        <v>3021849026.7090516</v>
      </c>
      <c r="E40" s="293">
        <f t="shared" si="0"/>
        <v>2779306204.4267702</v>
      </c>
      <c r="F40" s="293">
        <v>466886117.95217985</v>
      </c>
      <c r="G40" s="293">
        <f t="shared" si="1"/>
        <v>2312420086.4745903</v>
      </c>
      <c r="H40" s="294">
        <f t="shared" si="2"/>
        <v>530696527.9010402</v>
      </c>
      <c r="I40" s="293">
        <v>188041612.25800017</v>
      </c>
      <c r="J40" s="293">
        <v>342654915.64304</v>
      </c>
      <c r="K40" s="293">
        <v>1781723558.5735502</v>
      </c>
      <c r="L40" s="341">
        <v>111608132.72599991</v>
      </c>
    </row>
    <row r="41" spans="2:12" s="105" customFormat="1" ht="13.5" customHeight="1">
      <c r="B41" s="221">
        <v>37</v>
      </c>
      <c r="C41" s="102" t="s">
        <v>4</v>
      </c>
      <c r="D41" s="293">
        <v>9585712012.9321079</v>
      </c>
      <c r="E41" s="293">
        <f t="shared" si="0"/>
        <v>8752987337.4248314</v>
      </c>
      <c r="F41" s="293">
        <v>1463931471.0027285</v>
      </c>
      <c r="G41" s="293">
        <f t="shared" si="1"/>
        <v>7289055866.4221039</v>
      </c>
      <c r="H41" s="294">
        <f t="shared" si="2"/>
        <v>1719051699.7684071</v>
      </c>
      <c r="I41" s="293">
        <v>672554681.82499981</v>
      </c>
      <c r="J41" s="293">
        <v>1046497017.9434073</v>
      </c>
      <c r="K41" s="293">
        <v>5570004166.653697</v>
      </c>
      <c r="L41" s="341">
        <v>410127703.87500018</v>
      </c>
    </row>
    <row r="42" spans="2:12" s="105" customFormat="1" ht="13.5" customHeight="1">
      <c r="B42" s="221">
        <v>38</v>
      </c>
      <c r="C42" s="222" t="s">
        <v>46</v>
      </c>
      <c r="D42" s="293">
        <v>2010602991.6435449</v>
      </c>
      <c r="E42" s="293">
        <f t="shared" si="0"/>
        <v>1815677037.2125447</v>
      </c>
      <c r="F42" s="293">
        <v>336868888.6740799</v>
      </c>
      <c r="G42" s="293">
        <f t="shared" si="1"/>
        <v>1478808148.5384648</v>
      </c>
      <c r="H42" s="294">
        <f t="shared" si="2"/>
        <v>399972351.12044007</v>
      </c>
      <c r="I42" s="293">
        <v>152897603.41000006</v>
      </c>
      <c r="J42" s="293">
        <v>247074747.71044001</v>
      </c>
      <c r="K42" s="293">
        <v>1078835797.4180248</v>
      </c>
      <c r="L42" s="341">
        <v>91929044.685000032</v>
      </c>
    </row>
    <row r="43" spans="2:12" s="105" customFormat="1" ht="13.5" customHeight="1">
      <c r="B43" s="221">
        <v>39</v>
      </c>
      <c r="C43" s="222" t="s">
        <v>9</v>
      </c>
      <c r="D43" s="293">
        <v>11259202917.560148</v>
      </c>
      <c r="E43" s="293">
        <f t="shared" si="0"/>
        <v>10388477518.411715</v>
      </c>
      <c r="F43" s="293">
        <v>1917315137.0125213</v>
      </c>
      <c r="G43" s="293">
        <f t="shared" si="1"/>
        <v>8471162381.3991928</v>
      </c>
      <c r="H43" s="294">
        <f t="shared" si="2"/>
        <v>1802993826.9304304</v>
      </c>
      <c r="I43" s="293">
        <v>632063173.59500039</v>
      </c>
      <c r="J43" s="293">
        <v>1170930653.3354299</v>
      </c>
      <c r="K43" s="293">
        <v>6668168554.4687624</v>
      </c>
      <c r="L43" s="341">
        <v>388630496.17499989</v>
      </c>
    </row>
    <row r="44" spans="2:12" s="105" customFormat="1" ht="13.5" customHeight="1">
      <c r="B44" s="221">
        <v>40</v>
      </c>
      <c r="C44" s="222" t="s">
        <v>47</v>
      </c>
      <c r="D44" s="293">
        <v>2453796267.7331796</v>
      </c>
      <c r="E44" s="293">
        <f t="shared" si="0"/>
        <v>2196850621.8643999</v>
      </c>
      <c r="F44" s="293">
        <v>358182109.29570049</v>
      </c>
      <c r="G44" s="293">
        <f t="shared" si="1"/>
        <v>1838668512.5686996</v>
      </c>
      <c r="H44" s="294">
        <f t="shared" si="2"/>
        <v>481245986.57319975</v>
      </c>
      <c r="I44" s="293">
        <v>186301654.12499991</v>
      </c>
      <c r="J44" s="293">
        <v>294944332.44819981</v>
      </c>
      <c r="K44" s="293">
        <v>1357422525.9954998</v>
      </c>
      <c r="L44" s="341">
        <v>112849503.24499999</v>
      </c>
    </row>
    <row r="45" spans="2:12" s="105" customFormat="1" ht="13.5" customHeight="1">
      <c r="B45" s="221">
        <v>41</v>
      </c>
      <c r="C45" s="222" t="s">
        <v>14</v>
      </c>
      <c r="D45" s="293">
        <v>4625666637.9386148</v>
      </c>
      <c r="E45" s="293">
        <f t="shared" si="0"/>
        <v>4277990900.2581825</v>
      </c>
      <c r="F45" s="293">
        <v>741743355.47954953</v>
      </c>
      <c r="G45" s="294">
        <f t="shared" si="1"/>
        <v>3536247544.7786331</v>
      </c>
      <c r="H45" s="327">
        <f t="shared" si="2"/>
        <v>819547938.82701981</v>
      </c>
      <c r="I45" s="293">
        <v>302202609.22000009</v>
      </c>
      <c r="J45" s="293">
        <v>517345329.60701972</v>
      </c>
      <c r="K45" s="293">
        <v>2716699605.9516134</v>
      </c>
      <c r="L45" s="341">
        <v>180511258.11999989</v>
      </c>
    </row>
    <row r="46" spans="2:12" s="105" customFormat="1" ht="13.5" customHeight="1">
      <c r="B46" s="221">
        <v>42</v>
      </c>
      <c r="C46" s="222" t="s">
        <v>15</v>
      </c>
      <c r="D46" s="293">
        <v>11790264464.679333</v>
      </c>
      <c r="E46" s="293">
        <f t="shared" si="0"/>
        <v>10929937424.533974</v>
      </c>
      <c r="F46" s="293">
        <v>1875116708.64325</v>
      </c>
      <c r="G46" s="293">
        <f t="shared" si="1"/>
        <v>9054820715.8907242</v>
      </c>
      <c r="H46" s="294">
        <f t="shared" si="2"/>
        <v>1996701032.6814485</v>
      </c>
      <c r="I46" s="293">
        <v>680901364.90499961</v>
      </c>
      <c r="J46" s="293">
        <v>1315799667.7764487</v>
      </c>
      <c r="K46" s="293">
        <v>7058119683.2092752</v>
      </c>
      <c r="L46" s="341">
        <v>410970500.76000011</v>
      </c>
    </row>
    <row r="47" spans="2:12" s="105" customFormat="1" ht="13.5" customHeight="1">
      <c r="B47" s="221">
        <v>43</v>
      </c>
      <c r="C47" s="222" t="s">
        <v>10</v>
      </c>
      <c r="D47" s="293">
        <v>7184912005.9702301</v>
      </c>
      <c r="E47" s="293">
        <f t="shared" si="0"/>
        <v>6568452553.4412127</v>
      </c>
      <c r="F47" s="293">
        <v>1164794669.5830107</v>
      </c>
      <c r="G47" s="293">
        <f t="shared" si="1"/>
        <v>5403657883.858202</v>
      </c>
      <c r="H47" s="294">
        <f t="shared" si="2"/>
        <v>1205852622.1290495</v>
      </c>
      <c r="I47" s="293">
        <v>443229008.81099963</v>
      </c>
      <c r="J47" s="293">
        <v>762623613.31804991</v>
      </c>
      <c r="K47" s="293">
        <v>4197805261.7291522</v>
      </c>
      <c r="L47" s="341">
        <v>269691225.65900016</v>
      </c>
    </row>
    <row r="48" spans="2:12" s="105" customFormat="1" ht="13.5" customHeight="1">
      <c r="B48" s="221">
        <v>44</v>
      </c>
      <c r="C48" s="222" t="s">
        <v>22</v>
      </c>
      <c r="D48" s="293">
        <v>7406843627.4151888</v>
      </c>
      <c r="E48" s="293">
        <f t="shared" si="0"/>
        <v>6763202207.8859882</v>
      </c>
      <c r="F48" s="293">
        <v>1278417850.7761798</v>
      </c>
      <c r="G48" s="293">
        <f t="shared" si="1"/>
        <v>5484784357.109808</v>
      </c>
      <c r="H48" s="294">
        <f t="shared" si="2"/>
        <v>1334138326.0301502</v>
      </c>
      <c r="I48" s="293">
        <v>477333991.14249992</v>
      </c>
      <c r="J48" s="293">
        <v>856804334.88765025</v>
      </c>
      <c r="K48" s="293">
        <v>4150646031.079658</v>
      </c>
      <c r="L48" s="341">
        <v>282910574.97250015</v>
      </c>
    </row>
    <row r="49" spans="2:12" s="105" customFormat="1" ht="13.5" customHeight="1">
      <c r="B49" s="221">
        <v>45</v>
      </c>
      <c r="C49" s="222" t="s">
        <v>48</v>
      </c>
      <c r="D49" s="293">
        <v>2672649234.3388786</v>
      </c>
      <c r="E49" s="293">
        <f t="shared" si="0"/>
        <v>2409608520.3051496</v>
      </c>
      <c r="F49" s="293">
        <v>483675819.58124876</v>
      </c>
      <c r="G49" s="293">
        <f t="shared" si="1"/>
        <v>1925932700.7239008</v>
      </c>
      <c r="H49" s="294">
        <f t="shared" si="2"/>
        <v>485081572.54400003</v>
      </c>
      <c r="I49" s="293">
        <v>173303511.17999989</v>
      </c>
      <c r="J49" s="293">
        <v>311778061.36400014</v>
      </c>
      <c r="K49" s="293">
        <v>1440851128.1799006</v>
      </c>
      <c r="L49" s="341">
        <v>101326662.285</v>
      </c>
    </row>
    <row r="50" spans="2:12" s="105" customFormat="1" ht="13.5" customHeight="1">
      <c r="B50" s="221">
        <v>46</v>
      </c>
      <c r="C50" s="222" t="s">
        <v>26</v>
      </c>
      <c r="D50" s="293">
        <v>3586547872.9855461</v>
      </c>
      <c r="E50" s="293">
        <f t="shared" si="0"/>
        <v>3285884329.4879026</v>
      </c>
      <c r="F50" s="293">
        <v>550858726.36881995</v>
      </c>
      <c r="G50" s="293">
        <f t="shared" si="1"/>
        <v>2735025603.1190825</v>
      </c>
      <c r="H50" s="294">
        <f t="shared" si="2"/>
        <v>620116462.55775976</v>
      </c>
      <c r="I50" s="293">
        <v>228677481.90999988</v>
      </c>
      <c r="J50" s="293">
        <v>391438980.64775991</v>
      </c>
      <c r="K50" s="293">
        <v>2114909140.5613227</v>
      </c>
      <c r="L50" s="341">
        <v>137475883.17000008</v>
      </c>
    </row>
    <row r="51" spans="2:12" s="105" customFormat="1" ht="13.5" customHeight="1">
      <c r="B51" s="221">
        <v>47</v>
      </c>
      <c r="C51" s="222" t="s">
        <v>16</v>
      </c>
      <c r="D51" s="293">
        <v>7299359782.5221434</v>
      </c>
      <c r="E51" s="293">
        <f t="shared" si="0"/>
        <v>6716032124.312953</v>
      </c>
      <c r="F51" s="293">
        <v>1231700894.4166508</v>
      </c>
      <c r="G51" s="293">
        <f t="shared" si="1"/>
        <v>5484331229.8963022</v>
      </c>
      <c r="H51" s="294">
        <f t="shared" si="2"/>
        <v>1154224437.5083916</v>
      </c>
      <c r="I51" s="293">
        <v>402783352.30500042</v>
      </c>
      <c r="J51" s="293">
        <v>751441085.20339119</v>
      </c>
      <c r="K51" s="293">
        <v>4330106792.3879108</v>
      </c>
      <c r="L51" s="341">
        <v>243220845.97000012</v>
      </c>
    </row>
    <row r="52" spans="2:12" s="105" customFormat="1" ht="13.5" customHeight="1">
      <c r="B52" s="221">
        <v>48</v>
      </c>
      <c r="C52" s="222" t="s">
        <v>27</v>
      </c>
      <c r="D52" s="293">
        <v>3993000167.4170465</v>
      </c>
      <c r="E52" s="293">
        <f t="shared" si="0"/>
        <v>3629165195.7945127</v>
      </c>
      <c r="F52" s="293">
        <v>561188423.00895</v>
      </c>
      <c r="G52" s="293">
        <f t="shared" si="1"/>
        <v>3067976772.785563</v>
      </c>
      <c r="H52" s="294">
        <f t="shared" si="2"/>
        <v>777985667.00826013</v>
      </c>
      <c r="I52" s="293">
        <v>281113675.40000015</v>
      </c>
      <c r="J52" s="293">
        <v>496871991.60825998</v>
      </c>
      <c r="K52" s="293">
        <v>2289991105.7773027</v>
      </c>
      <c r="L52" s="341">
        <v>170576816.2349999</v>
      </c>
    </row>
    <row r="53" spans="2:12" s="105" customFormat="1" ht="13.5" customHeight="1">
      <c r="B53" s="221">
        <v>49</v>
      </c>
      <c r="C53" s="222" t="s">
        <v>28</v>
      </c>
      <c r="D53" s="293">
        <v>3738203117.1303635</v>
      </c>
      <c r="E53" s="293">
        <f t="shared" si="0"/>
        <v>3384553057.988699</v>
      </c>
      <c r="F53" s="293">
        <v>647442535.33984065</v>
      </c>
      <c r="G53" s="294">
        <f t="shared" si="1"/>
        <v>2737110522.6488581</v>
      </c>
      <c r="H53" s="327">
        <f t="shared" si="2"/>
        <v>710008741.73269999</v>
      </c>
      <c r="I53" s="293">
        <v>268908707.40800011</v>
      </c>
      <c r="J53" s="293">
        <v>441100034.32469988</v>
      </c>
      <c r="K53" s="293">
        <v>2027101780.916158</v>
      </c>
      <c r="L53" s="341">
        <v>161800845.65900001</v>
      </c>
    </row>
    <row r="54" spans="2:12" s="105" customFormat="1" ht="13.5" customHeight="1">
      <c r="B54" s="221">
        <v>50</v>
      </c>
      <c r="C54" s="222" t="s">
        <v>17</v>
      </c>
      <c r="D54" s="293">
        <v>3434940015.2050886</v>
      </c>
      <c r="E54" s="293">
        <f t="shared" si="0"/>
        <v>3126936783.4808788</v>
      </c>
      <c r="F54" s="293">
        <v>493805638.82107234</v>
      </c>
      <c r="G54" s="293">
        <f t="shared" si="1"/>
        <v>2633131144.6598067</v>
      </c>
      <c r="H54" s="294">
        <f t="shared" si="2"/>
        <v>743704566.26128018</v>
      </c>
      <c r="I54" s="293">
        <v>297887837.56499994</v>
      </c>
      <c r="J54" s="293">
        <v>445816728.69628024</v>
      </c>
      <c r="K54" s="293">
        <v>1889426578.3985264</v>
      </c>
      <c r="L54" s="341">
        <v>185120137.36500001</v>
      </c>
    </row>
    <row r="55" spans="2:12" s="105" customFormat="1" ht="13.5" customHeight="1">
      <c r="B55" s="221">
        <v>51</v>
      </c>
      <c r="C55" s="222" t="s">
        <v>49</v>
      </c>
      <c r="D55" s="293">
        <v>4921151987.7974529</v>
      </c>
      <c r="E55" s="293">
        <f t="shared" si="0"/>
        <v>4511639965.4942532</v>
      </c>
      <c r="F55" s="293">
        <v>650848413.05096006</v>
      </c>
      <c r="G55" s="293">
        <f t="shared" si="1"/>
        <v>3860791552.4432936</v>
      </c>
      <c r="H55" s="294">
        <f t="shared" si="2"/>
        <v>893649945.53724992</v>
      </c>
      <c r="I55" s="293">
        <v>357690964.70000017</v>
      </c>
      <c r="J55" s="293">
        <v>535958980.83724976</v>
      </c>
      <c r="K55" s="293">
        <v>2967141606.9060435</v>
      </c>
      <c r="L55" s="341">
        <v>215770806.76249993</v>
      </c>
    </row>
    <row r="56" spans="2:12" s="105" customFormat="1" ht="13.5" customHeight="1">
      <c r="B56" s="221">
        <v>52</v>
      </c>
      <c r="C56" s="222" t="s">
        <v>5</v>
      </c>
      <c r="D56" s="293">
        <v>3630926045.846447</v>
      </c>
      <c r="E56" s="293">
        <f t="shared" si="0"/>
        <v>3307035279.0950441</v>
      </c>
      <c r="F56" s="293">
        <v>545252822.77514029</v>
      </c>
      <c r="G56" s="293">
        <f t="shared" si="1"/>
        <v>2761782456.3199039</v>
      </c>
      <c r="H56" s="294">
        <f t="shared" si="2"/>
        <v>636721513.24084032</v>
      </c>
      <c r="I56" s="293">
        <v>243039818.38000017</v>
      </c>
      <c r="J56" s="293">
        <v>393681694.86084014</v>
      </c>
      <c r="K56" s="293">
        <v>2125060943.0790637</v>
      </c>
      <c r="L56" s="341">
        <v>148569112.25999996</v>
      </c>
    </row>
    <row r="57" spans="2:12" s="105" customFormat="1" ht="13.5" customHeight="1">
      <c r="B57" s="221">
        <v>53</v>
      </c>
      <c r="C57" s="222" t="s">
        <v>23</v>
      </c>
      <c r="D57" s="293">
        <v>2112347506.2684021</v>
      </c>
      <c r="E57" s="293">
        <f t="shared" si="0"/>
        <v>1918427144.1018026</v>
      </c>
      <c r="F57" s="293">
        <v>344909856.6770795</v>
      </c>
      <c r="G57" s="293">
        <f t="shared" si="1"/>
        <v>1573517287.4247231</v>
      </c>
      <c r="H57" s="294">
        <f t="shared" si="2"/>
        <v>397937917.3853296</v>
      </c>
      <c r="I57" s="293">
        <v>167013563.06499982</v>
      </c>
      <c r="J57" s="293">
        <v>230924354.32032979</v>
      </c>
      <c r="K57" s="293">
        <v>1175579370.0393937</v>
      </c>
      <c r="L57" s="341">
        <v>101422867.16249996</v>
      </c>
    </row>
    <row r="58" spans="2:12" s="105" customFormat="1" ht="13.5" customHeight="1">
      <c r="B58" s="221">
        <v>54</v>
      </c>
      <c r="C58" s="222" t="s">
        <v>29</v>
      </c>
      <c r="D58" s="293">
        <v>3573297762.066915</v>
      </c>
      <c r="E58" s="293">
        <f t="shared" si="0"/>
        <v>3251792392.5969467</v>
      </c>
      <c r="F58" s="293">
        <v>574093270.31999993</v>
      </c>
      <c r="G58" s="293">
        <f t="shared" si="1"/>
        <v>2677699122.276947</v>
      </c>
      <c r="H58" s="294">
        <f t="shared" si="2"/>
        <v>615851340.96829998</v>
      </c>
      <c r="I58" s="293">
        <v>231748052.51999986</v>
      </c>
      <c r="J58" s="293">
        <v>384103288.44830012</v>
      </c>
      <c r="K58" s="293">
        <v>2061847781.3086469</v>
      </c>
      <c r="L58" s="341">
        <v>139220838.11500001</v>
      </c>
    </row>
    <row r="59" spans="2:12" s="105" customFormat="1" ht="13.5" customHeight="1">
      <c r="B59" s="221">
        <v>55</v>
      </c>
      <c r="C59" s="222" t="s">
        <v>18</v>
      </c>
      <c r="D59" s="293">
        <v>3697066870.0990281</v>
      </c>
      <c r="E59" s="293">
        <f t="shared" si="0"/>
        <v>3419644493.0363107</v>
      </c>
      <c r="F59" s="293">
        <v>652244351.05795002</v>
      </c>
      <c r="G59" s="293">
        <f t="shared" si="1"/>
        <v>2767400141.9783607</v>
      </c>
      <c r="H59" s="294">
        <f t="shared" si="2"/>
        <v>629303538.13571036</v>
      </c>
      <c r="I59" s="293">
        <v>241527182.26999983</v>
      </c>
      <c r="J59" s="293">
        <v>387776355.8657105</v>
      </c>
      <c r="K59" s="293">
        <v>2138096603.8426502</v>
      </c>
      <c r="L59" s="341">
        <v>147101005.36499986</v>
      </c>
    </row>
    <row r="60" spans="2:12" s="105" customFormat="1" ht="13.5" customHeight="1">
      <c r="B60" s="221">
        <v>56</v>
      </c>
      <c r="C60" s="222" t="s">
        <v>11</v>
      </c>
      <c r="D60" s="293">
        <v>2261545903.1544476</v>
      </c>
      <c r="E60" s="293">
        <f t="shared" si="0"/>
        <v>2074245453.233048</v>
      </c>
      <c r="F60" s="293">
        <v>401211473.48962027</v>
      </c>
      <c r="G60" s="293">
        <f t="shared" si="1"/>
        <v>1673033979.7434278</v>
      </c>
      <c r="H60" s="294">
        <f t="shared" si="2"/>
        <v>338966152.91526419</v>
      </c>
      <c r="I60" s="293">
        <v>117927092.59500001</v>
      </c>
      <c r="J60" s="293">
        <v>221039060.32026416</v>
      </c>
      <c r="K60" s="293">
        <v>1334067826.8281636</v>
      </c>
      <c r="L60" s="341">
        <v>72074508.49000001</v>
      </c>
    </row>
    <row r="61" spans="2:12" s="105" customFormat="1" ht="13.5" customHeight="1">
      <c r="B61" s="221">
        <v>57</v>
      </c>
      <c r="C61" s="222" t="s">
        <v>50</v>
      </c>
      <c r="D61" s="293">
        <v>1718084454.593991</v>
      </c>
      <c r="E61" s="293">
        <f t="shared" si="0"/>
        <v>1547600323.4341495</v>
      </c>
      <c r="F61" s="293">
        <v>271901363.43952006</v>
      </c>
      <c r="G61" s="294">
        <f t="shared" si="1"/>
        <v>1275698959.9946294</v>
      </c>
      <c r="H61" s="327">
        <f t="shared" si="2"/>
        <v>326492829.01700008</v>
      </c>
      <c r="I61" s="293">
        <v>136973974.80000001</v>
      </c>
      <c r="J61" s="293">
        <v>189518854.21700007</v>
      </c>
      <c r="K61" s="293">
        <v>949206130.9776293</v>
      </c>
      <c r="L61" s="341">
        <v>83649322.050000027</v>
      </c>
    </row>
    <row r="62" spans="2:12" s="105" customFormat="1" ht="13.5" customHeight="1">
      <c r="B62" s="221">
        <v>58</v>
      </c>
      <c r="C62" s="222" t="s">
        <v>30</v>
      </c>
      <c r="D62" s="293">
        <v>2042767751.7008791</v>
      </c>
      <c r="E62" s="293">
        <f t="shared" si="0"/>
        <v>1860726666.6461382</v>
      </c>
      <c r="F62" s="293">
        <v>317797188.77409989</v>
      </c>
      <c r="G62" s="293">
        <f t="shared" si="1"/>
        <v>1542929477.8720384</v>
      </c>
      <c r="H62" s="294">
        <f t="shared" si="2"/>
        <v>368277853.07019985</v>
      </c>
      <c r="I62" s="293">
        <v>144477469.25999996</v>
      </c>
      <c r="J62" s="293">
        <v>223800383.81019989</v>
      </c>
      <c r="K62" s="293">
        <v>1174651624.8018384</v>
      </c>
      <c r="L62" s="341">
        <v>88204621.709999979</v>
      </c>
    </row>
    <row r="63" spans="2:12" s="105" customFormat="1" ht="13.5" customHeight="1">
      <c r="B63" s="221">
        <v>59</v>
      </c>
      <c r="C63" s="222" t="s">
        <v>24</v>
      </c>
      <c r="D63" s="293">
        <v>14108945911.976162</v>
      </c>
      <c r="E63" s="293">
        <f t="shared" si="0"/>
        <v>12905638620.156673</v>
      </c>
      <c r="F63" s="293">
        <v>2164403784.4685097</v>
      </c>
      <c r="G63" s="293">
        <f t="shared" si="1"/>
        <v>10741234835.688164</v>
      </c>
      <c r="H63" s="294">
        <f t="shared" si="2"/>
        <v>2866231631.083612</v>
      </c>
      <c r="I63" s="293">
        <v>1165588569.1749995</v>
      </c>
      <c r="J63" s="293">
        <v>1700643061.9086125</v>
      </c>
      <c r="K63" s="293">
        <v>7875003204.6045513</v>
      </c>
      <c r="L63" s="341">
        <v>705709058.10000026</v>
      </c>
    </row>
    <row r="64" spans="2:12" s="105" customFormat="1" ht="13.5" customHeight="1">
      <c r="B64" s="221">
        <v>60</v>
      </c>
      <c r="C64" s="222" t="s">
        <v>51</v>
      </c>
      <c r="D64" s="293">
        <v>1628600109.9643381</v>
      </c>
      <c r="E64" s="293">
        <f t="shared" si="0"/>
        <v>1473985770.2682199</v>
      </c>
      <c r="F64" s="293">
        <v>280495237.1685999</v>
      </c>
      <c r="G64" s="293">
        <f t="shared" si="1"/>
        <v>1193490533.0996201</v>
      </c>
      <c r="H64" s="294">
        <f t="shared" si="2"/>
        <v>331072734.08511978</v>
      </c>
      <c r="I64" s="293">
        <v>129884238.7</v>
      </c>
      <c r="J64" s="293">
        <v>201188495.38511977</v>
      </c>
      <c r="K64" s="293">
        <v>862417799.01450026</v>
      </c>
      <c r="L64" s="341">
        <v>79254289.770000026</v>
      </c>
    </row>
    <row r="65" spans="2:12" s="105" customFormat="1" ht="13.5" customHeight="1">
      <c r="B65" s="221">
        <v>61</v>
      </c>
      <c r="C65" s="222" t="s">
        <v>19</v>
      </c>
      <c r="D65" s="293">
        <v>1655482291.0601511</v>
      </c>
      <c r="E65" s="293">
        <f t="shared" si="0"/>
        <v>1512591444.0971196</v>
      </c>
      <c r="F65" s="293">
        <v>262995953.89116025</v>
      </c>
      <c r="G65" s="293">
        <f t="shared" si="1"/>
        <v>1249595490.2059593</v>
      </c>
      <c r="H65" s="294">
        <f t="shared" si="2"/>
        <v>315559886.37969995</v>
      </c>
      <c r="I65" s="293">
        <v>116863230.70999999</v>
      </c>
      <c r="J65" s="293">
        <v>198696655.66969994</v>
      </c>
      <c r="K65" s="293">
        <v>934035603.82625949</v>
      </c>
      <c r="L65" s="341">
        <v>71873353.559999943</v>
      </c>
    </row>
    <row r="66" spans="2:12" s="105" customFormat="1" ht="13.5" customHeight="1">
      <c r="B66" s="221">
        <v>62</v>
      </c>
      <c r="C66" s="222" t="s">
        <v>20</v>
      </c>
      <c r="D66" s="293">
        <v>2471489370.0945015</v>
      </c>
      <c r="E66" s="293">
        <f t="shared" si="0"/>
        <v>2293190603.3998799</v>
      </c>
      <c r="F66" s="293">
        <v>364230660.8141799</v>
      </c>
      <c r="G66" s="293">
        <f t="shared" si="1"/>
        <v>1928959942.5857</v>
      </c>
      <c r="H66" s="294">
        <f t="shared" si="2"/>
        <v>418061232.86653024</v>
      </c>
      <c r="I66" s="293">
        <v>157688932.07999992</v>
      </c>
      <c r="J66" s="293">
        <v>260372300.78653032</v>
      </c>
      <c r="K66" s="293">
        <v>1510898709.7191699</v>
      </c>
      <c r="L66" s="341">
        <v>95740082.619999871</v>
      </c>
    </row>
    <row r="67" spans="2:12" s="105" customFormat="1" ht="13.5" customHeight="1">
      <c r="B67" s="221">
        <v>63</v>
      </c>
      <c r="C67" s="222" t="s">
        <v>31</v>
      </c>
      <c r="D67" s="293">
        <v>1892618648.8107092</v>
      </c>
      <c r="E67" s="293">
        <f t="shared" si="0"/>
        <v>1737272214.4089804</v>
      </c>
      <c r="F67" s="293">
        <v>238294973.82968006</v>
      </c>
      <c r="G67" s="293">
        <f t="shared" si="1"/>
        <v>1498977240.5793004</v>
      </c>
      <c r="H67" s="294">
        <f t="shared" si="2"/>
        <v>360734155.14491999</v>
      </c>
      <c r="I67" s="293">
        <v>138401340.95999998</v>
      </c>
      <c r="J67" s="293">
        <v>222332814.18492004</v>
      </c>
      <c r="K67" s="293">
        <v>1138243085.4343805</v>
      </c>
      <c r="L67" s="341">
        <v>86419225.950000033</v>
      </c>
    </row>
    <row r="68" spans="2:12" s="105" customFormat="1" ht="13.5" customHeight="1">
      <c r="B68" s="221">
        <v>64</v>
      </c>
      <c r="C68" s="222" t="s">
        <v>52</v>
      </c>
      <c r="D68" s="293">
        <v>1882650620.5898595</v>
      </c>
      <c r="E68" s="293">
        <f t="shared" si="0"/>
        <v>1710778710.1633</v>
      </c>
      <c r="F68" s="293">
        <v>275562183.53660035</v>
      </c>
      <c r="G68" s="293">
        <f t="shared" si="1"/>
        <v>1435216526.6266997</v>
      </c>
      <c r="H68" s="294">
        <f t="shared" si="2"/>
        <v>383621480.37948006</v>
      </c>
      <c r="I68" s="293">
        <v>150383727.99000013</v>
      </c>
      <c r="J68" s="293">
        <v>233237752.38947994</v>
      </c>
      <c r="K68" s="293">
        <v>1051595046.2472197</v>
      </c>
      <c r="L68" s="341">
        <v>91824773.069999978</v>
      </c>
    </row>
    <row r="69" spans="2:12" s="105" customFormat="1" ht="13.5" customHeight="1">
      <c r="B69" s="221">
        <v>65</v>
      </c>
      <c r="C69" s="222" t="s">
        <v>12</v>
      </c>
      <c r="D69" s="293">
        <v>847117641.69762063</v>
      </c>
      <c r="E69" s="293">
        <f t="shared" si="0"/>
        <v>775352310.42118001</v>
      </c>
      <c r="F69" s="293">
        <v>142494492.24750012</v>
      </c>
      <c r="G69" s="294">
        <f t="shared" si="1"/>
        <v>632857818.17367983</v>
      </c>
      <c r="H69" s="327">
        <f t="shared" si="2"/>
        <v>155429983.70525002</v>
      </c>
      <c r="I69" s="293">
        <v>55495142.949999943</v>
      </c>
      <c r="J69" s="293">
        <v>99934840.755250096</v>
      </c>
      <c r="K69" s="293">
        <v>477427834.46842986</v>
      </c>
      <c r="L69" s="341">
        <v>33378556.019999996</v>
      </c>
    </row>
    <row r="70" spans="2:12" s="105" customFormat="1" ht="13.5" customHeight="1">
      <c r="B70" s="221">
        <v>66</v>
      </c>
      <c r="C70" s="222" t="s">
        <v>6</v>
      </c>
      <c r="D70" s="293">
        <v>885022308.23415983</v>
      </c>
      <c r="E70" s="293">
        <f t="shared" ref="E70:E78" si="3">SUM(F70,G70)</f>
        <v>820865992.41936028</v>
      </c>
      <c r="F70" s="293">
        <v>132705531.67931998</v>
      </c>
      <c r="G70" s="293">
        <f t="shared" ref="G70:G78" si="4">SUM(H70,K70)</f>
        <v>688160460.7400403</v>
      </c>
      <c r="H70" s="294">
        <f t="shared" ref="H70:H78" si="5">SUM(I70:J70)</f>
        <v>127129093.4936</v>
      </c>
      <c r="I70" s="293">
        <v>47487867.158000037</v>
      </c>
      <c r="J70" s="293">
        <v>79641226.335599959</v>
      </c>
      <c r="K70" s="293">
        <v>561031367.24644029</v>
      </c>
      <c r="L70" s="341">
        <v>27916295.766000006</v>
      </c>
    </row>
    <row r="71" spans="2:12" s="105" customFormat="1" ht="13.5" customHeight="1">
      <c r="B71" s="221">
        <v>67</v>
      </c>
      <c r="C71" s="222" t="s">
        <v>7</v>
      </c>
      <c r="D71" s="293">
        <v>422139286.54053044</v>
      </c>
      <c r="E71" s="293">
        <f t="shared" si="3"/>
        <v>387778123.3107301</v>
      </c>
      <c r="F71" s="293">
        <v>63841760.179310039</v>
      </c>
      <c r="G71" s="293">
        <f t="shared" si="4"/>
        <v>323936363.13142008</v>
      </c>
      <c r="H71" s="294">
        <f t="shared" si="5"/>
        <v>62317435.268820018</v>
      </c>
      <c r="I71" s="293">
        <v>16787644.249999996</v>
      </c>
      <c r="J71" s="293">
        <v>45529791.018820025</v>
      </c>
      <c r="K71" s="293">
        <v>261618927.86260006</v>
      </c>
      <c r="L71" s="341">
        <v>9948171.1999999993</v>
      </c>
    </row>
    <row r="72" spans="2:12" s="105" customFormat="1" ht="13.5" customHeight="1">
      <c r="B72" s="221">
        <v>68</v>
      </c>
      <c r="C72" s="222" t="s">
        <v>53</v>
      </c>
      <c r="D72" s="293">
        <v>533491153.74733025</v>
      </c>
      <c r="E72" s="293">
        <f t="shared" si="3"/>
        <v>475244824.6257301</v>
      </c>
      <c r="F72" s="293">
        <v>89704613.609399974</v>
      </c>
      <c r="G72" s="293">
        <f t="shared" si="4"/>
        <v>385540211.01633012</v>
      </c>
      <c r="H72" s="294">
        <f t="shared" si="5"/>
        <v>114514537.83733006</v>
      </c>
      <c r="I72" s="293">
        <v>38647480.600000024</v>
      </c>
      <c r="J72" s="293">
        <v>75867057.237330034</v>
      </c>
      <c r="K72" s="293">
        <v>271025673.17900008</v>
      </c>
      <c r="L72" s="341">
        <v>22827040.34999999</v>
      </c>
    </row>
    <row r="73" spans="2:12" s="105" customFormat="1" ht="13.5" customHeight="1">
      <c r="B73" s="221">
        <v>69</v>
      </c>
      <c r="C73" s="222" t="s">
        <v>54</v>
      </c>
      <c r="D73" s="293">
        <v>1268794638.0140994</v>
      </c>
      <c r="E73" s="293">
        <f t="shared" si="3"/>
        <v>1148895145.2126005</v>
      </c>
      <c r="F73" s="293">
        <v>212798397.5344004</v>
      </c>
      <c r="G73" s="293">
        <f t="shared" si="4"/>
        <v>936096747.67820013</v>
      </c>
      <c r="H73" s="294">
        <f t="shared" si="5"/>
        <v>225167588.50420025</v>
      </c>
      <c r="I73" s="293">
        <v>70274516.690000087</v>
      </c>
      <c r="J73" s="293">
        <v>154893071.81420016</v>
      </c>
      <c r="K73" s="293">
        <v>710929159.17399991</v>
      </c>
      <c r="L73" s="341">
        <v>42254100.36999999</v>
      </c>
    </row>
    <row r="74" spans="2:12" s="105" customFormat="1" ht="13.5" customHeight="1">
      <c r="B74" s="221">
        <v>70</v>
      </c>
      <c r="C74" s="222" t="s">
        <v>55</v>
      </c>
      <c r="D74" s="293">
        <v>238728835.35520008</v>
      </c>
      <c r="E74" s="293">
        <f t="shared" si="3"/>
        <v>215220418.71999991</v>
      </c>
      <c r="F74" s="293">
        <v>40891955.130999967</v>
      </c>
      <c r="G74" s="293">
        <f t="shared" si="4"/>
        <v>174328463.58899996</v>
      </c>
      <c r="H74" s="294">
        <f t="shared" si="5"/>
        <v>36922537.152999997</v>
      </c>
      <c r="I74" s="293">
        <v>12876887.100000001</v>
      </c>
      <c r="J74" s="293">
        <v>24045650.052999999</v>
      </c>
      <c r="K74" s="293">
        <v>137405926.43599996</v>
      </c>
      <c r="L74" s="341">
        <v>7407556.290000001</v>
      </c>
    </row>
    <row r="75" spans="2:12" s="105" customFormat="1" ht="13.5" customHeight="1">
      <c r="B75" s="221">
        <v>71</v>
      </c>
      <c r="C75" s="222" t="s">
        <v>56</v>
      </c>
      <c r="D75" s="293">
        <v>650356085.17790055</v>
      </c>
      <c r="E75" s="293">
        <f t="shared" si="3"/>
        <v>591531354.63579953</v>
      </c>
      <c r="F75" s="293">
        <v>112664944.91439992</v>
      </c>
      <c r="G75" s="293">
        <f t="shared" si="4"/>
        <v>478866409.72139961</v>
      </c>
      <c r="H75" s="294">
        <f t="shared" si="5"/>
        <v>97105334.584399939</v>
      </c>
      <c r="I75" s="293">
        <v>34811914.499999993</v>
      </c>
      <c r="J75" s="293">
        <v>62293420.084399953</v>
      </c>
      <c r="K75" s="293">
        <v>381761075.13699967</v>
      </c>
      <c r="L75" s="341">
        <v>20891499.799999963</v>
      </c>
    </row>
    <row r="76" spans="2:12" s="105" customFormat="1" ht="13.5" customHeight="1">
      <c r="B76" s="221">
        <v>72</v>
      </c>
      <c r="C76" s="222" t="s">
        <v>32</v>
      </c>
      <c r="D76" s="293">
        <v>389074532.49991989</v>
      </c>
      <c r="E76" s="293">
        <f t="shared" si="3"/>
        <v>349688682.95571488</v>
      </c>
      <c r="F76" s="293">
        <v>58144651.223680027</v>
      </c>
      <c r="G76" s="293">
        <f t="shared" si="4"/>
        <v>291544031.73203486</v>
      </c>
      <c r="H76" s="294">
        <f t="shared" si="5"/>
        <v>77344176.720599979</v>
      </c>
      <c r="I76" s="293">
        <v>33303432.119999997</v>
      </c>
      <c r="J76" s="293">
        <v>44040744.600599989</v>
      </c>
      <c r="K76" s="293">
        <v>214199855.01143488</v>
      </c>
      <c r="L76" s="341">
        <v>20180420.16</v>
      </c>
    </row>
    <row r="77" spans="2:12" s="105" customFormat="1" ht="13.5" customHeight="1">
      <c r="B77" s="221">
        <v>73</v>
      </c>
      <c r="C77" s="222" t="s">
        <v>33</v>
      </c>
      <c r="D77" s="293">
        <v>565070042.47031927</v>
      </c>
      <c r="E77" s="293">
        <f t="shared" si="3"/>
        <v>527088306.39861995</v>
      </c>
      <c r="F77" s="293">
        <v>85429483.170899913</v>
      </c>
      <c r="G77" s="294">
        <f t="shared" si="4"/>
        <v>441658823.22772002</v>
      </c>
      <c r="H77" s="327">
        <f t="shared" si="5"/>
        <v>108510135.27089007</v>
      </c>
      <c r="I77" s="293">
        <v>36752818.850000039</v>
      </c>
      <c r="J77" s="293">
        <v>71757316.420890033</v>
      </c>
      <c r="K77" s="293">
        <v>333148687.95682997</v>
      </c>
      <c r="L77" s="341">
        <v>21574373.460000008</v>
      </c>
    </row>
    <row r="78" spans="2:12" s="105" customFormat="1" ht="13.5" customHeight="1" thickBot="1">
      <c r="B78" s="221">
        <v>74</v>
      </c>
      <c r="C78" s="222" t="s">
        <v>34</v>
      </c>
      <c r="D78" s="293">
        <v>252786465.96993905</v>
      </c>
      <c r="E78" s="293">
        <f t="shared" si="3"/>
        <v>226140246.70543495</v>
      </c>
      <c r="F78" s="293">
        <v>32847230.073000014</v>
      </c>
      <c r="G78" s="293">
        <f t="shared" si="4"/>
        <v>193293016.63243493</v>
      </c>
      <c r="H78" s="328">
        <f t="shared" si="5"/>
        <v>58993923.690999947</v>
      </c>
      <c r="I78" s="293">
        <v>23205876.825999998</v>
      </c>
      <c r="J78" s="293">
        <v>35788046.86499995</v>
      </c>
      <c r="K78" s="293">
        <v>134299092.94143498</v>
      </c>
      <c r="L78" s="341">
        <v>14026783.617999999</v>
      </c>
    </row>
    <row r="79" spans="2:12" s="105" customFormat="1" ht="13.5" customHeight="1" thickTop="1">
      <c r="B79" s="471" t="s">
        <v>0</v>
      </c>
      <c r="C79" s="472"/>
      <c r="D79" s="210">
        <f>'ポテンシャル(金額)'!E3</f>
        <v>249254751.04144642</v>
      </c>
      <c r="E79" s="210">
        <f>'ポテンシャル(金額)'!E4</f>
        <v>227812652.8302649</v>
      </c>
      <c r="F79" s="210">
        <f>'ポテンシャル(金額)'!D7</f>
        <v>39665165.116883032</v>
      </c>
      <c r="G79" s="210">
        <f>'ポテンシャル(金額)'!D11</f>
        <v>188147487.71338207</v>
      </c>
      <c r="H79" s="211">
        <f>'ポテンシャル(金額)'!G11</f>
        <v>44935130.247223131</v>
      </c>
      <c r="I79" s="210">
        <f>'ポテンシャル(金額)'!J10</f>
        <v>16996584.921891</v>
      </c>
      <c r="J79" s="210">
        <f>'ポテンシャル(金額)'!J13</f>
        <v>27938545.325332128</v>
      </c>
      <c r="K79" s="210">
        <f>'ポテンシャル(金額)'!G16</f>
        <v>143212357.46615899</v>
      </c>
      <c r="L79" s="125">
        <f>'ポテンシャル(金額)'!M10</f>
        <v>10281822.546228001</v>
      </c>
    </row>
    <row r="80" spans="2:12" s="105" customFormat="1">
      <c r="H80" s="106"/>
    </row>
  </sheetData>
  <mergeCells count="10">
    <mergeCell ref="B79:C79"/>
    <mergeCell ref="H3:H4"/>
    <mergeCell ref="K3:K4"/>
    <mergeCell ref="L3:L4"/>
    <mergeCell ref="B3:B4"/>
    <mergeCell ref="C3:C4"/>
    <mergeCell ref="D3:D4"/>
    <mergeCell ref="E3:E4"/>
    <mergeCell ref="F3:F4"/>
    <mergeCell ref="G3:G4"/>
  </mergeCells>
  <phoneticPr fontId="3"/>
  <pageMargins left="0.70866141732283472" right="0.70866141732283472" top="0.74803149606299213" bottom="0.74803149606299213" header="0.31496062992125984" footer="0.31496062992125984"/>
  <pageSetup paperSize="9" scale="70" fitToWidth="0" fitToHeight="0" orientation="portrait" r:id="rId1"/>
  <headerFooter>
    <oddHeader>&amp;R&amp;"ＭＳ 明朝,標準"&amp;12 2-14.①ジェネリック医薬品分析(医科･調剤)</oddHeader>
  </headerFooter>
  <ignoredErrors>
    <ignoredError sqref="E5:E78 G78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emptyCellReference="1"/>
    <ignoredError sqref="H5:H78" formulaRange="1" emptyCellReferenc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V50"/>
  <sheetViews>
    <sheetView showGridLines="0" zoomScaleNormal="100" zoomScaleSheetLayoutView="100" workbookViewId="0"/>
  </sheetViews>
  <sheetFormatPr defaultColWidth="7.625" defaultRowHeight="15.75" customHeight="1"/>
  <cols>
    <col min="1" max="1" width="4.625" style="40" customWidth="1"/>
    <col min="2" max="2" width="5.5" style="47" customWidth="1"/>
    <col min="3" max="4" width="8.75" style="40" customWidth="1"/>
    <col min="5" max="5" width="4.875" style="40" customWidth="1"/>
    <col min="6" max="6" width="7.625" style="40" customWidth="1"/>
    <col min="7" max="7" width="4.875" style="40" customWidth="1"/>
    <col min="8" max="9" width="7.625" style="40" customWidth="1"/>
    <col min="10" max="10" width="4.875" style="40" customWidth="1"/>
    <col min="11" max="11" width="7.625" style="40" customWidth="1"/>
    <col min="12" max="12" width="5.5" style="40" customWidth="1"/>
    <col min="13" max="13" width="7.625" style="40" customWidth="1"/>
    <col min="14" max="14" width="4.75" style="40" customWidth="1"/>
    <col min="15" max="15" width="3.375" style="40" customWidth="1"/>
    <col min="16" max="18" width="7.625" style="40" customWidth="1"/>
    <col min="19" max="19" width="3.375" style="40" customWidth="1"/>
    <col min="20" max="20" width="3.125" style="40" customWidth="1"/>
    <col min="21" max="21" width="4.25" style="40" customWidth="1"/>
    <col min="22" max="22" width="3.25" style="40" customWidth="1"/>
    <col min="23" max="16384" width="7.625" style="40"/>
  </cols>
  <sheetData>
    <row r="1" spans="2:21" ht="16.5" customHeight="1">
      <c r="B1" s="39" t="s">
        <v>302</v>
      </c>
      <c r="C1" s="41"/>
      <c r="D1" s="41"/>
      <c r="E1" s="41"/>
      <c r="F1" s="42"/>
      <c r="G1" s="43"/>
      <c r="H1" s="42"/>
      <c r="I1" s="42"/>
      <c r="J1" s="42"/>
      <c r="K1" s="42"/>
      <c r="L1" s="42"/>
      <c r="M1" s="42"/>
      <c r="N1" s="42"/>
      <c r="O1" s="42"/>
      <c r="P1" s="42"/>
      <c r="Q1" s="42"/>
      <c r="R1" s="42"/>
      <c r="S1" s="42"/>
      <c r="T1" s="44"/>
      <c r="U1" s="45"/>
    </row>
    <row r="2" spans="2:21" ht="16.5" customHeight="1">
      <c r="B2" s="40" t="s">
        <v>210</v>
      </c>
      <c r="C2" s="41"/>
      <c r="D2" s="41"/>
      <c r="E2" s="41"/>
      <c r="F2" s="42"/>
      <c r="G2" s="43"/>
      <c r="H2" s="42"/>
      <c r="I2" s="42"/>
      <c r="J2" s="42"/>
      <c r="K2" s="42"/>
      <c r="L2" s="42"/>
      <c r="M2" s="42"/>
      <c r="N2" s="42"/>
      <c r="O2" s="42"/>
      <c r="P2" s="42"/>
      <c r="Q2" s="42"/>
      <c r="R2" s="42"/>
      <c r="S2" s="42"/>
      <c r="T2" s="44"/>
      <c r="U2" s="45"/>
    </row>
    <row r="3" spans="2:21" ht="15.75" customHeight="1">
      <c r="B3" s="214" t="s">
        <v>146</v>
      </c>
      <c r="C3" s="163"/>
      <c r="D3" s="164"/>
      <c r="E3" s="478">
        <v>6876441919.3594799</v>
      </c>
      <c r="F3" s="478"/>
      <c r="G3" s="165"/>
      <c r="H3" s="165"/>
      <c r="I3" s="165"/>
      <c r="J3" s="165"/>
      <c r="K3" s="165"/>
      <c r="L3" s="165"/>
      <c r="M3" s="165"/>
      <c r="N3" s="166"/>
      <c r="O3" s="166"/>
      <c r="P3" s="165"/>
      <c r="Q3" s="166"/>
      <c r="R3" s="166"/>
      <c r="S3" s="165"/>
      <c r="T3" s="167"/>
      <c r="U3" s="93"/>
    </row>
    <row r="4" spans="2:21" ht="15.75" customHeight="1">
      <c r="B4" s="168"/>
      <c r="C4" s="214" t="s">
        <v>147</v>
      </c>
      <c r="D4" s="163"/>
      <c r="E4" s="479">
        <v>5861757115.1452007</v>
      </c>
      <c r="F4" s="479"/>
      <c r="G4" s="165"/>
      <c r="H4" s="169"/>
      <c r="I4" s="165"/>
      <c r="J4" s="163"/>
      <c r="K4" s="163"/>
      <c r="L4" s="163"/>
      <c r="M4" s="163"/>
      <c r="N4" s="170"/>
      <c r="O4" s="170"/>
      <c r="P4" s="170"/>
      <c r="Q4" s="170"/>
      <c r="R4" s="170"/>
      <c r="S4" s="170"/>
      <c r="T4" s="171" t="s">
        <v>90</v>
      </c>
      <c r="U4" s="94"/>
    </row>
    <row r="5" spans="2:21" ht="15.75" customHeight="1" thickBot="1">
      <c r="B5" s="168"/>
      <c r="C5" s="168"/>
      <c r="D5" s="172"/>
      <c r="E5" s="172"/>
      <c r="F5" s="172"/>
      <c r="G5" s="172"/>
      <c r="H5" s="173"/>
      <c r="I5" s="173"/>
      <c r="J5" s="173"/>
      <c r="K5" s="173"/>
      <c r="L5" s="173"/>
      <c r="M5" s="173"/>
      <c r="N5" s="173"/>
      <c r="O5" s="173"/>
      <c r="P5" s="173"/>
      <c r="Q5" s="173"/>
      <c r="R5" s="173"/>
      <c r="S5" s="173"/>
      <c r="T5" s="174"/>
      <c r="U5" s="94"/>
    </row>
    <row r="6" spans="2:21" ht="15.75" customHeight="1">
      <c r="B6" s="168"/>
      <c r="C6" s="168"/>
      <c r="D6" s="475" t="s">
        <v>91</v>
      </c>
      <c r="E6" s="476"/>
      <c r="F6" s="477"/>
      <c r="G6" s="175"/>
      <c r="H6" s="173"/>
      <c r="I6" s="173"/>
      <c r="J6" s="173"/>
      <c r="K6" s="173"/>
      <c r="L6" s="173"/>
      <c r="M6" s="176"/>
      <c r="N6" s="172"/>
      <c r="O6" s="172"/>
      <c r="P6" s="177" t="s">
        <v>92</v>
      </c>
      <c r="Q6" s="178"/>
      <c r="R6" s="179"/>
      <c r="S6" s="172"/>
      <c r="T6" s="174"/>
      <c r="U6" s="94"/>
    </row>
    <row r="7" spans="2:21" ht="15.75" customHeight="1">
      <c r="B7" s="168"/>
      <c r="C7" s="168"/>
      <c r="D7" s="180"/>
      <c r="E7" s="181"/>
      <c r="F7" s="182"/>
      <c r="G7" s="175"/>
      <c r="H7" s="173"/>
      <c r="I7" s="173"/>
      <c r="J7" s="173"/>
      <c r="K7" s="173"/>
      <c r="L7" s="173"/>
      <c r="M7" s="176"/>
      <c r="N7" s="172"/>
      <c r="O7" s="172"/>
      <c r="P7" s="183"/>
      <c r="Q7" s="172"/>
      <c r="R7" s="184"/>
      <c r="S7" s="172"/>
      <c r="T7" s="174"/>
      <c r="U7" s="94"/>
    </row>
    <row r="8" spans="2:21" ht="15.75" customHeight="1">
      <c r="B8" s="168"/>
      <c r="C8" s="168"/>
      <c r="D8" s="449">
        <v>2128906435.5899496</v>
      </c>
      <c r="E8" s="490"/>
      <c r="F8" s="450"/>
      <c r="G8" s="343">
        <v>0.36318571270881034</v>
      </c>
      <c r="H8" s="173"/>
      <c r="I8" s="173"/>
      <c r="J8" s="173"/>
      <c r="K8" s="173"/>
      <c r="L8" s="173"/>
      <c r="M8" s="176"/>
      <c r="N8" s="172"/>
      <c r="O8" s="172"/>
      <c r="P8" s="491">
        <v>2128906435.5899496</v>
      </c>
      <c r="Q8" s="492"/>
      <c r="R8" s="493"/>
      <c r="S8" s="473">
        <v>0.74947720857446798</v>
      </c>
      <c r="T8" s="474"/>
      <c r="U8" s="94"/>
    </row>
    <row r="9" spans="2:21" ht="15.75" customHeight="1">
      <c r="B9" s="168"/>
      <c r="C9" s="168"/>
      <c r="D9" s="494"/>
      <c r="E9" s="495"/>
      <c r="F9" s="496"/>
      <c r="G9" s="172"/>
      <c r="H9" s="497" t="s">
        <v>93</v>
      </c>
      <c r="I9" s="498"/>
      <c r="J9" s="185"/>
      <c r="K9" s="480" t="s">
        <v>319</v>
      </c>
      <c r="L9" s="481"/>
      <c r="M9" s="482"/>
      <c r="N9" s="186"/>
      <c r="O9" s="172"/>
      <c r="P9" s="501" t="s">
        <v>316</v>
      </c>
      <c r="Q9" s="502"/>
      <c r="R9" s="503"/>
      <c r="S9" s="172"/>
      <c r="T9" s="174"/>
      <c r="U9" s="94"/>
    </row>
    <row r="10" spans="2:21" ht="15.75" customHeight="1">
      <c r="B10" s="168"/>
      <c r="C10" s="168"/>
      <c r="D10" s="506" t="s">
        <v>94</v>
      </c>
      <c r="E10" s="507"/>
      <c r="F10" s="508"/>
      <c r="G10" s="172"/>
      <c r="H10" s="499"/>
      <c r="I10" s="500"/>
      <c r="J10" s="173"/>
      <c r="K10" s="483"/>
      <c r="L10" s="484"/>
      <c r="M10" s="485"/>
      <c r="N10" s="187"/>
      <c r="O10" s="172"/>
      <c r="P10" s="504"/>
      <c r="Q10" s="487"/>
      <c r="R10" s="505"/>
      <c r="S10" s="172"/>
      <c r="T10" s="174"/>
      <c r="U10" s="94"/>
    </row>
    <row r="11" spans="2:21" ht="15.75" customHeight="1" thickBot="1">
      <c r="B11" s="168"/>
      <c r="C11" s="168"/>
      <c r="D11" s="463">
        <v>3732850679.5552497</v>
      </c>
      <c r="E11" s="509"/>
      <c r="F11" s="464"/>
      <c r="G11" s="215">
        <v>0.6368142872911895</v>
      </c>
      <c r="H11" s="499"/>
      <c r="I11" s="500"/>
      <c r="J11" s="173"/>
      <c r="K11" s="449">
        <v>429589761.7100001</v>
      </c>
      <c r="L11" s="490"/>
      <c r="M11" s="450"/>
      <c r="N11" s="175">
        <v>7.3286858065144997E-2</v>
      </c>
      <c r="O11" s="172"/>
      <c r="P11" s="510">
        <v>429589761.7100001</v>
      </c>
      <c r="Q11" s="511"/>
      <c r="R11" s="512"/>
      <c r="S11" s="473">
        <v>0.15123620749888</v>
      </c>
      <c r="T11" s="474"/>
      <c r="U11" s="94"/>
    </row>
    <row r="12" spans="2:21" ht="15.75" customHeight="1">
      <c r="B12" s="168"/>
      <c r="C12" s="168"/>
      <c r="D12" s="168"/>
      <c r="E12" s="172"/>
      <c r="F12" s="182"/>
      <c r="G12" s="175"/>
      <c r="H12" s="463">
        <v>711615479.19809997</v>
      </c>
      <c r="I12" s="464"/>
      <c r="J12" s="216">
        <v>0.12139968702549571</v>
      </c>
      <c r="K12" s="480" t="s">
        <v>95</v>
      </c>
      <c r="L12" s="481"/>
      <c r="M12" s="482"/>
      <c r="N12" s="173"/>
      <c r="O12" s="172"/>
      <c r="P12" s="486" t="s">
        <v>95</v>
      </c>
      <c r="Q12" s="487"/>
      <c r="R12" s="488"/>
      <c r="S12" s="172"/>
      <c r="T12" s="174"/>
      <c r="U12" s="94"/>
    </row>
    <row r="13" spans="2:21" ht="15.75" customHeight="1">
      <c r="B13" s="168"/>
      <c r="C13" s="168"/>
      <c r="D13" s="188"/>
      <c r="E13" s="175"/>
      <c r="F13" s="182"/>
      <c r="G13" s="172"/>
      <c r="H13" s="189"/>
      <c r="I13" s="190"/>
      <c r="J13" s="182"/>
      <c r="K13" s="483"/>
      <c r="L13" s="484"/>
      <c r="M13" s="485"/>
      <c r="N13" s="173"/>
      <c r="O13" s="172"/>
      <c r="P13" s="489"/>
      <c r="Q13" s="487"/>
      <c r="R13" s="488"/>
      <c r="S13" s="172"/>
      <c r="T13" s="174"/>
      <c r="U13" s="94"/>
    </row>
    <row r="14" spans="2:21" ht="15.75" customHeight="1">
      <c r="B14" s="168"/>
      <c r="C14" s="168"/>
      <c r="D14" s="188"/>
      <c r="E14" s="173"/>
      <c r="F14" s="191"/>
      <c r="G14" s="172"/>
      <c r="H14" s="168"/>
      <c r="I14" s="174"/>
      <c r="J14" s="173"/>
      <c r="K14" s="449">
        <v>282025717.48809993</v>
      </c>
      <c r="L14" s="490"/>
      <c r="M14" s="450"/>
      <c r="N14" s="175">
        <v>4.8112828960350726E-2</v>
      </c>
      <c r="O14" s="172"/>
      <c r="P14" s="513">
        <v>282025717.48809993</v>
      </c>
      <c r="Q14" s="492"/>
      <c r="R14" s="514"/>
      <c r="S14" s="516">
        <v>9.9286583926652697E-2</v>
      </c>
      <c r="T14" s="474"/>
      <c r="U14" s="94"/>
    </row>
    <row r="15" spans="2:21" ht="15.75" customHeight="1">
      <c r="B15" s="168"/>
      <c r="C15" s="168"/>
      <c r="D15" s="188"/>
      <c r="E15" s="173"/>
      <c r="F15" s="191"/>
      <c r="G15" s="172"/>
      <c r="H15" s="497" t="s">
        <v>96</v>
      </c>
      <c r="I15" s="498"/>
      <c r="J15" s="185"/>
      <c r="K15" s="173"/>
      <c r="L15" s="192"/>
      <c r="M15" s="173"/>
      <c r="N15" s="176"/>
      <c r="O15" s="172"/>
      <c r="P15" s="172"/>
      <c r="Q15" s="172"/>
      <c r="R15" s="172"/>
      <c r="S15" s="172"/>
      <c r="T15" s="174"/>
      <c r="U15" s="94"/>
    </row>
    <row r="16" spans="2:21" ht="13.5" customHeight="1">
      <c r="B16" s="168"/>
      <c r="C16" s="168"/>
      <c r="D16" s="188"/>
      <c r="E16" s="193"/>
      <c r="F16" s="194"/>
      <c r="G16" s="172"/>
      <c r="H16" s="499"/>
      <c r="I16" s="500"/>
      <c r="J16" s="193"/>
      <c r="K16" s="193"/>
      <c r="L16" s="192"/>
      <c r="M16" s="173"/>
      <c r="N16" s="176"/>
      <c r="O16" s="192"/>
      <c r="P16" s="192"/>
      <c r="Q16" s="192"/>
      <c r="R16" s="192"/>
      <c r="S16" s="192"/>
      <c r="T16" s="174"/>
      <c r="U16" s="94"/>
    </row>
    <row r="17" spans="2:22" s="46" customFormat="1" ht="13.5" customHeight="1">
      <c r="B17" s="168"/>
      <c r="C17" s="168"/>
      <c r="D17" s="188"/>
      <c r="E17" s="173"/>
      <c r="F17" s="191"/>
      <c r="G17" s="172"/>
      <c r="H17" s="463">
        <v>3021235200.3571496</v>
      </c>
      <c r="I17" s="464"/>
      <c r="J17" s="215">
        <v>0.51541460026569375</v>
      </c>
      <c r="K17" s="173"/>
      <c r="L17" s="173"/>
      <c r="M17" s="173"/>
      <c r="N17" s="176"/>
      <c r="O17" s="515" t="s">
        <v>97</v>
      </c>
      <c r="P17" s="515"/>
      <c r="Q17" s="515"/>
      <c r="R17" s="515"/>
      <c r="S17" s="515"/>
      <c r="T17" s="174"/>
      <c r="U17" s="94"/>
    </row>
    <row r="18" spans="2:22" s="45" customFormat="1" ht="13.5" customHeight="1">
      <c r="B18" s="168"/>
      <c r="C18" s="168"/>
      <c r="D18" s="188"/>
      <c r="E18" s="173"/>
      <c r="F18" s="191"/>
      <c r="G18" s="172"/>
      <c r="H18" s="151"/>
      <c r="I18" s="152"/>
      <c r="J18" s="175"/>
      <c r="K18" s="173"/>
      <c r="L18" s="173"/>
      <c r="M18" s="173"/>
      <c r="N18" s="176"/>
      <c r="O18" s="522" t="s">
        <v>317</v>
      </c>
      <c r="P18" s="523"/>
      <c r="Q18" s="195"/>
      <c r="R18" s="522" t="s">
        <v>318</v>
      </c>
      <c r="S18" s="523"/>
      <c r="T18" s="174"/>
      <c r="U18" s="94"/>
    </row>
    <row r="19" spans="2:22" s="50" customFormat="1" ht="18" customHeight="1">
      <c r="B19" s="168"/>
      <c r="C19" s="168"/>
      <c r="D19" s="188"/>
      <c r="E19" s="173"/>
      <c r="F19" s="191"/>
      <c r="G19" s="172"/>
      <c r="H19" s="151"/>
      <c r="I19" s="152"/>
      <c r="J19" s="175"/>
      <c r="K19" s="173"/>
      <c r="L19" s="173"/>
      <c r="M19" s="173"/>
      <c r="N19" s="176"/>
      <c r="O19" s="517">
        <v>0.74947720857446776</v>
      </c>
      <c r="P19" s="518"/>
      <c r="Q19" s="192"/>
      <c r="R19" s="517">
        <v>0.90071341607334732</v>
      </c>
      <c r="S19" s="518"/>
      <c r="T19" s="174"/>
      <c r="U19" s="94"/>
      <c r="V19" s="51"/>
    </row>
    <row r="20" spans="2:22" s="45" customFormat="1" ht="15" customHeight="1">
      <c r="B20" s="168"/>
      <c r="C20" s="168"/>
      <c r="D20" s="196"/>
      <c r="E20" s="197"/>
      <c r="F20" s="198"/>
      <c r="G20" s="199"/>
      <c r="H20" s="196"/>
      <c r="I20" s="200"/>
      <c r="J20" s="173"/>
      <c r="K20" s="173"/>
      <c r="L20" s="173"/>
      <c r="M20" s="173"/>
      <c r="N20" s="176"/>
      <c r="O20" s="519"/>
      <c r="P20" s="520"/>
      <c r="Q20" s="192"/>
      <c r="R20" s="519"/>
      <c r="S20" s="520"/>
      <c r="T20" s="174"/>
      <c r="U20" s="94"/>
    </row>
    <row r="21" spans="2:22" s="45" customFormat="1" ht="15" customHeight="1">
      <c r="B21" s="168"/>
      <c r="C21" s="201"/>
      <c r="D21" s="202"/>
      <c r="E21" s="202"/>
      <c r="F21" s="202"/>
      <c r="G21" s="202"/>
      <c r="H21" s="202"/>
      <c r="I21" s="202"/>
      <c r="J21" s="202"/>
      <c r="K21" s="202"/>
      <c r="L21" s="202"/>
      <c r="M21" s="202"/>
      <c r="N21" s="202"/>
      <c r="O21" s="521"/>
      <c r="P21" s="521"/>
      <c r="Q21" s="202"/>
      <c r="R21" s="521"/>
      <c r="S21" s="521"/>
      <c r="T21" s="198"/>
      <c r="U21" s="94"/>
    </row>
    <row r="22" spans="2:22" s="45" customFormat="1" ht="15" customHeight="1">
      <c r="B22" s="95"/>
      <c r="C22" s="96"/>
      <c r="D22" s="96"/>
      <c r="E22" s="96"/>
      <c r="F22" s="96"/>
      <c r="G22" s="96"/>
      <c r="H22" s="96"/>
      <c r="I22" s="96"/>
      <c r="J22" s="96"/>
      <c r="K22" s="96"/>
      <c r="L22" s="96"/>
      <c r="M22" s="96"/>
      <c r="N22" s="97"/>
      <c r="O22" s="97"/>
      <c r="P22" s="96"/>
      <c r="Q22" s="97"/>
      <c r="R22" s="97"/>
      <c r="S22" s="96"/>
      <c r="T22" s="98"/>
      <c r="U22" s="99"/>
    </row>
    <row r="23" spans="2:22" s="45" customFormat="1" ht="13.5" customHeight="1">
      <c r="B23" s="59" t="s">
        <v>245</v>
      </c>
      <c r="C23" s="48"/>
      <c r="D23" s="48"/>
      <c r="E23" s="48"/>
      <c r="F23" s="48"/>
      <c r="G23" s="48"/>
      <c r="H23" s="48"/>
      <c r="I23" s="48"/>
      <c r="J23" s="48"/>
      <c r="K23" s="48"/>
      <c r="L23" s="48"/>
      <c r="M23" s="48"/>
      <c r="N23" s="48"/>
      <c r="O23" s="48"/>
      <c r="P23" s="48"/>
      <c r="Q23" s="48"/>
      <c r="R23" s="48"/>
      <c r="S23" s="48"/>
      <c r="T23" s="48"/>
      <c r="U23" s="40"/>
    </row>
    <row r="24" spans="2:22" s="9" customFormat="1" ht="13.5" customHeight="1">
      <c r="B24" s="64" t="s">
        <v>119</v>
      </c>
      <c r="C24" s="8"/>
      <c r="D24" s="8"/>
      <c r="E24" s="8"/>
      <c r="F24" s="8"/>
      <c r="G24" s="8"/>
      <c r="H24" s="8"/>
      <c r="I24" s="8"/>
      <c r="J24" s="8"/>
      <c r="K24" s="8"/>
      <c r="L24" s="8"/>
      <c r="M24" s="8"/>
      <c r="N24" s="33"/>
      <c r="O24" s="33"/>
      <c r="P24" s="33"/>
      <c r="Q24" s="33"/>
      <c r="R24" s="33"/>
      <c r="S24" s="4"/>
      <c r="T24" s="4"/>
    </row>
    <row r="25" spans="2:22" s="45" customFormat="1" ht="13.5" customHeight="1">
      <c r="B25" s="67" t="s">
        <v>159</v>
      </c>
      <c r="C25" s="49"/>
      <c r="D25" s="49"/>
      <c r="E25" s="49"/>
      <c r="F25" s="49"/>
      <c r="G25" s="49"/>
      <c r="H25" s="49"/>
      <c r="I25" s="49"/>
      <c r="J25" s="49"/>
      <c r="K25" s="49"/>
      <c r="L25" s="49"/>
      <c r="M25" s="49"/>
      <c r="N25" s="49"/>
      <c r="O25" s="49"/>
      <c r="P25" s="49"/>
      <c r="Q25" s="49"/>
      <c r="R25" s="49"/>
      <c r="S25" s="39"/>
      <c r="T25" s="39"/>
      <c r="U25" s="46"/>
    </row>
    <row r="26" spans="2:22" s="45" customFormat="1" ht="13.5" customHeight="1">
      <c r="B26" s="67" t="s">
        <v>158</v>
      </c>
      <c r="C26" s="49"/>
      <c r="D26" s="49"/>
      <c r="E26" s="49"/>
      <c r="F26" s="49"/>
      <c r="G26" s="49"/>
      <c r="H26" s="49"/>
      <c r="I26" s="49"/>
      <c r="J26" s="49"/>
      <c r="K26" s="49"/>
      <c r="L26" s="49"/>
      <c r="M26" s="49"/>
      <c r="N26" s="49"/>
      <c r="O26" s="49"/>
      <c r="P26" s="49"/>
      <c r="Q26" s="49"/>
      <c r="R26" s="49"/>
      <c r="S26" s="39"/>
      <c r="T26" s="39"/>
      <c r="U26" s="46"/>
    </row>
    <row r="27" spans="2:22" s="9" customFormat="1" ht="13.5" customHeight="1">
      <c r="B27" s="65" t="s">
        <v>157</v>
      </c>
      <c r="C27" s="10"/>
      <c r="D27" s="10"/>
      <c r="E27" s="10"/>
      <c r="F27" s="10"/>
      <c r="G27" s="10"/>
      <c r="H27" s="10"/>
      <c r="I27" s="11"/>
      <c r="J27" s="34"/>
      <c r="K27" s="11"/>
      <c r="L27" s="11"/>
      <c r="M27" s="11"/>
      <c r="N27" s="11"/>
      <c r="O27" s="11"/>
      <c r="P27" s="11"/>
      <c r="Q27" s="11"/>
    </row>
    <row r="28" spans="2:22" s="9" customFormat="1" ht="13.5" customHeight="1">
      <c r="B28" s="65" t="s">
        <v>309</v>
      </c>
      <c r="C28" s="10"/>
      <c r="D28" s="10"/>
      <c r="E28" s="10"/>
      <c r="F28" s="10"/>
      <c r="G28" s="10"/>
      <c r="H28" s="10"/>
      <c r="I28" s="11"/>
      <c r="J28" s="34"/>
      <c r="K28" s="11"/>
      <c r="L28" s="11"/>
      <c r="M28" s="11"/>
      <c r="N28" s="11"/>
      <c r="O28" s="11"/>
      <c r="P28" s="11"/>
      <c r="Q28" s="11"/>
    </row>
    <row r="29" spans="2:22" s="45" customFormat="1" ht="13.5" customHeight="1">
      <c r="B29" s="100" t="s">
        <v>136</v>
      </c>
      <c r="C29" s="52"/>
      <c r="D29" s="52"/>
      <c r="E29" s="52"/>
      <c r="F29" s="52"/>
      <c r="G29" s="52"/>
      <c r="H29" s="52"/>
      <c r="I29" s="53"/>
      <c r="J29" s="53"/>
      <c r="K29" s="53"/>
      <c r="L29" s="53"/>
      <c r="M29" s="53"/>
      <c r="N29" s="53"/>
      <c r="O29" s="54"/>
      <c r="P29" s="54"/>
      <c r="Q29" s="55"/>
      <c r="R29" s="55"/>
      <c r="S29" s="55"/>
      <c r="T29" s="55"/>
      <c r="U29" s="55"/>
    </row>
    <row r="30" spans="2:22" s="45" customFormat="1" ht="13.5" customHeight="1">
      <c r="B30" s="100" t="s">
        <v>328</v>
      </c>
      <c r="C30" s="52"/>
      <c r="D30" s="52"/>
      <c r="E30" s="52"/>
      <c r="F30" s="52"/>
      <c r="G30" s="52"/>
      <c r="H30" s="52"/>
      <c r="I30" s="53"/>
      <c r="J30" s="53"/>
      <c r="K30" s="53"/>
      <c r="L30" s="53"/>
      <c r="M30" s="53"/>
      <c r="N30" s="53"/>
      <c r="O30" s="54"/>
      <c r="P30" s="54"/>
      <c r="Q30" s="55"/>
      <c r="R30" s="55"/>
      <c r="S30" s="55"/>
      <c r="T30" s="55"/>
      <c r="U30" s="55"/>
    </row>
    <row r="31" spans="2:22" s="45" customFormat="1" ht="13.5" customHeight="1">
      <c r="B31" s="100" t="s">
        <v>329</v>
      </c>
      <c r="C31" s="52"/>
      <c r="D31" s="52"/>
      <c r="E31" s="52"/>
      <c r="F31" s="52"/>
      <c r="G31" s="52"/>
      <c r="H31" s="52"/>
      <c r="I31" s="53"/>
      <c r="J31" s="53"/>
      <c r="K31" s="53"/>
      <c r="L31" s="53"/>
      <c r="M31" s="53"/>
      <c r="N31" s="53"/>
      <c r="O31" s="54"/>
      <c r="P31" s="54"/>
      <c r="Q31" s="55"/>
      <c r="R31" s="55"/>
      <c r="S31" s="55"/>
      <c r="T31" s="55"/>
      <c r="U31" s="55"/>
    </row>
    <row r="32" spans="2:22" s="45" customFormat="1" ht="13.5" customHeight="1">
      <c r="B32" s="324" t="s">
        <v>330</v>
      </c>
      <c r="C32" s="52"/>
      <c r="D32" s="52"/>
      <c r="E32" s="52"/>
      <c r="F32" s="101"/>
      <c r="G32" s="52"/>
      <c r="H32" s="52"/>
      <c r="I32" s="53"/>
      <c r="J32" s="53"/>
      <c r="K32" s="53"/>
      <c r="L32" s="53"/>
      <c r="M32" s="53"/>
      <c r="N32" s="53"/>
      <c r="O32" s="54"/>
      <c r="P32" s="54"/>
      <c r="Q32" s="55"/>
      <c r="R32" s="55"/>
      <c r="S32" s="55"/>
      <c r="T32" s="55"/>
      <c r="U32" s="55"/>
    </row>
    <row r="33" spans="2:21" s="45" customFormat="1" ht="15" customHeight="1">
      <c r="C33" s="52"/>
      <c r="D33" s="52"/>
      <c r="E33" s="52"/>
      <c r="F33" s="52"/>
      <c r="G33" s="52"/>
      <c r="H33" s="52"/>
      <c r="I33" s="53"/>
      <c r="J33" s="53"/>
      <c r="K33" s="53"/>
      <c r="L33" s="53"/>
      <c r="M33" s="53"/>
      <c r="N33" s="53"/>
      <c r="O33" s="54"/>
      <c r="P33" s="54"/>
      <c r="Q33" s="55"/>
      <c r="R33" s="55"/>
      <c r="S33" s="55"/>
      <c r="T33" s="55"/>
      <c r="U33" s="55"/>
    </row>
    <row r="34" spans="2:21" s="45" customFormat="1" ht="15" customHeight="1">
      <c r="B34" s="47"/>
      <c r="C34" s="40"/>
      <c r="D34" s="40"/>
      <c r="E34" s="40"/>
      <c r="F34" s="40"/>
      <c r="G34" s="40"/>
      <c r="H34" s="40"/>
      <c r="I34" s="40"/>
      <c r="J34" s="40"/>
      <c r="K34" s="40"/>
      <c r="L34" s="40"/>
      <c r="M34" s="40"/>
      <c r="N34" s="40"/>
      <c r="O34" s="40"/>
      <c r="P34" s="40"/>
      <c r="Q34" s="40"/>
      <c r="R34" s="40"/>
      <c r="S34" s="40"/>
      <c r="T34" s="40"/>
      <c r="U34" s="40"/>
    </row>
    <row r="35" spans="2:21" s="45" customFormat="1" ht="15" customHeight="1">
      <c r="B35" s="47"/>
      <c r="C35" s="40"/>
      <c r="D35" s="40"/>
      <c r="E35" s="40"/>
      <c r="F35" s="40"/>
      <c r="G35" s="40"/>
      <c r="H35" s="40"/>
      <c r="I35" s="40"/>
      <c r="J35" s="40"/>
      <c r="K35" s="40"/>
      <c r="L35" s="40"/>
      <c r="M35" s="40"/>
      <c r="N35" s="40"/>
      <c r="O35" s="40"/>
      <c r="P35" s="40"/>
      <c r="Q35" s="40"/>
      <c r="R35" s="40"/>
      <c r="S35" s="40"/>
      <c r="T35" s="40"/>
      <c r="U35" s="40"/>
    </row>
    <row r="36" spans="2:21" s="45" customFormat="1" ht="15" customHeight="1">
      <c r="B36" s="47"/>
      <c r="C36" s="40"/>
      <c r="D36" s="40"/>
      <c r="E36" s="40"/>
      <c r="F36" s="40"/>
      <c r="G36" s="40"/>
      <c r="H36" s="40"/>
      <c r="I36" s="40"/>
      <c r="J36" s="40"/>
      <c r="K36" s="40"/>
      <c r="L36" s="40"/>
      <c r="M36" s="40"/>
      <c r="N36" s="40"/>
      <c r="O36" s="40"/>
      <c r="P36" s="40"/>
      <c r="Q36" s="40"/>
      <c r="R36" s="40"/>
      <c r="S36" s="40"/>
      <c r="T36" s="40"/>
      <c r="U36" s="40"/>
    </row>
    <row r="37" spans="2:21" s="45" customFormat="1" ht="15" customHeight="1">
      <c r="B37" s="47"/>
      <c r="C37" s="40"/>
      <c r="D37" s="40"/>
      <c r="E37" s="40"/>
      <c r="F37" s="40"/>
      <c r="G37" s="40"/>
      <c r="H37" s="40"/>
      <c r="I37" s="40"/>
      <c r="J37" s="40"/>
      <c r="K37" s="40"/>
      <c r="L37" s="40"/>
      <c r="M37" s="40"/>
      <c r="N37" s="40"/>
      <c r="O37" s="40"/>
      <c r="P37" s="40"/>
      <c r="Q37" s="40"/>
      <c r="R37" s="40"/>
      <c r="S37" s="40"/>
      <c r="T37" s="40"/>
      <c r="U37" s="40"/>
    </row>
    <row r="38" spans="2:21" s="45" customFormat="1" ht="15" customHeight="1">
      <c r="B38" s="47"/>
      <c r="C38" s="40"/>
      <c r="D38" s="40"/>
      <c r="E38" s="40"/>
      <c r="F38" s="40"/>
      <c r="G38" s="40"/>
      <c r="H38" s="40"/>
      <c r="I38" s="40"/>
      <c r="J38" s="40"/>
      <c r="K38" s="40"/>
      <c r="L38" s="40"/>
      <c r="M38" s="40"/>
      <c r="N38" s="40"/>
      <c r="O38" s="40"/>
      <c r="P38" s="40"/>
      <c r="Q38" s="40"/>
      <c r="R38" s="40"/>
      <c r="S38" s="40"/>
      <c r="T38" s="40"/>
      <c r="U38" s="40"/>
    </row>
    <row r="39" spans="2:21" s="45" customFormat="1" ht="15" customHeight="1">
      <c r="B39" s="47"/>
      <c r="C39" s="40"/>
      <c r="D39" s="40"/>
      <c r="E39" s="40"/>
      <c r="F39" s="40"/>
      <c r="G39" s="40"/>
      <c r="H39" s="40"/>
      <c r="I39" s="40"/>
      <c r="J39" s="40"/>
      <c r="K39" s="40"/>
      <c r="L39" s="40"/>
      <c r="M39" s="40"/>
      <c r="N39" s="40"/>
      <c r="O39" s="40"/>
      <c r="P39" s="40"/>
      <c r="Q39" s="40"/>
      <c r="R39" s="40"/>
      <c r="S39" s="40"/>
      <c r="T39" s="40"/>
      <c r="U39" s="40"/>
    </row>
    <row r="40" spans="2:21" s="45" customFormat="1" ht="15" customHeight="1">
      <c r="B40" s="47"/>
      <c r="C40" s="40"/>
      <c r="D40" s="40"/>
      <c r="E40" s="40"/>
      <c r="F40" s="40"/>
      <c r="G40" s="40"/>
      <c r="H40" s="40"/>
      <c r="I40" s="40"/>
      <c r="J40" s="40"/>
      <c r="K40" s="40"/>
      <c r="L40" s="40"/>
      <c r="M40" s="40"/>
      <c r="N40" s="40"/>
      <c r="O40" s="40"/>
      <c r="P40" s="40"/>
      <c r="Q40" s="40"/>
      <c r="R40" s="40"/>
      <c r="S40" s="40"/>
      <c r="T40" s="40"/>
      <c r="U40" s="40"/>
    </row>
    <row r="41" spans="2:21" s="45" customFormat="1" ht="15" customHeight="1">
      <c r="B41" s="47"/>
      <c r="C41" s="40"/>
      <c r="D41" s="40"/>
      <c r="E41" s="40"/>
      <c r="F41" s="40"/>
      <c r="G41" s="40"/>
      <c r="H41" s="40"/>
      <c r="I41" s="40"/>
      <c r="J41" s="40"/>
      <c r="K41" s="40"/>
      <c r="L41" s="40"/>
      <c r="M41" s="40"/>
      <c r="N41" s="40"/>
      <c r="O41" s="40"/>
      <c r="P41" s="40"/>
      <c r="Q41" s="40"/>
      <c r="R41" s="40"/>
      <c r="S41" s="40"/>
      <c r="T41" s="40"/>
      <c r="U41" s="40"/>
    </row>
    <row r="42" spans="2:21" s="45" customFormat="1" ht="15" customHeight="1">
      <c r="B42" s="47"/>
      <c r="C42" s="40"/>
      <c r="D42" s="40"/>
      <c r="E42" s="40"/>
      <c r="F42" s="40"/>
      <c r="G42" s="40"/>
      <c r="H42" s="40"/>
      <c r="I42" s="40"/>
      <c r="J42" s="40"/>
      <c r="K42" s="40"/>
      <c r="L42" s="40"/>
      <c r="M42" s="40"/>
      <c r="N42" s="40"/>
      <c r="O42" s="40"/>
      <c r="P42" s="40"/>
      <c r="Q42" s="40"/>
      <c r="R42" s="40"/>
      <c r="S42" s="40"/>
      <c r="T42" s="40"/>
      <c r="U42" s="40"/>
    </row>
    <row r="43" spans="2:21" s="45" customFormat="1" ht="15" customHeight="1">
      <c r="B43" s="47"/>
      <c r="C43" s="40"/>
      <c r="D43" s="40"/>
      <c r="E43" s="40"/>
      <c r="F43" s="40"/>
      <c r="G43" s="40"/>
      <c r="H43" s="40"/>
      <c r="I43" s="40"/>
      <c r="J43" s="40"/>
      <c r="K43" s="40"/>
      <c r="L43" s="40"/>
      <c r="M43" s="40"/>
      <c r="N43" s="40"/>
      <c r="O43" s="40"/>
      <c r="P43" s="40"/>
      <c r="Q43" s="40"/>
      <c r="R43" s="40"/>
      <c r="S43" s="40"/>
      <c r="T43" s="40"/>
      <c r="U43" s="40"/>
    </row>
    <row r="44" spans="2:21" s="45" customFormat="1" ht="15" customHeight="1">
      <c r="B44" s="47"/>
      <c r="C44" s="40"/>
      <c r="D44" s="40"/>
      <c r="E44" s="40"/>
      <c r="F44" s="40"/>
      <c r="G44" s="40"/>
      <c r="H44" s="40"/>
      <c r="I44" s="40"/>
      <c r="J44" s="40"/>
      <c r="K44" s="40"/>
      <c r="L44" s="40"/>
      <c r="M44" s="40"/>
      <c r="N44" s="40"/>
      <c r="O44" s="40"/>
      <c r="P44" s="40"/>
      <c r="Q44" s="40"/>
      <c r="R44" s="40"/>
      <c r="S44" s="40"/>
      <c r="T44" s="40"/>
      <c r="U44" s="40"/>
    </row>
    <row r="45" spans="2:21" ht="15" customHeight="1"/>
    <row r="46" spans="2:21" s="46" customFormat="1" ht="15" customHeight="1">
      <c r="B46" s="47"/>
      <c r="C46" s="40"/>
      <c r="D46" s="40"/>
      <c r="E46" s="40"/>
      <c r="F46" s="40"/>
      <c r="G46" s="40"/>
      <c r="H46" s="40"/>
      <c r="I46" s="40"/>
      <c r="J46" s="40"/>
      <c r="K46" s="40"/>
      <c r="L46" s="40"/>
      <c r="M46" s="40"/>
      <c r="N46" s="40"/>
      <c r="O46" s="40"/>
      <c r="P46" s="40"/>
      <c r="Q46" s="40"/>
      <c r="R46" s="40"/>
      <c r="S46" s="40"/>
      <c r="T46" s="40"/>
      <c r="U46" s="40"/>
    </row>
    <row r="47" spans="2:21" s="45" customFormat="1" ht="15" customHeight="1">
      <c r="B47" s="47"/>
      <c r="C47" s="40"/>
      <c r="D47" s="40"/>
      <c r="E47" s="40"/>
      <c r="F47" s="40"/>
      <c r="G47" s="40"/>
      <c r="H47" s="40"/>
      <c r="I47" s="40"/>
      <c r="J47" s="40"/>
      <c r="K47" s="40"/>
      <c r="L47" s="40"/>
      <c r="M47" s="40"/>
      <c r="N47" s="40"/>
      <c r="O47" s="40"/>
      <c r="P47" s="40"/>
      <c r="Q47" s="40"/>
      <c r="R47" s="40"/>
      <c r="S47" s="40"/>
      <c r="T47" s="40"/>
      <c r="U47" s="40"/>
    </row>
    <row r="48" spans="2:21" s="55" customFormat="1" ht="15" customHeight="1">
      <c r="B48" s="47"/>
      <c r="C48" s="40"/>
      <c r="D48" s="40"/>
      <c r="E48" s="40"/>
      <c r="F48" s="40"/>
      <c r="G48" s="40"/>
      <c r="H48" s="40"/>
      <c r="I48" s="40"/>
      <c r="J48" s="40"/>
      <c r="K48" s="40"/>
      <c r="L48" s="40"/>
      <c r="M48" s="40"/>
      <c r="N48" s="40"/>
      <c r="O48" s="40"/>
      <c r="P48" s="40"/>
      <c r="Q48" s="40"/>
      <c r="R48" s="40"/>
      <c r="S48" s="40"/>
      <c r="T48" s="40"/>
      <c r="U48" s="40"/>
    </row>
    <row r="49" spans="2:21" s="55" customFormat="1" ht="15" customHeight="1">
      <c r="B49" s="47"/>
      <c r="C49" s="40"/>
      <c r="D49" s="40"/>
      <c r="E49" s="40"/>
      <c r="F49" s="40"/>
      <c r="G49" s="40"/>
      <c r="H49" s="40"/>
      <c r="I49" s="40"/>
      <c r="J49" s="40"/>
      <c r="K49" s="40"/>
      <c r="L49" s="40"/>
      <c r="M49" s="40"/>
      <c r="N49" s="40"/>
      <c r="O49" s="40"/>
      <c r="P49" s="40"/>
      <c r="Q49" s="40"/>
      <c r="R49" s="40"/>
      <c r="S49" s="40"/>
      <c r="T49" s="40"/>
      <c r="U49" s="40"/>
    </row>
    <row r="50" spans="2:21" s="55" customFormat="1" ht="18" customHeight="1">
      <c r="B50" s="47"/>
      <c r="C50" s="40"/>
      <c r="D50" s="40"/>
      <c r="E50" s="40"/>
      <c r="F50" s="40"/>
      <c r="G50" s="40"/>
      <c r="H50" s="40"/>
      <c r="I50" s="40"/>
      <c r="J50" s="40"/>
      <c r="K50" s="40"/>
      <c r="L50" s="40"/>
      <c r="M50" s="40"/>
      <c r="N50" s="40"/>
      <c r="O50" s="40"/>
      <c r="P50" s="40"/>
      <c r="Q50" s="40"/>
      <c r="R50" s="40"/>
      <c r="S50" s="40"/>
      <c r="T50" s="40"/>
      <c r="U50" s="40"/>
    </row>
  </sheetData>
  <mergeCells count="30">
    <mergeCell ref="O19:P20"/>
    <mergeCell ref="R19:S20"/>
    <mergeCell ref="O21:P21"/>
    <mergeCell ref="R21:S21"/>
    <mergeCell ref="O18:P18"/>
    <mergeCell ref="R18:S18"/>
    <mergeCell ref="P11:R11"/>
    <mergeCell ref="K14:M14"/>
    <mergeCell ref="P14:R14"/>
    <mergeCell ref="H15:I16"/>
    <mergeCell ref="H17:I17"/>
    <mergeCell ref="O17:S17"/>
    <mergeCell ref="S11:T11"/>
    <mergeCell ref="S14:T14"/>
    <mergeCell ref="S8:T8"/>
    <mergeCell ref="D6:F6"/>
    <mergeCell ref="E3:F3"/>
    <mergeCell ref="E4:F4"/>
    <mergeCell ref="H12:I12"/>
    <mergeCell ref="K12:M13"/>
    <mergeCell ref="P12:R13"/>
    <mergeCell ref="D8:F8"/>
    <mergeCell ref="P8:R8"/>
    <mergeCell ref="D9:F9"/>
    <mergeCell ref="H9:I11"/>
    <mergeCell ref="K9:M10"/>
    <mergeCell ref="P9:R10"/>
    <mergeCell ref="D10:F10"/>
    <mergeCell ref="D11:F11"/>
    <mergeCell ref="K11:M11"/>
  </mergeCells>
  <phoneticPr fontId="3"/>
  <pageMargins left="0.70866141732283472" right="0.70866141732283472" top="0.74803149606299213" bottom="0.74803149606299213" header="0.31496062992125984" footer="0.31496062992125984"/>
  <pageSetup paperSize="9" scale="69" orientation="portrait" r:id="rId1"/>
  <headerFooter>
    <oddHeader>&amp;R&amp;"ＭＳ 明朝,標準"&amp;12 2-14.①ジェネリック医薬品分析(医科･調剤)</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T18"/>
  <sheetViews>
    <sheetView showGridLines="0" zoomScaleNormal="100" zoomScaleSheetLayoutView="100" workbookViewId="0"/>
  </sheetViews>
  <sheetFormatPr defaultColWidth="9" defaultRowHeight="13.5"/>
  <cols>
    <col min="1" max="1" width="4.625" style="20" customWidth="1"/>
    <col min="2" max="2" width="3.625" style="20" customWidth="1"/>
    <col min="3" max="3" width="12.625" style="20" customWidth="1"/>
    <col min="4" max="12" width="9.625" style="20" customWidth="1"/>
    <col min="13" max="13" width="9.75" style="20" customWidth="1"/>
    <col min="14" max="14" width="9.625" style="20" customWidth="1"/>
    <col min="15" max="15" width="9" style="20"/>
    <col min="16" max="17" width="13.625" style="20" customWidth="1"/>
    <col min="18" max="18" width="9" style="20"/>
    <col min="19" max="19" width="13.875" style="20" bestFit="1" customWidth="1"/>
    <col min="20" max="16384" width="9" style="20"/>
  </cols>
  <sheetData>
    <row r="1" spans="2:20" ht="16.5" customHeight="1">
      <c r="B1" s="39" t="s">
        <v>302</v>
      </c>
    </row>
    <row r="2" spans="2:20" ht="16.5" customHeight="1">
      <c r="B2" s="18" t="s">
        <v>265</v>
      </c>
    </row>
    <row r="3" spans="2:20" ht="10.5" customHeight="1">
      <c r="B3" s="465"/>
      <c r="C3" s="396" t="s">
        <v>89</v>
      </c>
      <c r="D3" s="466" t="s">
        <v>207</v>
      </c>
      <c r="E3" s="466" t="s">
        <v>208</v>
      </c>
      <c r="F3" s="468" t="s">
        <v>160</v>
      </c>
      <c r="G3" s="466" t="s">
        <v>161</v>
      </c>
      <c r="H3" s="470" t="s">
        <v>162</v>
      </c>
      <c r="I3" s="21"/>
      <c r="J3" s="22"/>
      <c r="K3" s="468" t="s">
        <v>165</v>
      </c>
      <c r="L3" s="524" t="s">
        <v>135</v>
      </c>
      <c r="M3" s="527" t="s">
        <v>163</v>
      </c>
      <c r="N3" s="466" t="s">
        <v>164</v>
      </c>
      <c r="P3" s="3" t="s">
        <v>170</v>
      </c>
    </row>
    <row r="4" spans="2:20" ht="69" customHeight="1">
      <c r="B4" s="465"/>
      <c r="C4" s="396"/>
      <c r="D4" s="467"/>
      <c r="E4" s="467"/>
      <c r="F4" s="469"/>
      <c r="G4" s="467"/>
      <c r="H4" s="526"/>
      <c r="I4" s="213" t="s">
        <v>134</v>
      </c>
      <c r="J4" s="213" t="s">
        <v>133</v>
      </c>
      <c r="K4" s="469"/>
      <c r="L4" s="525"/>
      <c r="M4" s="528"/>
      <c r="N4" s="467"/>
      <c r="P4" s="391" t="s">
        <v>171</v>
      </c>
      <c r="Q4" s="392"/>
      <c r="S4" s="391" t="s">
        <v>169</v>
      </c>
      <c r="T4" s="392"/>
    </row>
    <row r="5" spans="2:20" s="105" customFormat="1" ht="13.5" customHeight="1">
      <c r="B5" s="221">
        <v>1</v>
      </c>
      <c r="C5" s="23" t="s">
        <v>1</v>
      </c>
      <c r="D5" s="207">
        <v>761728575.12976921</v>
      </c>
      <c r="E5" s="207">
        <f>SUM(F5,G5)</f>
        <v>648288787.33470213</v>
      </c>
      <c r="F5" s="207">
        <v>229569217.57250068</v>
      </c>
      <c r="G5" s="208">
        <f>SUM(H5,K5)</f>
        <v>418719569.76220149</v>
      </c>
      <c r="H5" s="209">
        <f>SUM(I5:J5)</f>
        <v>83579777.947859943</v>
      </c>
      <c r="I5" s="207">
        <v>49767689.905000016</v>
      </c>
      <c r="J5" s="342">
        <v>33812088.042859934</v>
      </c>
      <c r="K5" s="207">
        <v>335139791.81434155</v>
      </c>
      <c r="L5" s="25">
        <f t="shared" ref="L5:L12" si="0">IFERROR(F5/(F5+H5),"-")</f>
        <v>0.73309900672369988</v>
      </c>
      <c r="M5" s="24">
        <f t="shared" ref="M5:M12" si="1">IFERROR(I5/(F5+H5),"-")</f>
        <v>0.15892655131242206</v>
      </c>
      <c r="N5" s="25">
        <f t="shared" ref="N5:N12" si="2">IFERROR((F5+I5)/(F5+H5),"-")</f>
        <v>0.89202555803612182</v>
      </c>
      <c r="P5" s="91" t="str">
        <f>INDEX($C$5:$C$12,MATCH(Q5,M$5:M$12,0))</f>
        <v>中河内医療圏</v>
      </c>
      <c r="Q5" s="206">
        <f>LARGE(M$5:M$12,ROW(A1))</f>
        <v>0.16458019284146713</v>
      </c>
      <c r="S5" s="223">
        <f>$M$13</f>
        <v>0.15123620749888</v>
      </c>
      <c r="T5" s="224">
        <v>0</v>
      </c>
    </row>
    <row r="6" spans="2:20" s="105" customFormat="1" ht="13.5" customHeight="1">
      <c r="B6" s="221">
        <v>2</v>
      </c>
      <c r="C6" s="23" t="s">
        <v>8</v>
      </c>
      <c r="D6" s="207">
        <v>570966406.04950023</v>
      </c>
      <c r="E6" s="207">
        <f t="shared" ref="E6:E12" si="3">SUM(F6,G6)</f>
        <v>487403250.05980062</v>
      </c>
      <c r="F6" s="207">
        <v>185756098.1878899</v>
      </c>
      <c r="G6" s="207">
        <f t="shared" ref="G6:G12" si="4">SUM(H6,K6)</f>
        <v>301647151.87191069</v>
      </c>
      <c r="H6" s="207">
        <f t="shared" ref="H6:H12" si="5">SUM(I6:J6)</f>
        <v>50578972.406839944</v>
      </c>
      <c r="I6" s="207">
        <v>30330978.220000006</v>
      </c>
      <c r="J6" s="342">
        <v>20247994.186839938</v>
      </c>
      <c r="K6" s="207">
        <v>251068179.46507072</v>
      </c>
      <c r="L6" s="25">
        <f t="shared" si="0"/>
        <v>0.78598617513871505</v>
      </c>
      <c r="M6" s="24">
        <f t="shared" si="1"/>
        <v>0.12833887981023318</v>
      </c>
      <c r="N6" s="25">
        <f t="shared" si="2"/>
        <v>0.91432505494894811</v>
      </c>
      <c r="P6" s="91" t="str">
        <f t="shared" ref="P6:P12" si="6">INDEX($C$5:$C$12,MATCH(Q6,M$5:M$12,0))</f>
        <v>泉州医療圏</v>
      </c>
      <c r="Q6" s="206">
        <f>LARGE(M$5:M$12,ROW(A2))</f>
        <v>0.16140000253280412</v>
      </c>
      <c r="S6" s="223">
        <f t="shared" ref="S6:S12" si="7">$M$13</f>
        <v>0.15123620749888</v>
      </c>
      <c r="T6" s="224">
        <v>0</v>
      </c>
    </row>
    <row r="7" spans="2:20" s="105" customFormat="1" ht="13.5" customHeight="1">
      <c r="B7" s="221">
        <v>3</v>
      </c>
      <c r="C7" s="23" t="s">
        <v>13</v>
      </c>
      <c r="D7" s="207">
        <v>945299854.86692035</v>
      </c>
      <c r="E7" s="207">
        <f t="shared" si="3"/>
        <v>817011566.08972168</v>
      </c>
      <c r="F7" s="207">
        <v>298286910.94690043</v>
      </c>
      <c r="G7" s="207">
        <f t="shared" si="4"/>
        <v>518724655.14282131</v>
      </c>
      <c r="H7" s="207">
        <f t="shared" si="5"/>
        <v>91663665.950459957</v>
      </c>
      <c r="I7" s="207">
        <v>55216517.050000027</v>
      </c>
      <c r="J7" s="342">
        <v>36447148.90045993</v>
      </c>
      <c r="K7" s="207">
        <v>427060989.19236135</v>
      </c>
      <c r="L7" s="25">
        <f t="shared" si="0"/>
        <v>0.76493517029829416</v>
      </c>
      <c r="M7" s="24">
        <f t="shared" si="1"/>
        <v>0.14159875717925574</v>
      </c>
      <c r="N7" s="25">
        <f t="shared" si="2"/>
        <v>0.90653392747754991</v>
      </c>
      <c r="P7" s="91" t="str">
        <f t="shared" si="6"/>
        <v>豊能医療圏</v>
      </c>
      <c r="Q7" s="206">
        <f t="shared" ref="Q7:Q12" si="8">LARGE(M$5:M$12,ROW(A3))</f>
        <v>0.15892655131242206</v>
      </c>
      <c r="S7" s="223">
        <f t="shared" si="7"/>
        <v>0.15123620749888</v>
      </c>
      <c r="T7" s="224">
        <v>0</v>
      </c>
    </row>
    <row r="8" spans="2:20" s="105" customFormat="1" ht="13.5" customHeight="1">
      <c r="B8" s="221">
        <v>4</v>
      </c>
      <c r="C8" s="23" t="s">
        <v>21</v>
      </c>
      <c r="D8" s="207">
        <v>702283839.11185932</v>
      </c>
      <c r="E8" s="207">
        <f t="shared" si="3"/>
        <v>605448878.86230075</v>
      </c>
      <c r="F8" s="207">
        <v>208941142.66394016</v>
      </c>
      <c r="G8" s="207">
        <f t="shared" si="4"/>
        <v>396507736.19836056</v>
      </c>
      <c r="H8" s="207">
        <f t="shared" si="5"/>
        <v>76396087.103650019</v>
      </c>
      <c r="I8" s="207">
        <v>46960856.300000004</v>
      </c>
      <c r="J8" s="342">
        <v>29435230.80365001</v>
      </c>
      <c r="K8" s="207">
        <v>320111649.09471053</v>
      </c>
      <c r="L8" s="25">
        <f t="shared" si="0"/>
        <v>0.73226036025556385</v>
      </c>
      <c r="M8" s="24">
        <f t="shared" si="1"/>
        <v>0.16458019284146713</v>
      </c>
      <c r="N8" s="25">
        <f t="shared" si="2"/>
        <v>0.89684055309703092</v>
      </c>
      <c r="P8" s="91" t="str">
        <f t="shared" si="6"/>
        <v>南河内医療圏</v>
      </c>
      <c r="Q8" s="206">
        <f t="shared" si="8"/>
        <v>0.15513432245020348</v>
      </c>
      <c r="S8" s="223">
        <f t="shared" si="7"/>
        <v>0.15123620749888</v>
      </c>
      <c r="T8" s="224">
        <v>0</v>
      </c>
    </row>
    <row r="9" spans="2:20" s="105" customFormat="1" ht="13.5" customHeight="1">
      <c r="B9" s="221">
        <v>5</v>
      </c>
      <c r="C9" s="23" t="s">
        <v>25</v>
      </c>
      <c r="D9" s="207">
        <v>521044688.09561121</v>
      </c>
      <c r="E9" s="207">
        <f t="shared" si="3"/>
        <v>440909205.8567915</v>
      </c>
      <c r="F9" s="207">
        <v>165490416.63524967</v>
      </c>
      <c r="G9" s="207">
        <f t="shared" si="4"/>
        <v>275418789.22154182</v>
      </c>
      <c r="H9" s="207">
        <f t="shared" si="5"/>
        <v>59193965.257019833</v>
      </c>
      <c r="I9" s="207">
        <v>34856259.349999994</v>
      </c>
      <c r="J9" s="342">
        <v>24337705.907019835</v>
      </c>
      <c r="K9" s="207">
        <v>216224823.964522</v>
      </c>
      <c r="L9" s="25">
        <f t="shared" si="0"/>
        <v>0.73654615083392028</v>
      </c>
      <c r="M9" s="24">
        <f t="shared" si="1"/>
        <v>0.15513432245020348</v>
      </c>
      <c r="N9" s="25">
        <f t="shared" si="2"/>
        <v>0.89168047328412381</v>
      </c>
      <c r="P9" s="91" t="str">
        <f t="shared" si="6"/>
        <v>大阪市医療圏</v>
      </c>
      <c r="Q9" s="206">
        <f t="shared" si="8"/>
        <v>0.15195597634778424</v>
      </c>
      <c r="S9" s="223">
        <f t="shared" si="7"/>
        <v>0.15123620749888</v>
      </c>
      <c r="T9" s="224">
        <v>0</v>
      </c>
    </row>
    <row r="10" spans="2:20" s="105" customFormat="1" ht="13.5" customHeight="1">
      <c r="B10" s="221">
        <v>6</v>
      </c>
      <c r="C10" s="23" t="s">
        <v>35</v>
      </c>
      <c r="D10" s="207">
        <v>665788707.1116538</v>
      </c>
      <c r="E10" s="207">
        <f t="shared" si="3"/>
        <v>555777991.95563149</v>
      </c>
      <c r="F10" s="207">
        <v>211546470.37376988</v>
      </c>
      <c r="G10" s="207">
        <f t="shared" si="4"/>
        <v>344231521.58186162</v>
      </c>
      <c r="H10" s="207">
        <f t="shared" si="5"/>
        <v>70012824.806400061</v>
      </c>
      <c r="I10" s="207">
        <v>41027629.660000019</v>
      </c>
      <c r="J10" s="342">
        <v>28985195.146400038</v>
      </c>
      <c r="K10" s="207">
        <v>274218696.77546155</v>
      </c>
      <c r="L10" s="25">
        <f t="shared" si="0"/>
        <v>0.75133896836331115</v>
      </c>
      <c r="M10" s="24">
        <f t="shared" si="1"/>
        <v>0.14571577057595067</v>
      </c>
      <c r="N10" s="25">
        <f t="shared" si="2"/>
        <v>0.8970547389392618</v>
      </c>
      <c r="P10" s="91" t="str">
        <f t="shared" si="6"/>
        <v>堺市医療圏</v>
      </c>
      <c r="Q10" s="206">
        <f t="shared" si="8"/>
        <v>0.14571577057595067</v>
      </c>
      <c r="S10" s="223">
        <f t="shared" si="7"/>
        <v>0.15123620749888</v>
      </c>
      <c r="T10" s="224">
        <v>0</v>
      </c>
    </row>
    <row r="11" spans="2:20" s="105" customFormat="1" ht="13.5" customHeight="1">
      <c r="B11" s="221">
        <v>7</v>
      </c>
      <c r="C11" s="23" t="s">
        <v>44</v>
      </c>
      <c r="D11" s="207">
        <v>700152527.62802982</v>
      </c>
      <c r="E11" s="207">
        <f t="shared" si="3"/>
        <v>587478609.28494072</v>
      </c>
      <c r="F11" s="207">
        <v>221610120.22692937</v>
      </c>
      <c r="G11" s="207">
        <f t="shared" si="4"/>
        <v>365868489.05801141</v>
      </c>
      <c r="H11" s="207">
        <f t="shared" si="5"/>
        <v>78442867.939269915</v>
      </c>
      <c r="I11" s="207">
        <v>48428553.050000004</v>
      </c>
      <c r="J11" s="342">
        <v>30014314.889269911</v>
      </c>
      <c r="K11" s="207">
        <v>287425621.11874151</v>
      </c>
      <c r="L11" s="28">
        <f t="shared" si="0"/>
        <v>0.73856994919903807</v>
      </c>
      <c r="M11" s="36">
        <f t="shared" si="1"/>
        <v>0.16140000253280412</v>
      </c>
      <c r="N11" s="28">
        <f t="shared" si="2"/>
        <v>0.89996995173184224</v>
      </c>
      <c r="P11" s="91" t="str">
        <f t="shared" si="6"/>
        <v>北河内医療圏</v>
      </c>
      <c r="Q11" s="206">
        <f t="shared" si="8"/>
        <v>0.14159875717925574</v>
      </c>
      <c r="S11" s="223">
        <f t="shared" si="7"/>
        <v>0.15123620749888</v>
      </c>
      <c r="T11" s="224">
        <v>0</v>
      </c>
    </row>
    <row r="12" spans="2:20" s="105" customFormat="1" ht="13.5" customHeight="1" thickBot="1">
      <c r="B12" s="221">
        <v>8</v>
      </c>
      <c r="C12" s="23" t="s">
        <v>57</v>
      </c>
      <c r="D12" s="207">
        <v>2009177321.3661351</v>
      </c>
      <c r="E12" s="207">
        <f t="shared" si="3"/>
        <v>1719438825.7013142</v>
      </c>
      <c r="F12" s="207">
        <v>607706058.98276711</v>
      </c>
      <c r="G12" s="207">
        <f t="shared" si="4"/>
        <v>1111732766.7185471</v>
      </c>
      <c r="H12" s="207">
        <f t="shared" si="5"/>
        <v>201747317.78659981</v>
      </c>
      <c r="I12" s="207">
        <v>123001278.17500001</v>
      </c>
      <c r="J12" s="342">
        <v>78746039.611599818</v>
      </c>
      <c r="K12" s="207">
        <v>909985448.93194723</v>
      </c>
      <c r="L12" s="38">
        <f t="shared" si="0"/>
        <v>0.75076104000974153</v>
      </c>
      <c r="M12" s="37">
        <f t="shared" si="1"/>
        <v>0.15195597634778424</v>
      </c>
      <c r="N12" s="38">
        <f t="shared" si="2"/>
        <v>0.90271701635752566</v>
      </c>
      <c r="P12" s="91" t="str">
        <f t="shared" si="6"/>
        <v>三島医療圏</v>
      </c>
      <c r="Q12" s="206">
        <f t="shared" si="8"/>
        <v>0.12833887981023318</v>
      </c>
      <c r="S12" s="223">
        <f t="shared" si="7"/>
        <v>0.15123620749888</v>
      </c>
      <c r="T12" s="224">
        <v>999</v>
      </c>
    </row>
    <row r="13" spans="2:20" s="105" customFormat="1" ht="13.5" customHeight="1" thickTop="1">
      <c r="B13" s="407" t="s">
        <v>0</v>
      </c>
      <c r="C13" s="408"/>
      <c r="D13" s="210">
        <f>'ポテンシャル(数量)'!E3</f>
        <v>6876441919.3594799</v>
      </c>
      <c r="E13" s="210">
        <f>'ポテンシャル(数量)'!E4</f>
        <v>5861757115.1452007</v>
      </c>
      <c r="F13" s="210">
        <f>'ポテンシャル(数量)'!D8</f>
        <v>2128906435.5899496</v>
      </c>
      <c r="G13" s="210">
        <f>'ポテンシャル(数量)'!D11</f>
        <v>3732850679.5552497</v>
      </c>
      <c r="H13" s="210">
        <f>'ポテンシャル(数量)'!H12</f>
        <v>711615479.19809997</v>
      </c>
      <c r="I13" s="210">
        <f>'ポテンシャル(数量)'!K11</f>
        <v>429589761.7100001</v>
      </c>
      <c r="J13" s="211">
        <f>'ポテンシャル(数量)'!K14</f>
        <v>282025717.48809993</v>
      </c>
      <c r="K13" s="220">
        <f>'ポテンシャル(数量)'!H17</f>
        <v>3021235200.3571496</v>
      </c>
      <c r="L13" s="31">
        <f>'ポテンシャル(数量)'!O19</f>
        <v>0.74947720857446776</v>
      </c>
      <c r="M13" s="30">
        <f>'ポテンシャル(数量)'!S11</f>
        <v>0.15123620749888</v>
      </c>
      <c r="N13" s="31">
        <f>'ポテンシャル(数量)'!R19</f>
        <v>0.90071341607334732</v>
      </c>
      <c r="P13" s="225"/>
      <c r="Q13" s="226"/>
    </row>
    <row r="14" spans="2:20" s="105" customFormat="1">
      <c r="P14" s="227"/>
      <c r="Q14" s="226"/>
    </row>
    <row r="15" spans="2:20" s="105" customFormat="1"/>
    <row r="16" spans="2:20" s="105" customFormat="1"/>
    <row r="17" s="105" customFormat="1"/>
    <row r="18" s="105" customFormat="1"/>
  </sheetData>
  <mergeCells count="14">
    <mergeCell ref="S4:T4"/>
    <mergeCell ref="P4:Q4"/>
    <mergeCell ref="L3:L4"/>
    <mergeCell ref="N3:N4"/>
    <mergeCell ref="B13:C13"/>
    <mergeCell ref="H3:H4"/>
    <mergeCell ref="K3:K4"/>
    <mergeCell ref="M3:M4"/>
    <mergeCell ref="B3:B4"/>
    <mergeCell ref="C3:C4"/>
    <mergeCell ref="D3:D4"/>
    <mergeCell ref="E3:E4"/>
    <mergeCell ref="F3:F4"/>
    <mergeCell ref="G3:G4"/>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2-14.①ジェネリック医薬品分析(医科･調剤)</oddHeader>
  </headerFooter>
  <ignoredErrors>
    <ignoredError sqref="E5:E12 G5 L5:N5 G6 L6:N6 G7 L7:N7 G8 L8:N8 G9 L9:N9 G10 L10:N10 G11 L11:N11 G12 L12:N12" emptyCellReference="1"/>
    <ignoredError sqref="P5:P12" evalError="1"/>
    <ignoredError sqref="Q5:Q12" evalError="1" emptyCellReference="1"/>
    <ignoredError sqref="H5:H12" formulaRange="1" emptyCellReferenc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B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39" t="s">
        <v>303</v>
      </c>
    </row>
    <row r="2" spans="2:2" ht="16.5" customHeight="1">
      <c r="B2" s="19" t="s">
        <v>265</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L81"/>
  <sheetViews>
    <sheetView showGridLines="0" zoomScaleNormal="100" zoomScaleSheetLayoutView="100" workbookViewId="0"/>
  </sheetViews>
  <sheetFormatPr defaultColWidth="9" defaultRowHeight="13.5"/>
  <cols>
    <col min="1" max="1" width="4.625" style="20" customWidth="1"/>
    <col min="2" max="2" width="3.625" style="20" customWidth="1"/>
    <col min="3" max="3" width="12.625" style="20" customWidth="1"/>
    <col min="4" max="7" width="9.625" style="20" customWidth="1"/>
    <col min="8" max="8" width="9.625" style="3" customWidth="1"/>
    <col min="9" max="12" width="9.625" style="20" customWidth="1"/>
    <col min="13" max="13" width="9.75" style="20" customWidth="1"/>
    <col min="14" max="14" width="9.625" style="20" customWidth="1"/>
    <col min="15" max="15" width="9" style="20"/>
    <col min="16" max="16" width="3.625" style="20" customWidth="1"/>
    <col min="17" max="17" width="11.125" style="20" customWidth="1"/>
    <col min="18" max="21" width="9.625" style="20" customWidth="1"/>
    <col min="22" max="22" width="9.625" style="3" customWidth="1"/>
    <col min="23" max="28" width="9.625" style="20" customWidth="1"/>
    <col min="29" max="29" width="9" style="20"/>
    <col min="30" max="33" width="13" style="20" customWidth="1"/>
    <col min="34" max="34" width="9" style="20"/>
    <col min="35" max="35" width="13.875" style="20" bestFit="1" customWidth="1"/>
    <col min="36" max="37" width="13.875" style="20" customWidth="1"/>
    <col min="38" max="16384" width="9" style="20"/>
  </cols>
  <sheetData>
    <row r="1" spans="2:38" ht="16.5" customHeight="1">
      <c r="B1" s="39" t="s">
        <v>302</v>
      </c>
    </row>
    <row r="2" spans="2:38" ht="16.5" customHeight="1">
      <c r="B2" s="18" t="s">
        <v>304</v>
      </c>
      <c r="P2" s="3" t="s">
        <v>220</v>
      </c>
      <c r="AD2" s="3" t="s">
        <v>170</v>
      </c>
    </row>
    <row r="3" spans="2:38" ht="10.5" customHeight="1">
      <c r="B3" s="465"/>
      <c r="C3" s="396" t="s">
        <v>118</v>
      </c>
      <c r="D3" s="466" t="s">
        <v>207</v>
      </c>
      <c r="E3" s="466" t="s">
        <v>208</v>
      </c>
      <c r="F3" s="468" t="s">
        <v>160</v>
      </c>
      <c r="G3" s="466" t="s">
        <v>161</v>
      </c>
      <c r="H3" s="470" t="s">
        <v>162</v>
      </c>
      <c r="I3" s="21"/>
      <c r="J3" s="22"/>
      <c r="K3" s="468" t="s">
        <v>165</v>
      </c>
      <c r="L3" s="524" t="s">
        <v>135</v>
      </c>
      <c r="M3" s="527" t="s">
        <v>163</v>
      </c>
      <c r="N3" s="466" t="s">
        <v>164</v>
      </c>
      <c r="P3" s="531"/>
      <c r="Q3" s="410" t="s">
        <v>118</v>
      </c>
      <c r="R3" s="405" t="s">
        <v>207</v>
      </c>
      <c r="S3" s="405" t="s">
        <v>208</v>
      </c>
      <c r="T3" s="532" t="s">
        <v>160</v>
      </c>
      <c r="U3" s="405" t="s">
        <v>161</v>
      </c>
      <c r="V3" s="532" t="s">
        <v>162</v>
      </c>
      <c r="W3" s="308"/>
      <c r="X3" s="308"/>
      <c r="Y3" s="532" t="s">
        <v>165</v>
      </c>
      <c r="Z3" s="405" t="s">
        <v>135</v>
      </c>
      <c r="AA3" s="405" t="s">
        <v>163</v>
      </c>
      <c r="AB3" s="405" t="s">
        <v>164</v>
      </c>
      <c r="AD3" s="405" t="s">
        <v>171</v>
      </c>
      <c r="AE3" s="405"/>
      <c r="AF3" s="405"/>
      <c r="AG3" s="405"/>
      <c r="AI3" s="405" t="s">
        <v>169</v>
      </c>
      <c r="AJ3" s="405"/>
      <c r="AK3" s="405"/>
      <c r="AL3" s="529"/>
    </row>
    <row r="4" spans="2:38" ht="69" customHeight="1">
      <c r="B4" s="465"/>
      <c r="C4" s="396"/>
      <c r="D4" s="467"/>
      <c r="E4" s="467"/>
      <c r="F4" s="469"/>
      <c r="G4" s="467"/>
      <c r="H4" s="526"/>
      <c r="I4" s="213" t="s">
        <v>134</v>
      </c>
      <c r="J4" s="213" t="s">
        <v>133</v>
      </c>
      <c r="K4" s="469"/>
      <c r="L4" s="525"/>
      <c r="M4" s="528"/>
      <c r="N4" s="467"/>
      <c r="P4" s="531"/>
      <c r="Q4" s="410"/>
      <c r="R4" s="405"/>
      <c r="S4" s="405"/>
      <c r="T4" s="532"/>
      <c r="U4" s="405"/>
      <c r="V4" s="532"/>
      <c r="W4" s="309" t="s">
        <v>134</v>
      </c>
      <c r="X4" s="309" t="s">
        <v>133</v>
      </c>
      <c r="Y4" s="532"/>
      <c r="Z4" s="405"/>
      <c r="AA4" s="405"/>
      <c r="AB4" s="405"/>
      <c r="AD4" s="297" t="s">
        <v>297</v>
      </c>
      <c r="AE4" s="297" t="s">
        <v>221</v>
      </c>
      <c r="AF4" s="297" t="s">
        <v>222</v>
      </c>
      <c r="AG4" s="297" t="s">
        <v>233</v>
      </c>
      <c r="AI4" s="297" t="s">
        <v>221</v>
      </c>
      <c r="AJ4" s="297" t="s">
        <v>222</v>
      </c>
      <c r="AK4" s="297" t="s">
        <v>223</v>
      </c>
      <c r="AL4" s="530"/>
    </row>
    <row r="5" spans="2:38" s="105" customFormat="1" ht="13.5" customHeight="1">
      <c r="B5" s="221">
        <v>1</v>
      </c>
      <c r="C5" s="23" t="s">
        <v>58</v>
      </c>
      <c r="D5" s="207">
        <v>2009177321.3661404</v>
      </c>
      <c r="E5" s="207">
        <f>SUM(F5,G5)</f>
        <v>1719438825.7013197</v>
      </c>
      <c r="F5" s="207">
        <v>607706058.98276997</v>
      </c>
      <c r="G5" s="208">
        <f>SUM(H5,K5)</f>
        <v>1111732766.7185497</v>
      </c>
      <c r="H5" s="209">
        <f>SUM(I5:J5)</f>
        <v>201747317.78659999</v>
      </c>
      <c r="I5" s="207">
        <v>123001278.17499998</v>
      </c>
      <c r="J5" s="342">
        <v>78746039.611599997</v>
      </c>
      <c r="K5" s="207">
        <v>909985448.93194973</v>
      </c>
      <c r="L5" s="25">
        <f t="shared" ref="L5:L36" si="0">IFERROR(F5/(F5+H5),"-")</f>
        <v>0.75076104000974231</v>
      </c>
      <c r="M5" s="24">
        <f t="shared" ref="M5:M36" si="1">IFERROR(I5/(F5+H5),"-")</f>
        <v>0.15195597634778363</v>
      </c>
      <c r="N5" s="25">
        <f t="shared" ref="N5:N36" si="2">IFERROR((F5+I5)/(F5+H5),"-")</f>
        <v>0.90271701635752588</v>
      </c>
      <c r="P5" s="221">
        <v>1</v>
      </c>
      <c r="Q5" s="23" t="s">
        <v>58</v>
      </c>
      <c r="R5" s="208">
        <v>1976369847.8386595</v>
      </c>
      <c r="S5" s="208">
        <v>1684805126.3476501</v>
      </c>
      <c r="T5" s="208">
        <v>589987005.43283999</v>
      </c>
      <c r="U5" s="208">
        <v>1094818120.9148099</v>
      </c>
      <c r="V5" s="310">
        <v>203979149.23155999</v>
      </c>
      <c r="W5" s="208">
        <v>125538183.32000002</v>
      </c>
      <c r="X5" s="208">
        <v>78440965.911559984</v>
      </c>
      <c r="Y5" s="208">
        <v>890838971.68324983</v>
      </c>
      <c r="Z5" s="28">
        <v>0.74308835706255072</v>
      </c>
      <c r="AA5" s="28">
        <v>0.15811528310430753</v>
      </c>
      <c r="AB5" s="28">
        <v>0.90120364016685828</v>
      </c>
      <c r="AD5" s="91" t="str">
        <f>INDEX($C$5:$C$78,MATCH(AE5,M$5:M$78,0))</f>
        <v>千早赤阪村</v>
      </c>
      <c r="AE5" s="206">
        <f>LARGE(M$5:M$78,ROW(A1))</f>
        <v>0.22360085091898299</v>
      </c>
      <c r="AF5" s="206">
        <f>VLOOKUP(AD5,$Q$5:$AB$78,11,FALSE)</f>
        <v>0.24312653508916063</v>
      </c>
      <c r="AG5" s="298">
        <f>(ROUND(AE5,3)-ROUND(AF5,3))*100</f>
        <v>-1.899999999999999</v>
      </c>
      <c r="AI5" s="206">
        <f>$M$79</f>
        <v>0.15123620749888</v>
      </c>
      <c r="AJ5" s="206">
        <f>$AA$79</f>
        <v>0.15684715153693801</v>
      </c>
      <c r="AK5" s="298">
        <f>(ROUND(AI5,3)-ROUND(AJ5,3))*100</f>
        <v>-0.60000000000000053</v>
      </c>
      <c r="AL5" s="306">
        <v>0</v>
      </c>
    </row>
    <row r="6" spans="2:38" s="105" customFormat="1" ht="13.5" customHeight="1">
      <c r="B6" s="221">
        <v>2</v>
      </c>
      <c r="C6" s="23" t="s">
        <v>99</v>
      </c>
      <c r="D6" s="207">
        <v>64147347.243389964</v>
      </c>
      <c r="E6" s="207">
        <f t="shared" ref="E6:E69" si="3">SUM(F6,G6)</f>
        <v>54304791.696700007</v>
      </c>
      <c r="F6" s="207">
        <v>20822690.124630015</v>
      </c>
      <c r="G6" s="207">
        <f t="shared" ref="G6:G69" si="4">SUM(H6,K6)</f>
        <v>33482101.572069995</v>
      </c>
      <c r="H6" s="207">
        <f t="shared" ref="H6:H69" si="5">SUM(I6:J6)</f>
        <v>6590948.6861699997</v>
      </c>
      <c r="I6" s="207">
        <v>3998572.3399999994</v>
      </c>
      <c r="J6" s="342">
        <v>2592376.3461700003</v>
      </c>
      <c r="K6" s="207">
        <v>26891152.885899995</v>
      </c>
      <c r="L6" s="25">
        <f t="shared" si="0"/>
        <v>0.75957410354537114</v>
      </c>
      <c r="M6" s="25">
        <f t="shared" si="1"/>
        <v>0.14586069246760125</v>
      </c>
      <c r="N6" s="27">
        <f t="shared" si="2"/>
        <v>0.90543479601297239</v>
      </c>
      <c r="P6" s="221">
        <v>2</v>
      </c>
      <c r="Q6" s="23" t="s">
        <v>99</v>
      </c>
      <c r="R6" s="208">
        <v>62221858.440689959</v>
      </c>
      <c r="S6" s="208">
        <v>52059546.506730057</v>
      </c>
      <c r="T6" s="208">
        <v>19981891.944409996</v>
      </c>
      <c r="U6" s="208">
        <v>32077654.562320013</v>
      </c>
      <c r="V6" s="208">
        <v>6739144.7439899975</v>
      </c>
      <c r="W6" s="208">
        <v>4101168.3999999994</v>
      </c>
      <c r="X6" s="208">
        <v>2637976.3439899981</v>
      </c>
      <c r="Y6" s="208">
        <v>25338509.818329994</v>
      </c>
      <c r="Z6" s="28">
        <v>0.74779628415706034</v>
      </c>
      <c r="AA6" s="28">
        <v>0.15348088653238437</v>
      </c>
      <c r="AB6" s="28">
        <v>0.90127717068944468</v>
      </c>
      <c r="AD6" s="91" t="str">
        <f t="shared" ref="AD6:AD69" si="6">INDEX($C$5:$C$78,MATCH(AE6,M$5:M$78,0))</f>
        <v>阿倍野区</v>
      </c>
      <c r="AE6" s="206">
        <f>LARGE(M$5:M$78,ROW(A2))</f>
        <v>0.22269253147952178</v>
      </c>
      <c r="AF6" s="206">
        <f t="shared" ref="AF6:AF69" si="7">VLOOKUP(AD6,$Q$5:$AB$78,11,FALSE)</f>
        <v>0.22693879333978817</v>
      </c>
      <c r="AG6" s="298">
        <f t="shared" ref="AG6:AG69" si="8">(ROUND(AE6,3)-ROUND(AF6,3))*100</f>
        <v>-0.40000000000000036</v>
      </c>
      <c r="AI6" s="206">
        <f t="shared" ref="AI6:AI69" si="9">$M$79</f>
        <v>0.15123620749888</v>
      </c>
      <c r="AJ6" s="206">
        <f t="shared" ref="AJ6:AJ69" si="10">$AA$79</f>
        <v>0.15684715153693801</v>
      </c>
      <c r="AK6" s="298">
        <f t="shared" ref="AK6:AK69" si="11">(ROUND(AI6,3)-ROUND(AJ6,3))*100</f>
        <v>-0.60000000000000053</v>
      </c>
      <c r="AL6" s="306">
        <v>0</v>
      </c>
    </row>
    <row r="7" spans="2:38" s="105" customFormat="1" ht="13.5" customHeight="1">
      <c r="B7" s="221">
        <v>3</v>
      </c>
      <c r="C7" s="23" t="s">
        <v>100</v>
      </c>
      <c r="D7" s="207">
        <v>43331018.275069922</v>
      </c>
      <c r="E7" s="207">
        <f t="shared" si="3"/>
        <v>36644054.959269986</v>
      </c>
      <c r="F7" s="207">
        <v>12913113.012850007</v>
      </c>
      <c r="G7" s="207">
        <f t="shared" si="4"/>
        <v>23730941.94641998</v>
      </c>
      <c r="H7" s="207">
        <f t="shared" si="5"/>
        <v>4954126.2762000002</v>
      </c>
      <c r="I7" s="207">
        <v>3089584.5500000003</v>
      </c>
      <c r="J7" s="342">
        <v>1864541.7262000004</v>
      </c>
      <c r="K7" s="207">
        <v>18776815.67021998</v>
      </c>
      <c r="L7" s="25">
        <f t="shared" si="0"/>
        <v>0.72272569947411236</v>
      </c>
      <c r="M7" s="25">
        <f t="shared" si="1"/>
        <v>0.17291896638410512</v>
      </c>
      <c r="N7" s="27">
        <f t="shared" si="2"/>
        <v>0.89564466585821756</v>
      </c>
      <c r="P7" s="221">
        <v>3</v>
      </c>
      <c r="Q7" s="23" t="s">
        <v>100</v>
      </c>
      <c r="R7" s="208">
        <v>40774507.582060009</v>
      </c>
      <c r="S7" s="208">
        <v>34661131.850059979</v>
      </c>
      <c r="T7" s="208">
        <v>12518804.46272999</v>
      </c>
      <c r="U7" s="208">
        <v>22142327.387330007</v>
      </c>
      <c r="V7" s="208">
        <v>4903746.0186500009</v>
      </c>
      <c r="W7" s="208">
        <v>3032564.6999999997</v>
      </c>
      <c r="X7" s="208">
        <v>1871181.3186500017</v>
      </c>
      <c r="Y7" s="208">
        <v>17238581.368679993</v>
      </c>
      <c r="Z7" s="28">
        <v>0.71854028927103497</v>
      </c>
      <c r="AA7" s="28">
        <v>0.17405974534216406</v>
      </c>
      <c r="AB7" s="28">
        <v>0.89260003461319903</v>
      </c>
      <c r="AD7" s="91" t="str">
        <f t="shared" si="6"/>
        <v>天王寺区</v>
      </c>
      <c r="AE7" s="206">
        <f t="shared" ref="AE7:AE36" si="12">LARGE(M$5:M$78,ROW(A3))</f>
        <v>0.20064734432299122</v>
      </c>
      <c r="AF7" s="206">
        <f t="shared" si="7"/>
        <v>0.21213209262603125</v>
      </c>
      <c r="AG7" s="298">
        <f t="shared" si="8"/>
        <v>-1.0999999999999983</v>
      </c>
      <c r="AI7" s="206">
        <f t="shared" si="9"/>
        <v>0.15123620749888</v>
      </c>
      <c r="AJ7" s="206">
        <f t="shared" si="10"/>
        <v>0.15684715153693801</v>
      </c>
      <c r="AK7" s="298">
        <f t="shared" si="11"/>
        <v>-0.60000000000000053</v>
      </c>
      <c r="AL7" s="306">
        <v>0</v>
      </c>
    </row>
    <row r="8" spans="2:38" s="105" customFormat="1" ht="13.5" customHeight="1">
      <c r="B8" s="221">
        <v>4</v>
      </c>
      <c r="C8" s="23" t="s">
        <v>101</v>
      </c>
      <c r="D8" s="207">
        <v>52506508.859229967</v>
      </c>
      <c r="E8" s="207">
        <f>SUM(F8,G8)</f>
        <v>44158075.920790017</v>
      </c>
      <c r="F8" s="207">
        <v>17578945.19022001</v>
      </c>
      <c r="G8" s="207">
        <f t="shared" si="4"/>
        <v>26579130.730570007</v>
      </c>
      <c r="H8" s="207">
        <f t="shared" si="5"/>
        <v>5382757.5837900005</v>
      </c>
      <c r="I8" s="207">
        <v>3310660.9000000004</v>
      </c>
      <c r="J8" s="342">
        <v>2072096.6837900004</v>
      </c>
      <c r="K8" s="207">
        <v>21196373.146780007</v>
      </c>
      <c r="L8" s="25">
        <f t="shared" si="0"/>
        <v>0.76557672413203348</v>
      </c>
      <c r="M8" s="25">
        <f t="shared" si="1"/>
        <v>0.14418185500368402</v>
      </c>
      <c r="N8" s="27">
        <f t="shared" si="2"/>
        <v>0.90975857913571756</v>
      </c>
      <c r="P8" s="221">
        <v>4</v>
      </c>
      <c r="Q8" s="23" t="s">
        <v>101</v>
      </c>
      <c r="R8" s="208">
        <v>51254958.17476996</v>
      </c>
      <c r="S8" s="208">
        <v>43317422.941069998</v>
      </c>
      <c r="T8" s="208">
        <v>17237567.190600004</v>
      </c>
      <c r="U8" s="208">
        <v>26079855.750469983</v>
      </c>
      <c r="V8" s="208">
        <v>5514609.6095000003</v>
      </c>
      <c r="W8" s="208">
        <v>3455559.4500000007</v>
      </c>
      <c r="X8" s="208">
        <v>2059050.1594999991</v>
      </c>
      <c r="Y8" s="208">
        <v>20565246.140969977</v>
      </c>
      <c r="Z8" s="28">
        <v>0.75762276911122794</v>
      </c>
      <c r="AA8" s="28">
        <v>0.15187819083687903</v>
      </c>
      <c r="AB8" s="28">
        <v>0.90950095994810698</v>
      </c>
      <c r="AD8" s="91" t="str">
        <f t="shared" si="6"/>
        <v>太子町</v>
      </c>
      <c r="AE8" s="206">
        <f t="shared" si="12"/>
        <v>0.19874292877232946</v>
      </c>
      <c r="AF8" s="206">
        <f t="shared" si="7"/>
        <v>0.20409753733075511</v>
      </c>
      <c r="AG8" s="298">
        <f t="shared" si="8"/>
        <v>-0.49999999999999767</v>
      </c>
      <c r="AI8" s="206">
        <f t="shared" si="9"/>
        <v>0.15123620749888</v>
      </c>
      <c r="AJ8" s="206">
        <f t="shared" si="10"/>
        <v>0.15684715153693801</v>
      </c>
      <c r="AK8" s="298">
        <f t="shared" si="11"/>
        <v>-0.60000000000000053</v>
      </c>
      <c r="AL8" s="306">
        <v>0</v>
      </c>
    </row>
    <row r="9" spans="2:38" s="105" customFormat="1" ht="13.5" customHeight="1">
      <c r="B9" s="221">
        <v>5</v>
      </c>
      <c r="C9" s="23" t="s">
        <v>102</v>
      </c>
      <c r="D9" s="207">
        <v>40350405.860449992</v>
      </c>
      <c r="E9" s="207">
        <f t="shared" si="3"/>
        <v>34557215.601450004</v>
      </c>
      <c r="F9" s="207">
        <v>12506882.198749997</v>
      </c>
      <c r="G9" s="207">
        <f>SUM(H9,K9)</f>
        <v>22050333.402700007</v>
      </c>
      <c r="H9" s="207">
        <f>SUM(I9:J9)</f>
        <v>4178257.2467799997</v>
      </c>
      <c r="I9" s="207">
        <v>2563140.6749999998</v>
      </c>
      <c r="J9" s="342">
        <v>1615116.5717799999</v>
      </c>
      <c r="K9" s="207">
        <v>17872076.155920006</v>
      </c>
      <c r="L9" s="25">
        <f t="shared" si="0"/>
        <v>0.74958212004039504</v>
      </c>
      <c r="M9" s="25">
        <f t="shared" si="1"/>
        <v>0.15361817522518059</v>
      </c>
      <c r="N9" s="27">
        <f t="shared" si="2"/>
        <v>0.90320029526557566</v>
      </c>
      <c r="P9" s="221">
        <v>5</v>
      </c>
      <c r="Q9" s="23" t="s">
        <v>102</v>
      </c>
      <c r="R9" s="208">
        <v>37587332.47409001</v>
      </c>
      <c r="S9" s="208">
        <v>32073299.304569975</v>
      </c>
      <c r="T9" s="208">
        <v>12076990.24355999</v>
      </c>
      <c r="U9" s="208">
        <v>19996309.061009988</v>
      </c>
      <c r="V9" s="208">
        <v>4193745.1230999976</v>
      </c>
      <c r="W9" s="208">
        <v>2641843.7250000001</v>
      </c>
      <c r="X9" s="208">
        <v>1551901.3980999973</v>
      </c>
      <c r="Y9" s="208">
        <v>15802563.937910009</v>
      </c>
      <c r="Z9" s="28">
        <v>0.74225226896054675</v>
      </c>
      <c r="AA9" s="28">
        <v>0.16236781346793611</v>
      </c>
      <c r="AB9" s="28">
        <v>0.90462008242848291</v>
      </c>
      <c r="AD9" s="91" t="str">
        <f t="shared" si="6"/>
        <v>阪南市</v>
      </c>
      <c r="AE9" s="206">
        <f t="shared" si="12"/>
        <v>0.18931654353213231</v>
      </c>
      <c r="AF9" s="206">
        <f t="shared" si="7"/>
        <v>0.19442372820294898</v>
      </c>
      <c r="AG9" s="298">
        <f t="shared" si="8"/>
        <v>-0.50000000000000044</v>
      </c>
      <c r="AI9" s="206">
        <f t="shared" si="9"/>
        <v>0.15123620749888</v>
      </c>
      <c r="AJ9" s="206">
        <f t="shared" si="10"/>
        <v>0.15684715153693801</v>
      </c>
      <c r="AK9" s="298">
        <f t="shared" si="11"/>
        <v>-0.60000000000000053</v>
      </c>
      <c r="AL9" s="306">
        <v>0</v>
      </c>
    </row>
    <row r="10" spans="2:38" s="105" customFormat="1" ht="13.5" customHeight="1">
      <c r="B10" s="221">
        <v>6</v>
      </c>
      <c r="C10" s="23" t="s">
        <v>103</v>
      </c>
      <c r="D10" s="207">
        <v>55649953.361110017</v>
      </c>
      <c r="E10" s="207">
        <f t="shared" si="3"/>
        <v>47192137.789109975</v>
      </c>
      <c r="F10" s="207">
        <v>20930418.326830015</v>
      </c>
      <c r="G10" s="207">
        <f t="shared" si="4"/>
        <v>26261719.462279964</v>
      </c>
      <c r="H10" s="207">
        <f t="shared" si="5"/>
        <v>5232772.9956400013</v>
      </c>
      <c r="I10" s="207">
        <v>3217505.85</v>
      </c>
      <c r="J10" s="342">
        <v>2015267.1456400012</v>
      </c>
      <c r="K10" s="207">
        <v>21028946.466639962</v>
      </c>
      <c r="L10" s="25">
        <f t="shared" si="0"/>
        <v>0.79999485035505269</v>
      </c>
      <c r="M10" s="25">
        <f t="shared" si="1"/>
        <v>0.12297834046096184</v>
      </c>
      <c r="N10" s="27">
        <f t="shared" si="2"/>
        <v>0.92297319081601459</v>
      </c>
      <c r="P10" s="221">
        <v>6</v>
      </c>
      <c r="Q10" s="23" t="s">
        <v>103</v>
      </c>
      <c r="R10" s="208">
        <v>54413076.248490006</v>
      </c>
      <c r="S10" s="208">
        <v>45805071.742100023</v>
      </c>
      <c r="T10" s="208">
        <v>20372718.313979983</v>
      </c>
      <c r="U10" s="208">
        <v>25432353.428119976</v>
      </c>
      <c r="V10" s="208">
        <v>5574299.7022000002</v>
      </c>
      <c r="W10" s="208">
        <v>3490796.15</v>
      </c>
      <c r="X10" s="208">
        <v>2083503.5522000005</v>
      </c>
      <c r="Y10" s="208">
        <v>19858053.725919999</v>
      </c>
      <c r="Z10" s="28">
        <v>0.78516607578088593</v>
      </c>
      <c r="AA10" s="28">
        <v>0.13453554269023196</v>
      </c>
      <c r="AB10" s="28">
        <v>0.91970161847111775</v>
      </c>
      <c r="AD10" s="91" t="str">
        <f t="shared" si="6"/>
        <v>大東市</v>
      </c>
      <c r="AE10" s="206">
        <f t="shared" si="12"/>
        <v>0.18804523889551553</v>
      </c>
      <c r="AF10" s="206">
        <f t="shared" si="7"/>
        <v>0.19578731873448513</v>
      </c>
      <c r="AG10" s="298">
        <f t="shared" si="8"/>
        <v>-0.80000000000000071</v>
      </c>
      <c r="AI10" s="206">
        <f t="shared" si="9"/>
        <v>0.15123620749888</v>
      </c>
      <c r="AJ10" s="206">
        <f t="shared" si="10"/>
        <v>0.15684715153693801</v>
      </c>
      <c r="AK10" s="298">
        <f t="shared" si="11"/>
        <v>-0.60000000000000053</v>
      </c>
      <c r="AL10" s="306">
        <v>0</v>
      </c>
    </row>
    <row r="11" spans="2:38" s="105" customFormat="1" ht="13.5" customHeight="1">
      <c r="B11" s="221">
        <v>7</v>
      </c>
      <c r="C11" s="23" t="s">
        <v>104</v>
      </c>
      <c r="D11" s="207">
        <v>58074609.56473992</v>
      </c>
      <c r="E11" s="207">
        <f t="shared" si="3"/>
        <v>49909934.008769989</v>
      </c>
      <c r="F11" s="207">
        <v>18429360.371130005</v>
      </c>
      <c r="G11" s="207">
        <f t="shared" si="4"/>
        <v>31480573.637639984</v>
      </c>
      <c r="H11" s="207">
        <f t="shared" si="5"/>
        <v>6316337.4733899999</v>
      </c>
      <c r="I11" s="207">
        <v>3853711.65</v>
      </c>
      <c r="J11" s="342">
        <v>2462625.8233900005</v>
      </c>
      <c r="K11" s="207">
        <v>25164236.164249983</v>
      </c>
      <c r="L11" s="28">
        <f t="shared" si="0"/>
        <v>0.74475007683855776</v>
      </c>
      <c r="M11" s="28">
        <f t="shared" si="1"/>
        <v>0.15573259134631412</v>
      </c>
      <c r="N11" s="29">
        <f t="shared" si="2"/>
        <v>0.90048266818487177</v>
      </c>
      <c r="P11" s="221">
        <v>7</v>
      </c>
      <c r="Q11" s="23" t="s">
        <v>104</v>
      </c>
      <c r="R11" s="208">
        <v>57160445.826269977</v>
      </c>
      <c r="S11" s="208">
        <v>49164067.312469974</v>
      </c>
      <c r="T11" s="208">
        <v>17915382.120390017</v>
      </c>
      <c r="U11" s="208">
        <v>31248685.192079999</v>
      </c>
      <c r="V11" s="208">
        <v>6314615.0724500008</v>
      </c>
      <c r="W11" s="208">
        <v>3980887.9000000008</v>
      </c>
      <c r="X11" s="208">
        <v>2333727.1724500004</v>
      </c>
      <c r="Y11" s="208">
        <v>24934070.119629998</v>
      </c>
      <c r="Z11" s="28">
        <v>0.73938853470787957</v>
      </c>
      <c r="AA11" s="28">
        <v>0.16429584652103699</v>
      </c>
      <c r="AB11" s="28">
        <v>0.9036843812289167</v>
      </c>
      <c r="AD11" s="91" t="str">
        <f t="shared" si="6"/>
        <v>和泉市</v>
      </c>
      <c r="AE11" s="206">
        <f t="shared" si="12"/>
        <v>0.18289606746801712</v>
      </c>
      <c r="AF11" s="206">
        <f t="shared" si="7"/>
        <v>0.19343573007530857</v>
      </c>
      <c r="AG11" s="298">
        <f t="shared" si="8"/>
        <v>-1.0000000000000009</v>
      </c>
      <c r="AI11" s="206">
        <f t="shared" si="9"/>
        <v>0.15123620749888</v>
      </c>
      <c r="AJ11" s="206">
        <f t="shared" si="10"/>
        <v>0.15684715153693801</v>
      </c>
      <c r="AK11" s="298">
        <f t="shared" si="11"/>
        <v>-0.60000000000000053</v>
      </c>
      <c r="AL11" s="306">
        <v>0</v>
      </c>
    </row>
    <row r="12" spans="2:38" s="105" customFormat="1" ht="13.5" customHeight="1">
      <c r="B12" s="221">
        <v>8</v>
      </c>
      <c r="C12" s="23" t="s">
        <v>59</v>
      </c>
      <c r="D12" s="207">
        <v>49271298.711719982</v>
      </c>
      <c r="E12" s="207">
        <f t="shared" si="3"/>
        <v>41892110.792219996</v>
      </c>
      <c r="F12" s="207">
        <v>11761473.539399993</v>
      </c>
      <c r="G12" s="207">
        <f t="shared" si="4"/>
        <v>30130637.25282</v>
      </c>
      <c r="H12" s="207">
        <f t="shared" si="5"/>
        <v>5632033.8941299999</v>
      </c>
      <c r="I12" s="207">
        <v>3489961.0749999997</v>
      </c>
      <c r="J12" s="342">
        <v>2142072.8191300002</v>
      </c>
      <c r="K12" s="207">
        <v>24498603.358690001</v>
      </c>
      <c r="L12" s="25">
        <f t="shared" si="0"/>
        <v>0.67619906935659468</v>
      </c>
      <c r="M12" s="25">
        <f t="shared" si="1"/>
        <v>0.20064734432299122</v>
      </c>
      <c r="N12" s="27">
        <f t="shared" si="2"/>
        <v>0.87684641367958593</v>
      </c>
      <c r="P12" s="221">
        <v>8</v>
      </c>
      <c r="Q12" s="23" t="s">
        <v>59</v>
      </c>
      <c r="R12" s="208">
        <v>46627826.349620022</v>
      </c>
      <c r="S12" s="208">
        <v>39424408.431520037</v>
      </c>
      <c r="T12" s="208">
        <v>11259608.271429991</v>
      </c>
      <c r="U12" s="208">
        <v>28164800.160090018</v>
      </c>
      <c r="V12" s="208">
        <v>5791403.6958000008</v>
      </c>
      <c r="W12" s="208">
        <v>3617066.85</v>
      </c>
      <c r="X12" s="208">
        <v>2174336.8458000002</v>
      </c>
      <c r="Y12" s="208">
        <v>22373396.464290008</v>
      </c>
      <c r="Z12" s="28">
        <v>0.66034838829915865</v>
      </c>
      <c r="AA12" s="28">
        <v>0.21213209262603125</v>
      </c>
      <c r="AB12" s="28">
        <v>0.87248048092518982</v>
      </c>
      <c r="AD12" s="91" t="str">
        <f t="shared" si="6"/>
        <v>北区</v>
      </c>
      <c r="AE12" s="206">
        <f t="shared" si="12"/>
        <v>0.17989915262883591</v>
      </c>
      <c r="AF12" s="206">
        <f t="shared" si="7"/>
        <v>0.18244263812642211</v>
      </c>
      <c r="AG12" s="298">
        <f t="shared" si="8"/>
        <v>-0.20000000000000018</v>
      </c>
      <c r="AI12" s="206">
        <f t="shared" si="9"/>
        <v>0.15123620749888</v>
      </c>
      <c r="AJ12" s="206">
        <f t="shared" si="10"/>
        <v>0.15684715153693801</v>
      </c>
      <c r="AK12" s="298">
        <f t="shared" si="11"/>
        <v>-0.60000000000000053</v>
      </c>
      <c r="AL12" s="306">
        <v>0</v>
      </c>
    </row>
    <row r="13" spans="2:38" s="105" customFormat="1" ht="13.5" customHeight="1">
      <c r="B13" s="221">
        <v>9</v>
      </c>
      <c r="C13" s="23" t="s">
        <v>105</v>
      </c>
      <c r="D13" s="207">
        <v>30064416.381399952</v>
      </c>
      <c r="E13" s="207">
        <f t="shared" si="3"/>
        <v>25406080.383000005</v>
      </c>
      <c r="F13" s="207">
        <v>8914581.2787599973</v>
      </c>
      <c r="G13" s="207">
        <f t="shared" si="4"/>
        <v>16491499.104240008</v>
      </c>
      <c r="H13" s="207">
        <f t="shared" si="5"/>
        <v>2825130.6881999997</v>
      </c>
      <c r="I13" s="207">
        <v>1652797.25</v>
      </c>
      <c r="J13" s="342">
        <v>1172333.4381999997</v>
      </c>
      <c r="K13" s="207">
        <v>13666368.416040007</v>
      </c>
      <c r="L13" s="25">
        <f t="shared" si="0"/>
        <v>0.75935264032448246</v>
      </c>
      <c r="M13" s="25">
        <f t="shared" si="1"/>
        <v>0.14078686552545738</v>
      </c>
      <c r="N13" s="27">
        <f t="shared" si="2"/>
        <v>0.90013950584993985</v>
      </c>
      <c r="P13" s="221">
        <v>9</v>
      </c>
      <c r="Q13" s="23" t="s">
        <v>105</v>
      </c>
      <c r="R13" s="208">
        <v>29343810.410200018</v>
      </c>
      <c r="S13" s="208">
        <v>24794990.082520008</v>
      </c>
      <c r="T13" s="208">
        <v>8566548.0019200016</v>
      </c>
      <c r="U13" s="208">
        <v>16228442.080600003</v>
      </c>
      <c r="V13" s="208">
        <v>2871709.5746700005</v>
      </c>
      <c r="W13" s="208">
        <v>1700950</v>
      </c>
      <c r="X13" s="208">
        <v>1170759.5746700005</v>
      </c>
      <c r="Y13" s="208">
        <v>13356732.505929995</v>
      </c>
      <c r="Z13" s="28">
        <v>0.74893819662294048</v>
      </c>
      <c r="AA13" s="28">
        <v>0.14870709009746666</v>
      </c>
      <c r="AB13" s="28">
        <v>0.89764528672040711</v>
      </c>
      <c r="AD13" s="91" t="str">
        <f t="shared" si="6"/>
        <v>東大阪市</v>
      </c>
      <c r="AE13" s="206">
        <f t="shared" si="12"/>
        <v>0.17932296028140451</v>
      </c>
      <c r="AF13" s="206">
        <f t="shared" si="7"/>
        <v>0.18167842213972801</v>
      </c>
      <c r="AG13" s="298">
        <f t="shared" si="8"/>
        <v>-0.30000000000000027</v>
      </c>
      <c r="AI13" s="206">
        <f t="shared" si="9"/>
        <v>0.15123620749888</v>
      </c>
      <c r="AJ13" s="206">
        <f t="shared" si="10"/>
        <v>0.15684715153693801</v>
      </c>
      <c r="AK13" s="298">
        <f t="shared" si="11"/>
        <v>-0.60000000000000053</v>
      </c>
      <c r="AL13" s="306">
        <v>0</v>
      </c>
    </row>
    <row r="14" spans="2:38" s="105" customFormat="1" ht="13.5" customHeight="1">
      <c r="B14" s="221">
        <v>10</v>
      </c>
      <c r="C14" s="23" t="s">
        <v>60</v>
      </c>
      <c r="D14" s="207">
        <v>74436181.243589953</v>
      </c>
      <c r="E14" s="207">
        <f t="shared" si="3"/>
        <v>64041777.675089985</v>
      </c>
      <c r="F14" s="207">
        <v>25231033.816859994</v>
      </c>
      <c r="G14" s="207">
        <f t="shared" si="4"/>
        <v>38810743.858229995</v>
      </c>
      <c r="H14" s="207">
        <f t="shared" si="5"/>
        <v>5567885.8471800014</v>
      </c>
      <c r="I14" s="207">
        <v>3020917.7500000005</v>
      </c>
      <c r="J14" s="342">
        <v>2546968.0971800005</v>
      </c>
      <c r="K14" s="207">
        <v>33242858.01104999</v>
      </c>
      <c r="L14" s="25">
        <f t="shared" si="0"/>
        <v>0.81921814440521046</v>
      </c>
      <c r="M14" s="25">
        <f t="shared" si="1"/>
        <v>9.8085185550425141E-2</v>
      </c>
      <c r="N14" s="27">
        <f t="shared" si="2"/>
        <v>0.91730332995563557</v>
      </c>
      <c r="P14" s="221">
        <v>10</v>
      </c>
      <c r="Q14" s="23" t="s">
        <v>60</v>
      </c>
      <c r="R14" s="208">
        <v>73916093.028020054</v>
      </c>
      <c r="S14" s="208">
        <v>62581391.406020023</v>
      </c>
      <c r="T14" s="208">
        <v>24940149.462230012</v>
      </c>
      <c r="U14" s="208">
        <v>37641241.943789996</v>
      </c>
      <c r="V14" s="208">
        <v>5453381.1459600022</v>
      </c>
      <c r="W14" s="208">
        <v>2982830.9500000011</v>
      </c>
      <c r="X14" s="208">
        <v>2470550.1959600011</v>
      </c>
      <c r="Y14" s="208">
        <v>32187860.797830023</v>
      </c>
      <c r="Z14" s="28">
        <v>0.82057427890623202</v>
      </c>
      <c r="AA14" s="28">
        <v>9.8140324283228567E-2</v>
      </c>
      <c r="AB14" s="28">
        <v>0.91871460318946063</v>
      </c>
      <c r="AD14" s="91" t="str">
        <f t="shared" si="6"/>
        <v>東成区</v>
      </c>
      <c r="AE14" s="206">
        <f t="shared" si="12"/>
        <v>0.17891437859005185</v>
      </c>
      <c r="AF14" s="206">
        <f t="shared" si="7"/>
        <v>0.18152751406212503</v>
      </c>
      <c r="AG14" s="298">
        <f t="shared" si="8"/>
        <v>-0.30000000000000027</v>
      </c>
      <c r="AI14" s="206">
        <f t="shared" si="9"/>
        <v>0.15123620749888</v>
      </c>
      <c r="AJ14" s="206">
        <f t="shared" si="10"/>
        <v>0.15684715153693801</v>
      </c>
      <c r="AK14" s="298">
        <f t="shared" si="11"/>
        <v>-0.60000000000000053</v>
      </c>
      <c r="AL14" s="306">
        <v>0</v>
      </c>
    </row>
    <row r="15" spans="2:38" s="105" customFormat="1" ht="13.5" customHeight="1">
      <c r="B15" s="221">
        <v>11</v>
      </c>
      <c r="C15" s="23" t="s">
        <v>61</v>
      </c>
      <c r="D15" s="207">
        <v>124106536.95740992</v>
      </c>
      <c r="E15" s="207">
        <f t="shared" si="3"/>
        <v>107630489.40890995</v>
      </c>
      <c r="F15" s="207">
        <v>39517715.772379979</v>
      </c>
      <c r="G15" s="207">
        <f t="shared" si="4"/>
        <v>68112773.636529967</v>
      </c>
      <c r="H15" s="207">
        <f t="shared" si="5"/>
        <v>10858732.774389999</v>
      </c>
      <c r="I15" s="207">
        <v>6358100.25</v>
      </c>
      <c r="J15" s="342">
        <v>4500632.524389999</v>
      </c>
      <c r="K15" s="207">
        <v>57254040.862139963</v>
      </c>
      <c r="L15" s="25">
        <f t="shared" si="0"/>
        <v>0.78444822754210941</v>
      </c>
      <c r="M15" s="25">
        <f t="shared" si="1"/>
        <v>0.12621176032480891</v>
      </c>
      <c r="N15" s="27">
        <f t="shared" si="2"/>
        <v>0.91065998786691826</v>
      </c>
      <c r="P15" s="221">
        <v>11</v>
      </c>
      <c r="Q15" s="23" t="s">
        <v>61</v>
      </c>
      <c r="R15" s="208">
        <v>120093667.79042013</v>
      </c>
      <c r="S15" s="208">
        <v>103493405.72572003</v>
      </c>
      <c r="T15" s="208">
        <v>38484730.51575996</v>
      </c>
      <c r="U15" s="208">
        <v>65008675.209959932</v>
      </c>
      <c r="V15" s="208">
        <v>11089344.243399996</v>
      </c>
      <c r="W15" s="208">
        <v>6594785.8999999966</v>
      </c>
      <c r="X15" s="208">
        <v>4494558.3433999997</v>
      </c>
      <c r="Y15" s="208">
        <v>53919330.966559961</v>
      </c>
      <c r="Z15" s="28">
        <v>0.77630759026216656</v>
      </c>
      <c r="AA15" s="28">
        <v>0.13302892554301193</v>
      </c>
      <c r="AB15" s="28">
        <v>0.9093365158051786</v>
      </c>
      <c r="AD15" s="91" t="str">
        <f t="shared" si="6"/>
        <v>福島区</v>
      </c>
      <c r="AE15" s="206">
        <f t="shared" si="12"/>
        <v>0.17291896638410512</v>
      </c>
      <c r="AF15" s="206">
        <f t="shared" si="7"/>
        <v>0.17405974534216406</v>
      </c>
      <c r="AG15" s="298">
        <f t="shared" si="8"/>
        <v>-0.10000000000000009</v>
      </c>
      <c r="AI15" s="206">
        <f t="shared" si="9"/>
        <v>0.15123620749888</v>
      </c>
      <c r="AJ15" s="206">
        <f t="shared" si="10"/>
        <v>0.15684715153693801</v>
      </c>
      <c r="AK15" s="298">
        <f t="shared" si="11"/>
        <v>-0.60000000000000053</v>
      </c>
      <c r="AL15" s="306">
        <v>0</v>
      </c>
    </row>
    <row r="16" spans="2:38" s="105" customFormat="1" ht="13.5" customHeight="1">
      <c r="B16" s="221">
        <v>12</v>
      </c>
      <c r="C16" s="23" t="s">
        <v>106</v>
      </c>
      <c r="D16" s="207">
        <v>64402893.117830031</v>
      </c>
      <c r="E16" s="207">
        <f t="shared" si="3"/>
        <v>55419232.808330014</v>
      </c>
      <c r="F16" s="207">
        <v>18870307.901350006</v>
      </c>
      <c r="G16" s="207">
        <f t="shared" si="4"/>
        <v>36548924.906980008</v>
      </c>
      <c r="H16" s="207">
        <f t="shared" si="5"/>
        <v>7560527.8272600006</v>
      </c>
      <c r="I16" s="207">
        <v>4728856.55</v>
      </c>
      <c r="J16" s="342">
        <v>2831671.2772600013</v>
      </c>
      <c r="K16" s="207">
        <v>28988397.079720009</v>
      </c>
      <c r="L16" s="25">
        <f t="shared" si="0"/>
        <v>0.71395048174446774</v>
      </c>
      <c r="M16" s="25">
        <f t="shared" si="1"/>
        <v>0.17891437859005185</v>
      </c>
      <c r="N16" s="27">
        <f t="shared" si="2"/>
        <v>0.89286486033451962</v>
      </c>
      <c r="P16" s="221">
        <v>12</v>
      </c>
      <c r="Q16" s="23" t="s">
        <v>106</v>
      </c>
      <c r="R16" s="208">
        <v>65192846.877400011</v>
      </c>
      <c r="S16" s="208">
        <v>56299575.940499984</v>
      </c>
      <c r="T16" s="208">
        <v>18601397.592000011</v>
      </c>
      <c r="U16" s="208">
        <v>37698178.348500036</v>
      </c>
      <c r="V16" s="208">
        <v>7651777.9920000006</v>
      </c>
      <c r="W16" s="208">
        <v>4765673.7</v>
      </c>
      <c r="X16" s="208">
        <v>2886104.2919999999</v>
      </c>
      <c r="Y16" s="208">
        <v>30046400.356499977</v>
      </c>
      <c r="Z16" s="28">
        <v>0.70853895493452701</v>
      </c>
      <c r="AA16" s="28">
        <v>0.18152751406212503</v>
      </c>
      <c r="AB16" s="28">
        <v>0.89006646899665209</v>
      </c>
      <c r="AD16" s="91" t="str">
        <f t="shared" si="6"/>
        <v>高石市</v>
      </c>
      <c r="AE16" s="206">
        <f t="shared" si="12"/>
        <v>0.17151257947316362</v>
      </c>
      <c r="AF16" s="206">
        <f t="shared" si="7"/>
        <v>0.1737970571186061</v>
      </c>
      <c r="AG16" s="298">
        <f t="shared" si="8"/>
        <v>-0.20000000000000018</v>
      </c>
      <c r="AI16" s="206">
        <f t="shared" si="9"/>
        <v>0.15123620749888</v>
      </c>
      <c r="AJ16" s="206">
        <f t="shared" si="10"/>
        <v>0.15684715153693801</v>
      </c>
      <c r="AK16" s="298">
        <f t="shared" si="11"/>
        <v>-0.60000000000000053</v>
      </c>
      <c r="AL16" s="306">
        <v>0</v>
      </c>
    </row>
    <row r="17" spans="2:38" s="105" customFormat="1" ht="13.5" customHeight="1">
      <c r="B17" s="221">
        <v>13</v>
      </c>
      <c r="C17" s="23" t="s">
        <v>107</v>
      </c>
      <c r="D17" s="207">
        <v>114813915.29010004</v>
      </c>
      <c r="E17" s="207">
        <f t="shared" si="3"/>
        <v>97369571.249100015</v>
      </c>
      <c r="F17" s="207">
        <v>33195572.06437001</v>
      </c>
      <c r="G17" s="207">
        <f t="shared" si="4"/>
        <v>64173999.184730008</v>
      </c>
      <c r="H17" s="207">
        <f t="shared" si="5"/>
        <v>12744601.605639998</v>
      </c>
      <c r="I17" s="207">
        <v>7864789.625</v>
      </c>
      <c r="J17" s="342">
        <v>4879811.9806399988</v>
      </c>
      <c r="K17" s="207">
        <v>51429397.579090014</v>
      </c>
      <c r="L17" s="28">
        <f t="shared" si="0"/>
        <v>0.72258264199902789</v>
      </c>
      <c r="M17" s="28">
        <f t="shared" si="1"/>
        <v>0.171196340734214</v>
      </c>
      <c r="N17" s="29">
        <f t="shared" si="2"/>
        <v>0.89377898273324186</v>
      </c>
      <c r="P17" s="221">
        <v>13</v>
      </c>
      <c r="Q17" s="23" t="s">
        <v>107</v>
      </c>
      <c r="R17" s="208">
        <v>111866176.97341993</v>
      </c>
      <c r="S17" s="208">
        <v>95187567.899319991</v>
      </c>
      <c r="T17" s="208">
        <v>32542871.325839981</v>
      </c>
      <c r="U17" s="208">
        <v>62644696.57348004</v>
      </c>
      <c r="V17" s="208">
        <v>12736023.334999997</v>
      </c>
      <c r="W17" s="208">
        <v>7982303.1999999983</v>
      </c>
      <c r="X17" s="208">
        <v>4753720.1349999988</v>
      </c>
      <c r="Y17" s="208">
        <v>49908673.238479964</v>
      </c>
      <c r="Z17" s="28">
        <v>0.718720533475944</v>
      </c>
      <c r="AA17" s="28">
        <v>0.17629191833835983</v>
      </c>
      <c r="AB17" s="28">
        <v>0.89501245181430378</v>
      </c>
      <c r="AD17" s="91" t="str">
        <f t="shared" si="6"/>
        <v>生野区</v>
      </c>
      <c r="AE17" s="206">
        <f t="shared" si="12"/>
        <v>0.171196340734214</v>
      </c>
      <c r="AF17" s="206">
        <f t="shared" si="7"/>
        <v>0.17629191833835983</v>
      </c>
      <c r="AG17" s="298">
        <f t="shared" si="8"/>
        <v>-0.49999999999999767</v>
      </c>
      <c r="AI17" s="206">
        <f t="shared" si="9"/>
        <v>0.15123620749888</v>
      </c>
      <c r="AJ17" s="206">
        <f t="shared" si="10"/>
        <v>0.15684715153693801</v>
      </c>
      <c r="AK17" s="298">
        <f t="shared" si="11"/>
        <v>-0.60000000000000053</v>
      </c>
      <c r="AL17" s="306">
        <v>0</v>
      </c>
    </row>
    <row r="18" spans="2:38" s="105" customFormat="1" ht="13.5" customHeight="1">
      <c r="B18" s="221">
        <v>14</v>
      </c>
      <c r="C18" s="23" t="s">
        <v>108</v>
      </c>
      <c r="D18" s="207">
        <v>77703018.609670043</v>
      </c>
      <c r="E18" s="207">
        <f t="shared" si="3"/>
        <v>66617906.393969983</v>
      </c>
      <c r="F18" s="207">
        <v>23580269.794329975</v>
      </c>
      <c r="G18" s="207">
        <f t="shared" si="4"/>
        <v>43037636.599640004</v>
      </c>
      <c r="H18" s="207">
        <f t="shared" si="5"/>
        <v>8746188.2223300021</v>
      </c>
      <c r="I18" s="207">
        <v>5322103.9500000011</v>
      </c>
      <c r="J18" s="342">
        <v>3424084.2723300005</v>
      </c>
      <c r="K18" s="207">
        <v>34291448.37731</v>
      </c>
      <c r="L18" s="25">
        <f t="shared" si="0"/>
        <v>0.72944180219736698</v>
      </c>
      <c r="M18" s="25">
        <f t="shared" si="1"/>
        <v>0.16463616110546866</v>
      </c>
      <c r="N18" s="27">
        <f t="shared" si="2"/>
        <v>0.89407796330283562</v>
      </c>
      <c r="P18" s="221">
        <v>14</v>
      </c>
      <c r="Q18" s="23" t="s">
        <v>108</v>
      </c>
      <c r="R18" s="208">
        <v>80538645.958319992</v>
      </c>
      <c r="S18" s="208">
        <v>69034817.072820082</v>
      </c>
      <c r="T18" s="208">
        <v>22946628.49877999</v>
      </c>
      <c r="U18" s="208">
        <v>46088188.574039973</v>
      </c>
      <c r="V18" s="208">
        <v>8821191.6713000014</v>
      </c>
      <c r="W18" s="208">
        <v>5453413.9000000004</v>
      </c>
      <c r="X18" s="208">
        <v>3367777.771300002</v>
      </c>
      <c r="Y18" s="208">
        <v>37266996.902739964</v>
      </c>
      <c r="Z18" s="28">
        <v>0.72232304186838425</v>
      </c>
      <c r="AA18" s="28">
        <v>0.17166471828420291</v>
      </c>
      <c r="AB18" s="28">
        <v>0.89398776015258707</v>
      </c>
      <c r="AD18" s="91" t="str">
        <f t="shared" si="6"/>
        <v>柏原市</v>
      </c>
      <c r="AE18" s="206">
        <f t="shared" si="12"/>
        <v>0.17114656674005777</v>
      </c>
      <c r="AF18" s="206">
        <f t="shared" si="7"/>
        <v>0.17712199524906558</v>
      </c>
      <c r="AG18" s="298">
        <f t="shared" si="8"/>
        <v>-0.59999999999999776</v>
      </c>
      <c r="AI18" s="206">
        <f t="shared" si="9"/>
        <v>0.15123620749888</v>
      </c>
      <c r="AJ18" s="206">
        <f t="shared" si="10"/>
        <v>0.15684715153693801</v>
      </c>
      <c r="AK18" s="298">
        <f t="shared" si="11"/>
        <v>-0.60000000000000053</v>
      </c>
      <c r="AL18" s="306">
        <v>0</v>
      </c>
    </row>
    <row r="19" spans="2:38" s="105" customFormat="1" ht="13.5" customHeight="1">
      <c r="B19" s="221">
        <v>15</v>
      </c>
      <c r="C19" s="23" t="s">
        <v>109</v>
      </c>
      <c r="D19" s="207">
        <v>129707074.10036011</v>
      </c>
      <c r="E19" s="207">
        <f t="shared" si="3"/>
        <v>112467002.10325995</v>
      </c>
      <c r="F19" s="207">
        <v>40948554.448100001</v>
      </c>
      <c r="G19" s="207">
        <f t="shared" si="4"/>
        <v>71518447.65515995</v>
      </c>
      <c r="H19" s="207">
        <f t="shared" si="5"/>
        <v>12365846.086700004</v>
      </c>
      <c r="I19" s="207">
        <v>7466434.6500000013</v>
      </c>
      <c r="J19" s="342">
        <v>4899411.4367000014</v>
      </c>
      <c r="K19" s="207">
        <v>59152601.56845995</v>
      </c>
      <c r="L19" s="25">
        <f t="shared" si="0"/>
        <v>0.7680580488074995</v>
      </c>
      <c r="M19" s="25">
        <f t="shared" si="1"/>
        <v>0.14004536438755269</v>
      </c>
      <c r="N19" s="27">
        <f t="shared" si="2"/>
        <v>0.90810341319505217</v>
      </c>
      <c r="P19" s="221">
        <v>15</v>
      </c>
      <c r="Q19" s="23" t="s">
        <v>109</v>
      </c>
      <c r="R19" s="208">
        <v>129108133.05901</v>
      </c>
      <c r="S19" s="208">
        <v>111824610.66661006</v>
      </c>
      <c r="T19" s="208">
        <v>39392011.294579931</v>
      </c>
      <c r="U19" s="208">
        <v>72432599.372030035</v>
      </c>
      <c r="V19" s="208">
        <v>12425571.751320001</v>
      </c>
      <c r="W19" s="208">
        <v>7610008.1500000022</v>
      </c>
      <c r="X19" s="208">
        <v>4815563.6013199994</v>
      </c>
      <c r="Y19" s="208">
        <v>60007027.620710015</v>
      </c>
      <c r="Z19" s="28">
        <v>0.76020549356164591</v>
      </c>
      <c r="AA19" s="28">
        <v>0.14686150342556636</v>
      </c>
      <c r="AB19" s="28">
        <v>0.90706699698721227</v>
      </c>
      <c r="AD19" s="91" t="str">
        <f t="shared" si="6"/>
        <v>貝塚市</v>
      </c>
      <c r="AE19" s="206">
        <f t="shared" si="12"/>
        <v>0.16894343478600934</v>
      </c>
      <c r="AF19" s="206">
        <f t="shared" si="7"/>
        <v>0.1752560493803918</v>
      </c>
      <c r="AG19" s="298">
        <f t="shared" si="8"/>
        <v>-0.59999999999999776</v>
      </c>
      <c r="AI19" s="206">
        <f t="shared" si="9"/>
        <v>0.15123620749888</v>
      </c>
      <c r="AJ19" s="206">
        <f t="shared" si="10"/>
        <v>0.15684715153693801</v>
      </c>
      <c r="AK19" s="298">
        <f t="shared" si="11"/>
        <v>-0.60000000000000053</v>
      </c>
      <c r="AL19" s="306">
        <v>0</v>
      </c>
    </row>
    <row r="20" spans="2:38" s="105" customFormat="1" ht="13.5" customHeight="1">
      <c r="B20" s="221">
        <v>16</v>
      </c>
      <c r="C20" s="23" t="s">
        <v>62</v>
      </c>
      <c r="D20" s="207">
        <v>85070316.249090061</v>
      </c>
      <c r="E20" s="207">
        <f t="shared" si="3"/>
        <v>71486200.201989979</v>
      </c>
      <c r="F20" s="207">
        <v>21655054.490819998</v>
      </c>
      <c r="G20" s="207">
        <f t="shared" si="4"/>
        <v>49831145.711169988</v>
      </c>
      <c r="H20" s="207">
        <f t="shared" si="5"/>
        <v>11656245.17744999</v>
      </c>
      <c r="I20" s="207">
        <v>7418177.6499999976</v>
      </c>
      <c r="J20" s="342">
        <v>4238067.5274499925</v>
      </c>
      <c r="K20" s="207">
        <v>38174900.533719994</v>
      </c>
      <c r="L20" s="25">
        <f t="shared" si="0"/>
        <v>0.65008134496316539</v>
      </c>
      <c r="M20" s="25">
        <f t="shared" si="1"/>
        <v>0.22269253147952178</v>
      </c>
      <c r="N20" s="27">
        <f t="shared" si="2"/>
        <v>0.87277387644268711</v>
      </c>
      <c r="P20" s="221">
        <v>16</v>
      </c>
      <c r="Q20" s="23" t="s">
        <v>62</v>
      </c>
      <c r="R20" s="208">
        <v>86738641.689690053</v>
      </c>
      <c r="S20" s="208">
        <v>73064937.619990036</v>
      </c>
      <c r="T20" s="208">
        <v>21007307.016800027</v>
      </c>
      <c r="U20" s="208">
        <v>52057630.603189968</v>
      </c>
      <c r="V20" s="208">
        <v>11547202.356739994</v>
      </c>
      <c r="W20" s="208">
        <v>7387881.0749999955</v>
      </c>
      <c r="X20" s="208">
        <v>4159321.2817399986</v>
      </c>
      <c r="Y20" s="208">
        <v>40510428.24644997</v>
      </c>
      <c r="Z20" s="28">
        <v>0.64529637893650937</v>
      </c>
      <c r="AA20" s="28">
        <v>0.22693879333978817</v>
      </c>
      <c r="AB20" s="28">
        <v>0.87223517227629754</v>
      </c>
      <c r="AD20" s="91" t="str">
        <f t="shared" si="6"/>
        <v>大阪狭山市</v>
      </c>
      <c r="AE20" s="206">
        <f t="shared" si="12"/>
        <v>0.16810383866846637</v>
      </c>
      <c r="AF20" s="206">
        <f t="shared" si="7"/>
        <v>0.17543376712198355</v>
      </c>
      <c r="AG20" s="298">
        <f t="shared" si="8"/>
        <v>-0.69999999999999785</v>
      </c>
      <c r="AI20" s="206">
        <f t="shared" si="9"/>
        <v>0.15123620749888</v>
      </c>
      <c r="AJ20" s="206">
        <f t="shared" si="10"/>
        <v>0.15684715153693801</v>
      </c>
      <c r="AK20" s="298">
        <f t="shared" si="11"/>
        <v>-0.60000000000000053</v>
      </c>
      <c r="AL20" s="306">
        <v>0</v>
      </c>
    </row>
    <row r="21" spans="2:38" s="105" customFormat="1" ht="13.5" customHeight="1">
      <c r="B21" s="221">
        <v>17</v>
      </c>
      <c r="C21" s="23" t="s">
        <v>110</v>
      </c>
      <c r="D21" s="207">
        <v>136000527.16649005</v>
      </c>
      <c r="E21" s="207">
        <f t="shared" si="3"/>
        <v>117669203.36748999</v>
      </c>
      <c r="F21" s="207">
        <v>37426076.577769987</v>
      </c>
      <c r="G21" s="207">
        <f t="shared" si="4"/>
        <v>80243126.789719999</v>
      </c>
      <c r="H21" s="207">
        <f t="shared" si="5"/>
        <v>13766727.334629998</v>
      </c>
      <c r="I21" s="207">
        <v>8603130.4000000004</v>
      </c>
      <c r="J21" s="342">
        <v>5163596.9346299963</v>
      </c>
      <c r="K21" s="207">
        <v>66476399.455090009</v>
      </c>
      <c r="L21" s="25">
        <f t="shared" si="0"/>
        <v>0.73108081053369678</v>
      </c>
      <c r="M21" s="25">
        <f t="shared" si="1"/>
        <v>0.1680535103082357</v>
      </c>
      <c r="N21" s="27">
        <f t="shared" si="2"/>
        <v>0.89913432084193246</v>
      </c>
      <c r="P21" s="221">
        <v>17</v>
      </c>
      <c r="Q21" s="23" t="s">
        <v>110</v>
      </c>
      <c r="R21" s="208">
        <v>131943558.24925999</v>
      </c>
      <c r="S21" s="208">
        <v>113922087.25775996</v>
      </c>
      <c r="T21" s="208">
        <v>36168952.597650006</v>
      </c>
      <c r="U21" s="208">
        <v>77753134.660109997</v>
      </c>
      <c r="V21" s="208">
        <v>13992714.263200002</v>
      </c>
      <c r="W21" s="208">
        <v>8735623.4499999993</v>
      </c>
      <c r="X21" s="208">
        <v>5257090.8132000025</v>
      </c>
      <c r="Y21" s="208">
        <v>63760420.396910004</v>
      </c>
      <c r="Z21" s="28">
        <v>0.72104766171315204</v>
      </c>
      <c r="AA21" s="28">
        <v>0.17414938531115573</v>
      </c>
      <c r="AB21" s="28">
        <v>0.89519704702430791</v>
      </c>
      <c r="AD21" s="91" t="str">
        <f t="shared" si="6"/>
        <v>住吉区</v>
      </c>
      <c r="AE21" s="206">
        <f t="shared" si="12"/>
        <v>0.1680535103082357</v>
      </c>
      <c r="AF21" s="206">
        <f t="shared" si="7"/>
        <v>0.17414938531115573</v>
      </c>
      <c r="AG21" s="298">
        <f t="shared" si="8"/>
        <v>-0.59999999999999776</v>
      </c>
      <c r="AI21" s="206">
        <f t="shared" si="9"/>
        <v>0.15123620749888</v>
      </c>
      <c r="AJ21" s="206">
        <f t="shared" si="10"/>
        <v>0.15684715153693801</v>
      </c>
      <c r="AK21" s="298">
        <f t="shared" si="11"/>
        <v>-0.60000000000000053</v>
      </c>
      <c r="AL21" s="306">
        <v>0</v>
      </c>
    </row>
    <row r="22" spans="2:38" s="105" customFormat="1" ht="13.5" customHeight="1">
      <c r="B22" s="221">
        <v>18</v>
      </c>
      <c r="C22" s="23" t="s">
        <v>63</v>
      </c>
      <c r="D22" s="207">
        <v>130180576.35762995</v>
      </c>
      <c r="E22" s="207">
        <f t="shared" si="3"/>
        <v>113418783.93612993</v>
      </c>
      <c r="F22" s="207">
        <v>33822739.105880015</v>
      </c>
      <c r="G22" s="207">
        <f t="shared" si="4"/>
        <v>79596044.830249906</v>
      </c>
      <c r="H22" s="207">
        <f t="shared" si="5"/>
        <v>11949855.803359998</v>
      </c>
      <c r="I22" s="207">
        <v>7507815.4100000011</v>
      </c>
      <c r="J22" s="342">
        <v>4442040.3933599973</v>
      </c>
      <c r="K22" s="207">
        <v>67646189.026889905</v>
      </c>
      <c r="L22" s="25">
        <f t="shared" si="0"/>
        <v>0.73892990277141335</v>
      </c>
      <c r="M22" s="25">
        <f t="shared" si="1"/>
        <v>0.16402424692956211</v>
      </c>
      <c r="N22" s="27">
        <f t="shared" si="2"/>
        <v>0.90295414970097554</v>
      </c>
      <c r="P22" s="221">
        <v>18</v>
      </c>
      <c r="Q22" s="23" t="s">
        <v>63</v>
      </c>
      <c r="R22" s="208">
        <v>126811104.14833991</v>
      </c>
      <c r="S22" s="208">
        <v>109313762.84634006</v>
      </c>
      <c r="T22" s="208">
        <v>32675363.42451999</v>
      </c>
      <c r="U22" s="208">
        <v>76638399.42182</v>
      </c>
      <c r="V22" s="208">
        <v>12330513.829120003</v>
      </c>
      <c r="W22" s="208">
        <v>7927796.6300000027</v>
      </c>
      <c r="X22" s="208">
        <v>4402717.19912</v>
      </c>
      <c r="Y22" s="208">
        <v>64307885.592700027</v>
      </c>
      <c r="Z22" s="28">
        <v>0.72602436433737694</v>
      </c>
      <c r="AA22" s="28">
        <v>0.17615025222864233</v>
      </c>
      <c r="AB22" s="28">
        <v>0.90217461656601938</v>
      </c>
      <c r="AD22" s="91" t="str">
        <f t="shared" si="6"/>
        <v>河内長野市</v>
      </c>
      <c r="AE22" s="206">
        <f t="shared" si="12"/>
        <v>0.167843909836602</v>
      </c>
      <c r="AF22" s="206">
        <f t="shared" si="7"/>
        <v>0.17087978360067085</v>
      </c>
      <c r="AG22" s="298">
        <f t="shared" si="8"/>
        <v>-0.30000000000000027</v>
      </c>
      <c r="AI22" s="206">
        <f t="shared" si="9"/>
        <v>0.15123620749888</v>
      </c>
      <c r="AJ22" s="206">
        <f t="shared" si="10"/>
        <v>0.15684715153693801</v>
      </c>
      <c r="AK22" s="298">
        <f t="shared" si="11"/>
        <v>-0.60000000000000053</v>
      </c>
      <c r="AL22" s="306">
        <v>0</v>
      </c>
    </row>
    <row r="23" spans="2:38" s="105" customFormat="1" ht="13.5" customHeight="1">
      <c r="B23" s="221">
        <v>19</v>
      </c>
      <c r="C23" s="23" t="s">
        <v>111</v>
      </c>
      <c r="D23" s="207">
        <v>81591614.247000039</v>
      </c>
      <c r="E23" s="207">
        <f t="shared" si="3"/>
        <v>69913331.905399993</v>
      </c>
      <c r="F23" s="207">
        <v>25170910.331429992</v>
      </c>
      <c r="G23" s="207">
        <f t="shared" si="4"/>
        <v>44742421.573969997</v>
      </c>
      <c r="H23" s="207">
        <f t="shared" si="5"/>
        <v>7431064.8299500039</v>
      </c>
      <c r="I23" s="207">
        <v>4491099.75</v>
      </c>
      <c r="J23" s="342">
        <v>2939965.0799500039</v>
      </c>
      <c r="K23" s="207">
        <v>37311356.744019993</v>
      </c>
      <c r="L23" s="28">
        <f t="shared" si="0"/>
        <v>0.77206703602569526</v>
      </c>
      <c r="M23" s="28">
        <f t="shared" si="1"/>
        <v>0.13775544971643669</v>
      </c>
      <c r="N23" s="29">
        <f t="shared" si="2"/>
        <v>0.90982248574213198</v>
      </c>
      <c r="P23" s="221">
        <v>19</v>
      </c>
      <c r="Q23" s="23" t="s">
        <v>111</v>
      </c>
      <c r="R23" s="208">
        <v>82404137.741019979</v>
      </c>
      <c r="S23" s="208">
        <v>70426573.370280012</v>
      </c>
      <c r="T23" s="208">
        <v>24973074.55957</v>
      </c>
      <c r="U23" s="208">
        <v>45453498.810709976</v>
      </c>
      <c r="V23" s="208">
        <v>7602382.7047399962</v>
      </c>
      <c r="W23" s="208">
        <v>4691985.3999999994</v>
      </c>
      <c r="X23" s="208">
        <v>2910397.3047399968</v>
      </c>
      <c r="Y23" s="208">
        <v>37851116.10596998</v>
      </c>
      <c r="Z23" s="28">
        <v>0.76662237944793965</v>
      </c>
      <c r="AA23" s="28">
        <v>0.14403436801915862</v>
      </c>
      <c r="AB23" s="28">
        <v>0.91065674746709824</v>
      </c>
      <c r="AD23" s="91" t="str">
        <f t="shared" si="6"/>
        <v>豊中市</v>
      </c>
      <c r="AE23" s="206">
        <f t="shared" si="12"/>
        <v>0.16503822082805722</v>
      </c>
      <c r="AF23" s="206">
        <f t="shared" si="7"/>
        <v>0.16519012916428169</v>
      </c>
      <c r="AG23" s="298">
        <f t="shared" si="8"/>
        <v>0</v>
      </c>
      <c r="AI23" s="206">
        <f t="shared" si="9"/>
        <v>0.15123620749888</v>
      </c>
      <c r="AJ23" s="206">
        <f t="shared" si="10"/>
        <v>0.15684715153693801</v>
      </c>
      <c r="AK23" s="298">
        <f t="shared" si="11"/>
        <v>-0.60000000000000053</v>
      </c>
      <c r="AL23" s="306">
        <v>0</v>
      </c>
    </row>
    <row r="24" spans="2:38" s="105" customFormat="1" ht="13.5" customHeight="1">
      <c r="B24" s="221">
        <v>20</v>
      </c>
      <c r="C24" s="23" t="s">
        <v>112</v>
      </c>
      <c r="D24" s="207">
        <v>115839630.61030008</v>
      </c>
      <c r="E24" s="207">
        <f t="shared" si="3"/>
        <v>98011344.728550017</v>
      </c>
      <c r="F24" s="207">
        <v>37817198.456830032</v>
      </c>
      <c r="G24" s="207">
        <f t="shared" si="4"/>
        <v>60194146.271719977</v>
      </c>
      <c r="H24" s="207">
        <f t="shared" si="5"/>
        <v>10391223.316899996</v>
      </c>
      <c r="I24" s="207">
        <v>6074655.3499999968</v>
      </c>
      <c r="J24" s="342">
        <v>4316567.9668999994</v>
      </c>
      <c r="K24" s="207">
        <v>49802922.954819985</v>
      </c>
      <c r="L24" s="25">
        <f t="shared" si="0"/>
        <v>0.78445211573878093</v>
      </c>
      <c r="M24" s="25">
        <f t="shared" si="1"/>
        <v>0.12600817712954521</v>
      </c>
      <c r="N24" s="27">
        <f t="shared" si="2"/>
        <v>0.91046029286832608</v>
      </c>
      <c r="P24" s="221">
        <v>20</v>
      </c>
      <c r="Q24" s="23" t="s">
        <v>112</v>
      </c>
      <c r="R24" s="208">
        <v>113319566.74191985</v>
      </c>
      <c r="S24" s="208">
        <v>94899078.651769921</v>
      </c>
      <c r="T24" s="208">
        <v>36831984.626180001</v>
      </c>
      <c r="U24" s="208">
        <v>58067094.025589958</v>
      </c>
      <c r="V24" s="208">
        <v>10389826.323710002</v>
      </c>
      <c r="W24" s="208">
        <v>6079327.7500000019</v>
      </c>
      <c r="X24" s="208">
        <v>4310498.5737099992</v>
      </c>
      <c r="Y24" s="208">
        <v>47677267.701879941</v>
      </c>
      <c r="Z24" s="28">
        <v>0.77997823220428175</v>
      </c>
      <c r="AA24" s="28">
        <v>0.12873982652743146</v>
      </c>
      <c r="AB24" s="28">
        <v>0.90871805873171319</v>
      </c>
      <c r="AD24" s="91" t="str">
        <f t="shared" si="6"/>
        <v>旭区</v>
      </c>
      <c r="AE24" s="206">
        <f t="shared" si="12"/>
        <v>0.16463616110546866</v>
      </c>
      <c r="AF24" s="206">
        <f t="shared" si="7"/>
        <v>0.17166471828420291</v>
      </c>
      <c r="AG24" s="298">
        <f t="shared" si="8"/>
        <v>-0.69999999999999785</v>
      </c>
      <c r="AI24" s="206">
        <f t="shared" si="9"/>
        <v>0.15123620749888</v>
      </c>
      <c r="AJ24" s="206">
        <f t="shared" si="10"/>
        <v>0.15684715153693801</v>
      </c>
      <c r="AK24" s="298">
        <f t="shared" si="11"/>
        <v>-0.60000000000000053</v>
      </c>
      <c r="AL24" s="306">
        <v>0</v>
      </c>
    </row>
    <row r="25" spans="2:38" s="105" customFormat="1" ht="13.5" customHeight="1">
      <c r="B25" s="221">
        <v>21</v>
      </c>
      <c r="C25" s="23" t="s">
        <v>113</v>
      </c>
      <c r="D25" s="207">
        <v>78284172.788780063</v>
      </c>
      <c r="E25" s="207">
        <f t="shared" si="3"/>
        <v>67374244.912080005</v>
      </c>
      <c r="F25" s="207">
        <v>25212809.824040007</v>
      </c>
      <c r="G25" s="207">
        <f t="shared" si="4"/>
        <v>42161435.088039994</v>
      </c>
      <c r="H25" s="207">
        <f t="shared" si="5"/>
        <v>7950302.0783200022</v>
      </c>
      <c r="I25" s="207">
        <v>4893392.0999999996</v>
      </c>
      <c r="J25" s="342">
        <v>3056909.9783200026</v>
      </c>
      <c r="K25" s="207">
        <v>34211133.00971999</v>
      </c>
      <c r="L25" s="25">
        <f t="shared" si="0"/>
        <v>0.76026670531620921</v>
      </c>
      <c r="M25" s="25">
        <f t="shared" si="1"/>
        <v>0.1475552751022671</v>
      </c>
      <c r="N25" s="27">
        <f t="shared" si="2"/>
        <v>0.90782198041847628</v>
      </c>
      <c r="P25" s="221">
        <v>21</v>
      </c>
      <c r="Q25" s="23" t="s">
        <v>113</v>
      </c>
      <c r="R25" s="208">
        <v>77609355.078520045</v>
      </c>
      <c r="S25" s="208">
        <v>66458251.636019953</v>
      </c>
      <c r="T25" s="208">
        <v>24505087.718739986</v>
      </c>
      <c r="U25" s="208">
        <v>41953163.917279996</v>
      </c>
      <c r="V25" s="208">
        <v>7950536.8909699954</v>
      </c>
      <c r="W25" s="208">
        <v>4909681.7499999991</v>
      </c>
      <c r="X25" s="208">
        <v>3040855.1409699968</v>
      </c>
      <c r="Y25" s="208">
        <v>34002627.026310027</v>
      </c>
      <c r="Z25" s="28">
        <v>0.75503361939331226</v>
      </c>
      <c r="AA25" s="28">
        <v>0.15127367934034874</v>
      </c>
      <c r="AB25" s="28">
        <v>0.90630729873366112</v>
      </c>
      <c r="AD25" s="91" t="str">
        <f t="shared" si="6"/>
        <v>東住吉区</v>
      </c>
      <c r="AE25" s="206">
        <f t="shared" si="12"/>
        <v>0.16402424692956211</v>
      </c>
      <c r="AF25" s="206">
        <f t="shared" si="7"/>
        <v>0.17615025222864233</v>
      </c>
      <c r="AG25" s="298">
        <f t="shared" si="8"/>
        <v>-1.1999999999999984</v>
      </c>
      <c r="AI25" s="206">
        <f t="shared" si="9"/>
        <v>0.15123620749888</v>
      </c>
      <c r="AJ25" s="206">
        <f t="shared" si="10"/>
        <v>0.15684715153693801</v>
      </c>
      <c r="AK25" s="298">
        <f t="shared" si="11"/>
        <v>-0.60000000000000053</v>
      </c>
      <c r="AL25" s="306">
        <v>0</v>
      </c>
    </row>
    <row r="26" spans="2:38" s="105" customFormat="1" ht="13.5" customHeight="1">
      <c r="B26" s="221">
        <v>22</v>
      </c>
      <c r="C26" s="23" t="s">
        <v>64</v>
      </c>
      <c r="D26" s="207">
        <v>103749929.90308994</v>
      </c>
      <c r="E26" s="207">
        <f t="shared" si="3"/>
        <v>89040982.010819972</v>
      </c>
      <c r="F26" s="207">
        <v>34215814.399599977</v>
      </c>
      <c r="G26" s="207">
        <f t="shared" si="4"/>
        <v>54825167.611219995</v>
      </c>
      <c r="H26" s="207">
        <f t="shared" si="5"/>
        <v>9668661.3343699966</v>
      </c>
      <c r="I26" s="207">
        <v>5996543.25</v>
      </c>
      <c r="J26" s="342">
        <v>3672118.084369997</v>
      </c>
      <c r="K26" s="207">
        <v>45156506.27685</v>
      </c>
      <c r="L26" s="25">
        <f t="shared" si="0"/>
        <v>0.77967923342682877</v>
      </c>
      <c r="M26" s="25">
        <f t="shared" si="1"/>
        <v>0.13664383930097204</v>
      </c>
      <c r="N26" s="27">
        <f t="shared" si="2"/>
        <v>0.91632307272780078</v>
      </c>
      <c r="P26" s="221">
        <v>22</v>
      </c>
      <c r="Q26" s="23" t="s">
        <v>64</v>
      </c>
      <c r="R26" s="208">
        <v>100142419.47381002</v>
      </c>
      <c r="S26" s="208">
        <v>85438077.894910023</v>
      </c>
      <c r="T26" s="208">
        <v>32743259.115550026</v>
      </c>
      <c r="U26" s="208">
        <v>52694818.779359989</v>
      </c>
      <c r="V26" s="208">
        <v>9680147.5495100003</v>
      </c>
      <c r="W26" s="208">
        <v>6073691.3500000015</v>
      </c>
      <c r="X26" s="208">
        <v>3606456.1995099988</v>
      </c>
      <c r="Y26" s="208">
        <v>43014671.229849972</v>
      </c>
      <c r="Z26" s="28">
        <v>0.77182059833298144</v>
      </c>
      <c r="AA26" s="28">
        <v>0.14316840224437472</v>
      </c>
      <c r="AB26" s="28">
        <v>0.91498900057735622</v>
      </c>
      <c r="AD26" s="91" t="str">
        <f t="shared" si="6"/>
        <v>堺市南区</v>
      </c>
      <c r="AE26" s="206">
        <f t="shared" si="12"/>
        <v>0.16188957644680038</v>
      </c>
      <c r="AF26" s="206">
        <f t="shared" si="7"/>
        <v>0.16472001273495271</v>
      </c>
      <c r="AG26" s="298">
        <f t="shared" si="8"/>
        <v>-0.30000000000000027</v>
      </c>
      <c r="AI26" s="206">
        <f t="shared" si="9"/>
        <v>0.15123620749888</v>
      </c>
      <c r="AJ26" s="206">
        <f t="shared" si="10"/>
        <v>0.15684715153693801</v>
      </c>
      <c r="AK26" s="298">
        <f t="shared" si="11"/>
        <v>-0.60000000000000053</v>
      </c>
      <c r="AL26" s="306">
        <v>0</v>
      </c>
    </row>
    <row r="27" spans="2:38" s="105" customFormat="1" ht="13.5" customHeight="1">
      <c r="B27" s="221">
        <v>23</v>
      </c>
      <c r="C27" s="23" t="s">
        <v>114</v>
      </c>
      <c r="D27" s="207">
        <v>174194871.31042999</v>
      </c>
      <c r="E27" s="207">
        <f t="shared" si="3"/>
        <v>149706231.85562989</v>
      </c>
      <c r="F27" s="207">
        <v>54273322.569559924</v>
      </c>
      <c r="G27" s="207">
        <f t="shared" si="4"/>
        <v>95432909.286069974</v>
      </c>
      <c r="H27" s="207">
        <f t="shared" si="5"/>
        <v>17131154.227600005</v>
      </c>
      <c r="I27" s="207">
        <v>10217838.35</v>
      </c>
      <c r="J27" s="342">
        <v>6913315.877600004</v>
      </c>
      <c r="K27" s="207">
        <v>78301755.058469966</v>
      </c>
      <c r="L27" s="25">
        <f t="shared" si="0"/>
        <v>0.7600829108199364</v>
      </c>
      <c r="M27" s="25">
        <f t="shared" si="1"/>
        <v>0.14309800741242051</v>
      </c>
      <c r="N27" s="27">
        <f t="shared" si="2"/>
        <v>0.90318091823235691</v>
      </c>
      <c r="P27" s="221">
        <v>23</v>
      </c>
      <c r="Q27" s="23" t="s">
        <v>114</v>
      </c>
      <c r="R27" s="208">
        <v>175160968.32348996</v>
      </c>
      <c r="S27" s="208">
        <v>149734854.24063998</v>
      </c>
      <c r="T27" s="208">
        <v>52136419.622019999</v>
      </c>
      <c r="U27" s="208">
        <v>97598434.618620053</v>
      </c>
      <c r="V27" s="208">
        <v>17689370.034899998</v>
      </c>
      <c r="W27" s="208">
        <v>10502073.890000001</v>
      </c>
      <c r="X27" s="208">
        <v>7187296.1448999979</v>
      </c>
      <c r="Y27" s="208">
        <v>79909064.583720013</v>
      </c>
      <c r="Z27" s="28">
        <v>0.74666423220110456</v>
      </c>
      <c r="AA27" s="28">
        <v>0.15040394017168418</v>
      </c>
      <c r="AB27" s="28">
        <v>0.89706817237278869</v>
      </c>
      <c r="AD27" s="91" t="str">
        <f t="shared" si="6"/>
        <v>泉大津市</v>
      </c>
      <c r="AE27" s="206">
        <f t="shared" si="12"/>
        <v>0.16060063167345234</v>
      </c>
      <c r="AF27" s="206">
        <f t="shared" si="7"/>
        <v>0.16330369059772565</v>
      </c>
      <c r="AG27" s="298">
        <f t="shared" si="8"/>
        <v>-0.20000000000000018</v>
      </c>
      <c r="AI27" s="206">
        <f t="shared" si="9"/>
        <v>0.15123620749888</v>
      </c>
      <c r="AJ27" s="206">
        <f t="shared" si="10"/>
        <v>0.15684715153693801</v>
      </c>
      <c r="AK27" s="298">
        <f t="shared" si="11"/>
        <v>-0.60000000000000053</v>
      </c>
      <c r="AL27" s="306">
        <v>0</v>
      </c>
    </row>
    <row r="28" spans="2:38" s="105" customFormat="1" ht="13.5" customHeight="1">
      <c r="B28" s="221">
        <v>24</v>
      </c>
      <c r="C28" s="23" t="s">
        <v>115</v>
      </c>
      <c r="D28" s="207">
        <v>72090581.929170087</v>
      </c>
      <c r="E28" s="207">
        <f t="shared" si="3"/>
        <v>59064956.079170011</v>
      </c>
      <c r="F28" s="207">
        <v>19478036.239589997</v>
      </c>
      <c r="G28" s="207">
        <f t="shared" si="4"/>
        <v>39586919.839580014</v>
      </c>
      <c r="H28" s="207">
        <f t="shared" si="5"/>
        <v>8014000.7029299997</v>
      </c>
      <c r="I28" s="207">
        <v>4945794.1500000004</v>
      </c>
      <c r="J28" s="342">
        <v>3068206.5529299993</v>
      </c>
      <c r="K28" s="207">
        <v>31572919.136650011</v>
      </c>
      <c r="L28" s="25">
        <f t="shared" si="0"/>
        <v>0.70849738345377711</v>
      </c>
      <c r="M28" s="25">
        <f t="shared" si="1"/>
        <v>0.17989915262883591</v>
      </c>
      <c r="N28" s="27">
        <f t="shared" si="2"/>
        <v>0.88839653608261304</v>
      </c>
      <c r="P28" s="221">
        <v>24</v>
      </c>
      <c r="Q28" s="23" t="s">
        <v>115</v>
      </c>
      <c r="R28" s="208">
        <v>70847349.452339947</v>
      </c>
      <c r="S28" s="208">
        <v>57833768.786719933</v>
      </c>
      <c r="T28" s="208">
        <v>18923257.211520024</v>
      </c>
      <c r="U28" s="208">
        <v>38910511.575199991</v>
      </c>
      <c r="V28" s="208">
        <v>7881330.5220299978</v>
      </c>
      <c r="W28" s="208">
        <v>4890299.6999999993</v>
      </c>
      <c r="X28" s="208">
        <v>2991030.8220299981</v>
      </c>
      <c r="Y28" s="208">
        <v>31029181.053169996</v>
      </c>
      <c r="Z28" s="28">
        <v>0.70597083602351729</v>
      </c>
      <c r="AA28" s="28">
        <v>0.18244263812642211</v>
      </c>
      <c r="AB28" s="28">
        <v>0.88841347414993943</v>
      </c>
      <c r="AD28" s="91" t="str">
        <f t="shared" si="6"/>
        <v>吹田市</v>
      </c>
      <c r="AE28" s="206">
        <f t="shared" si="12"/>
        <v>0.15970359137231294</v>
      </c>
      <c r="AF28" s="206">
        <f t="shared" si="7"/>
        <v>0.16537009247228526</v>
      </c>
      <c r="AG28" s="298">
        <f t="shared" si="8"/>
        <v>-0.50000000000000044</v>
      </c>
      <c r="AI28" s="206">
        <f t="shared" si="9"/>
        <v>0.15123620749888</v>
      </c>
      <c r="AJ28" s="206">
        <f t="shared" si="10"/>
        <v>0.15684715153693801</v>
      </c>
      <c r="AK28" s="298">
        <f t="shared" si="11"/>
        <v>-0.60000000000000053</v>
      </c>
      <c r="AL28" s="306">
        <v>0</v>
      </c>
    </row>
    <row r="29" spans="2:38" s="105" customFormat="1" ht="13.5" customHeight="1">
      <c r="B29" s="221">
        <v>25</v>
      </c>
      <c r="C29" s="23" t="s">
        <v>116</v>
      </c>
      <c r="D29" s="207">
        <v>53609923.228090055</v>
      </c>
      <c r="E29" s="207">
        <f t="shared" si="3"/>
        <v>46143165.914089978</v>
      </c>
      <c r="F29" s="207">
        <v>13433179.147289991</v>
      </c>
      <c r="G29" s="207">
        <f t="shared" si="4"/>
        <v>32709986.766799986</v>
      </c>
      <c r="H29" s="207">
        <f t="shared" si="5"/>
        <v>4831935.7732900027</v>
      </c>
      <c r="I29" s="207">
        <v>2915694.7</v>
      </c>
      <c r="J29" s="342">
        <v>1916241.0732900021</v>
      </c>
      <c r="K29" s="207">
        <v>27878050.993509986</v>
      </c>
      <c r="L29" s="28">
        <f t="shared" si="0"/>
        <v>0.73545549566481638</v>
      </c>
      <c r="M29" s="28">
        <f t="shared" si="1"/>
        <v>0.15963188365788913</v>
      </c>
      <c r="N29" s="29">
        <f t="shared" si="2"/>
        <v>0.89508737932270543</v>
      </c>
      <c r="P29" s="221">
        <v>25</v>
      </c>
      <c r="Q29" s="23" t="s">
        <v>116</v>
      </c>
      <c r="R29" s="208">
        <v>51293367.747489981</v>
      </c>
      <c r="S29" s="208">
        <v>43992427.161189951</v>
      </c>
      <c r="T29" s="208">
        <v>13185000.302080011</v>
      </c>
      <c r="U29" s="208">
        <v>30807426.859110005</v>
      </c>
      <c r="V29" s="208">
        <v>4834561.0773000009</v>
      </c>
      <c r="W29" s="208">
        <v>2929969.35</v>
      </c>
      <c r="X29" s="208">
        <v>1904591.7273000006</v>
      </c>
      <c r="Y29" s="208">
        <v>25972865.781809997</v>
      </c>
      <c r="Z29" s="28">
        <v>0.73170484144901315</v>
      </c>
      <c r="AA29" s="28">
        <v>0.16259937122291987</v>
      </c>
      <c r="AB29" s="28">
        <v>0.89430421267193294</v>
      </c>
      <c r="AD29" s="91" t="str">
        <f t="shared" si="6"/>
        <v>中央区</v>
      </c>
      <c r="AE29" s="206">
        <f t="shared" si="12"/>
        <v>0.15963188365788913</v>
      </c>
      <c r="AF29" s="206">
        <f t="shared" si="7"/>
        <v>0.16259937122291987</v>
      </c>
      <c r="AG29" s="298">
        <f t="shared" si="8"/>
        <v>-0.30000000000000027</v>
      </c>
      <c r="AI29" s="206">
        <f t="shared" si="9"/>
        <v>0.15123620749888</v>
      </c>
      <c r="AJ29" s="206">
        <f t="shared" si="10"/>
        <v>0.15684715153693801</v>
      </c>
      <c r="AK29" s="298">
        <f t="shared" si="11"/>
        <v>-0.60000000000000053</v>
      </c>
      <c r="AL29" s="306">
        <v>0</v>
      </c>
    </row>
    <row r="30" spans="2:38" s="105" customFormat="1" ht="13.5" customHeight="1">
      <c r="B30" s="221">
        <v>26</v>
      </c>
      <c r="C30" s="23" t="s">
        <v>36</v>
      </c>
      <c r="D30" s="207">
        <v>665788707.11164999</v>
      </c>
      <c r="E30" s="207">
        <f t="shared" si="3"/>
        <v>555777991.95562983</v>
      </c>
      <c r="F30" s="207">
        <v>211546470.37376997</v>
      </c>
      <c r="G30" s="207">
        <f t="shared" si="4"/>
        <v>344231521.58185989</v>
      </c>
      <c r="H30" s="207">
        <f t="shared" si="5"/>
        <v>70012824.806400001</v>
      </c>
      <c r="I30" s="207">
        <v>41027629.659999996</v>
      </c>
      <c r="J30" s="342">
        <v>28985195.146399997</v>
      </c>
      <c r="K30" s="207">
        <v>274218696.77545989</v>
      </c>
      <c r="L30" s="25">
        <f t="shared" si="0"/>
        <v>0.75133896836331149</v>
      </c>
      <c r="M30" s="25">
        <f t="shared" si="1"/>
        <v>0.14571577057595059</v>
      </c>
      <c r="N30" s="27">
        <f t="shared" si="2"/>
        <v>0.89705473893926202</v>
      </c>
      <c r="P30" s="221">
        <v>26</v>
      </c>
      <c r="Q30" s="23" t="s">
        <v>36</v>
      </c>
      <c r="R30" s="208">
        <v>636513355.62064016</v>
      </c>
      <c r="S30" s="208">
        <v>530839529.62779003</v>
      </c>
      <c r="T30" s="208">
        <v>202039099.78061</v>
      </c>
      <c r="U30" s="208">
        <v>328800429.84718007</v>
      </c>
      <c r="V30" s="208">
        <v>68484076.086309999</v>
      </c>
      <c r="W30" s="208">
        <v>40482832.479999989</v>
      </c>
      <c r="X30" s="208">
        <v>28001243.606310003</v>
      </c>
      <c r="Y30" s="208">
        <v>260316353.76087007</v>
      </c>
      <c r="Z30" s="28">
        <v>0.74684580769523512</v>
      </c>
      <c r="AA30" s="28">
        <v>0.1496464484060136</v>
      </c>
      <c r="AB30" s="28">
        <v>0.89649225610124872</v>
      </c>
      <c r="AD30" s="91" t="str">
        <f t="shared" si="6"/>
        <v>泉南市</v>
      </c>
      <c r="AE30" s="206">
        <f t="shared" si="12"/>
        <v>0.15958248758085442</v>
      </c>
      <c r="AF30" s="206">
        <f t="shared" si="7"/>
        <v>0.15903532499369658</v>
      </c>
      <c r="AG30" s="298">
        <f t="shared" si="8"/>
        <v>0.10000000000000009</v>
      </c>
      <c r="AI30" s="206">
        <f t="shared" si="9"/>
        <v>0.15123620749888</v>
      </c>
      <c r="AJ30" s="206">
        <f t="shared" si="10"/>
        <v>0.15684715153693801</v>
      </c>
      <c r="AK30" s="298">
        <f t="shared" si="11"/>
        <v>-0.60000000000000053</v>
      </c>
      <c r="AL30" s="306">
        <v>0</v>
      </c>
    </row>
    <row r="31" spans="2:38" s="105" customFormat="1" ht="13.5" customHeight="1">
      <c r="B31" s="221">
        <v>27</v>
      </c>
      <c r="C31" s="23" t="s">
        <v>37</v>
      </c>
      <c r="D31" s="207">
        <v>113498476.38519</v>
      </c>
      <c r="E31" s="207">
        <f t="shared" si="3"/>
        <v>94812964.024229974</v>
      </c>
      <c r="F31" s="207">
        <v>37093273.870999999</v>
      </c>
      <c r="G31" s="207">
        <f t="shared" si="4"/>
        <v>57719690.153229982</v>
      </c>
      <c r="H31" s="207">
        <f t="shared" si="5"/>
        <v>10735109.44018</v>
      </c>
      <c r="I31" s="207">
        <v>6218902.3100000005</v>
      </c>
      <c r="J31" s="342">
        <v>4516207.1301799985</v>
      </c>
      <c r="K31" s="207">
        <v>46984580.713049985</v>
      </c>
      <c r="L31" s="25">
        <f t="shared" si="0"/>
        <v>0.77554939772194564</v>
      </c>
      <c r="M31" s="25">
        <f t="shared" si="1"/>
        <v>0.1300253506278628</v>
      </c>
      <c r="N31" s="27">
        <f t="shared" si="2"/>
        <v>0.90557474834980844</v>
      </c>
      <c r="P31" s="221">
        <v>27</v>
      </c>
      <c r="Q31" s="23" t="s">
        <v>37</v>
      </c>
      <c r="R31" s="208">
        <v>111687265.76377007</v>
      </c>
      <c r="S31" s="208">
        <v>93345882.470270082</v>
      </c>
      <c r="T31" s="208">
        <v>36280181.318090007</v>
      </c>
      <c r="U31" s="208">
        <v>57065701.152180076</v>
      </c>
      <c r="V31" s="208">
        <v>10538623.307329997</v>
      </c>
      <c r="W31" s="208">
        <v>6195984.4999999972</v>
      </c>
      <c r="X31" s="208">
        <v>4342638.8073300011</v>
      </c>
      <c r="Y31" s="208">
        <v>46527077.844850019</v>
      </c>
      <c r="Z31" s="28">
        <v>0.77490618584464854</v>
      </c>
      <c r="AA31" s="28">
        <v>0.13233965603290782</v>
      </c>
      <c r="AB31" s="28">
        <v>0.90724584187755652</v>
      </c>
      <c r="AD31" s="91" t="str">
        <f t="shared" si="6"/>
        <v>岸和田市</v>
      </c>
      <c r="AE31" s="206">
        <f t="shared" si="12"/>
        <v>0.15839884538561788</v>
      </c>
      <c r="AF31" s="206">
        <f t="shared" si="7"/>
        <v>0.16651911824642748</v>
      </c>
      <c r="AG31" s="298">
        <f t="shared" si="8"/>
        <v>-0.9000000000000008</v>
      </c>
      <c r="AI31" s="206">
        <f t="shared" si="9"/>
        <v>0.15123620749888</v>
      </c>
      <c r="AJ31" s="206">
        <f t="shared" si="10"/>
        <v>0.15684715153693801</v>
      </c>
      <c r="AK31" s="298">
        <f t="shared" si="11"/>
        <v>-0.60000000000000053</v>
      </c>
      <c r="AL31" s="306">
        <v>0</v>
      </c>
    </row>
    <row r="32" spans="2:38" s="105" customFormat="1" ht="13.5" customHeight="1">
      <c r="B32" s="221">
        <v>28</v>
      </c>
      <c r="C32" s="23" t="s">
        <v>38</v>
      </c>
      <c r="D32" s="207">
        <v>90371847.132430002</v>
      </c>
      <c r="E32" s="207">
        <f t="shared" si="3"/>
        <v>74828383.823229969</v>
      </c>
      <c r="F32" s="207">
        <v>29287432.383669995</v>
      </c>
      <c r="G32" s="207">
        <f t="shared" si="4"/>
        <v>45540951.439559981</v>
      </c>
      <c r="H32" s="207">
        <f t="shared" si="5"/>
        <v>9903589.6573599987</v>
      </c>
      <c r="I32" s="207">
        <v>5862129.0499999998</v>
      </c>
      <c r="J32" s="342">
        <v>4041460.6073599989</v>
      </c>
      <c r="K32" s="207">
        <v>35637361.782199979</v>
      </c>
      <c r="L32" s="25">
        <f t="shared" si="0"/>
        <v>0.74729953082132694</v>
      </c>
      <c r="M32" s="25">
        <f t="shared" si="1"/>
        <v>0.14957836628661536</v>
      </c>
      <c r="N32" s="27">
        <f t="shared" si="2"/>
        <v>0.89687789710794219</v>
      </c>
      <c r="P32" s="221">
        <v>28</v>
      </c>
      <c r="Q32" s="23" t="s">
        <v>38</v>
      </c>
      <c r="R32" s="208">
        <v>82248791.814989969</v>
      </c>
      <c r="S32" s="208">
        <v>68112356.598990008</v>
      </c>
      <c r="T32" s="208">
        <v>27495256.484999999</v>
      </c>
      <c r="U32" s="208">
        <v>40617100.113989994</v>
      </c>
      <c r="V32" s="208">
        <v>9568616.6163299978</v>
      </c>
      <c r="W32" s="208">
        <v>5666489.5899999999</v>
      </c>
      <c r="X32" s="208">
        <v>3902127.0263299975</v>
      </c>
      <c r="Y32" s="208">
        <v>31048483.497659992</v>
      </c>
      <c r="Z32" s="28">
        <v>0.74183441136413131</v>
      </c>
      <c r="AA32" s="28">
        <v>0.15288444287806133</v>
      </c>
      <c r="AB32" s="28">
        <v>0.89471885424219266</v>
      </c>
      <c r="AD32" s="91" t="str">
        <f t="shared" si="6"/>
        <v>藤井寺市</v>
      </c>
      <c r="AE32" s="206">
        <f t="shared" si="12"/>
        <v>0.15742580278372492</v>
      </c>
      <c r="AF32" s="206">
        <f t="shared" si="7"/>
        <v>0.16184867115069623</v>
      </c>
      <c r="AG32" s="298">
        <f t="shared" si="8"/>
        <v>-0.50000000000000044</v>
      </c>
      <c r="AI32" s="206">
        <f t="shared" si="9"/>
        <v>0.15123620749888</v>
      </c>
      <c r="AJ32" s="206">
        <f t="shared" si="10"/>
        <v>0.15684715153693801</v>
      </c>
      <c r="AK32" s="298">
        <f t="shared" si="11"/>
        <v>-0.60000000000000053</v>
      </c>
      <c r="AL32" s="306">
        <v>0</v>
      </c>
    </row>
    <row r="33" spans="2:38" s="105" customFormat="1" ht="13.5" customHeight="1">
      <c r="B33" s="221">
        <v>29</v>
      </c>
      <c r="C33" s="23" t="s">
        <v>39</v>
      </c>
      <c r="D33" s="207">
        <v>76960894.446930081</v>
      </c>
      <c r="E33" s="207">
        <f t="shared" si="3"/>
        <v>64195996.151930034</v>
      </c>
      <c r="F33" s="207">
        <v>24240922.485040028</v>
      </c>
      <c r="G33" s="207">
        <f t="shared" si="4"/>
        <v>39955073.666890003</v>
      </c>
      <c r="H33" s="207">
        <f t="shared" si="5"/>
        <v>7779287.3517399998</v>
      </c>
      <c r="I33" s="207">
        <v>4382352.1500000004</v>
      </c>
      <c r="J33" s="342">
        <v>3396935.2017399995</v>
      </c>
      <c r="K33" s="207">
        <v>32175786.315150004</v>
      </c>
      <c r="L33" s="25">
        <f t="shared" si="0"/>
        <v>0.75705070668199315</v>
      </c>
      <c r="M33" s="25">
        <f t="shared" si="1"/>
        <v>0.13686206843548571</v>
      </c>
      <c r="N33" s="27">
        <f t="shared" si="2"/>
        <v>0.89391277511747891</v>
      </c>
      <c r="P33" s="221">
        <v>29</v>
      </c>
      <c r="Q33" s="23" t="s">
        <v>39</v>
      </c>
      <c r="R33" s="208">
        <v>72580709.718789995</v>
      </c>
      <c r="S33" s="208">
        <v>60494723.374290027</v>
      </c>
      <c r="T33" s="208">
        <v>23121479.277219992</v>
      </c>
      <c r="U33" s="208">
        <v>37373244.097070009</v>
      </c>
      <c r="V33" s="208">
        <v>7827159.0658000018</v>
      </c>
      <c r="W33" s="208">
        <v>4522569.05</v>
      </c>
      <c r="X33" s="208">
        <v>3304590.015800002</v>
      </c>
      <c r="Y33" s="208">
        <v>29546085.03126999</v>
      </c>
      <c r="Z33" s="28">
        <v>0.7470919728665445</v>
      </c>
      <c r="AA33" s="28">
        <v>0.14613143880108698</v>
      </c>
      <c r="AB33" s="28">
        <v>0.89322341166763153</v>
      </c>
      <c r="AD33" s="91" t="str">
        <f t="shared" si="6"/>
        <v>箕面市</v>
      </c>
      <c r="AE33" s="206">
        <f t="shared" si="12"/>
        <v>0.15666646044006852</v>
      </c>
      <c r="AF33" s="206">
        <f t="shared" si="7"/>
        <v>0.16514499639954175</v>
      </c>
      <c r="AG33" s="298">
        <f t="shared" si="8"/>
        <v>-0.80000000000000071</v>
      </c>
      <c r="AI33" s="206">
        <f t="shared" si="9"/>
        <v>0.15123620749888</v>
      </c>
      <c r="AJ33" s="206">
        <f t="shared" si="10"/>
        <v>0.15684715153693801</v>
      </c>
      <c r="AK33" s="298">
        <f t="shared" si="11"/>
        <v>-0.60000000000000053</v>
      </c>
      <c r="AL33" s="306">
        <v>0</v>
      </c>
    </row>
    <row r="34" spans="2:38" s="105" customFormat="1" ht="13.5" customHeight="1">
      <c r="B34" s="221">
        <v>30</v>
      </c>
      <c r="C34" s="23" t="s">
        <v>40</v>
      </c>
      <c r="D34" s="207">
        <v>115247395.06921993</v>
      </c>
      <c r="E34" s="207">
        <f t="shared" si="3"/>
        <v>97685170.144220024</v>
      </c>
      <c r="F34" s="207">
        <v>34325260.254000008</v>
      </c>
      <c r="G34" s="207">
        <f t="shared" si="4"/>
        <v>63359909.890220016</v>
      </c>
      <c r="H34" s="207">
        <f t="shared" si="5"/>
        <v>10568873.35667</v>
      </c>
      <c r="I34" s="207">
        <v>6313439.0999999987</v>
      </c>
      <c r="J34" s="342">
        <v>4255434.2566700019</v>
      </c>
      <c r="K34" s="207">
        <v>52791036.533550017</v>
      </c>
      <c r="L34" s="25">
        <f t="shared" si="0"/>
        <v>0.76458230716010323</v>
      </c>
      <c r="M34" s="25">
        <f t="shared" si="1"/>
        <v>0.14062948969572009</v>
      </c>
      <c r="N34" s="27">
        <f t="shared" si="2"/>
        <v>0.90521179685582331</v>
      </c>
      <c r="P34" s="221">
        <v>30</v>
      </c>
      <c r="Q34" s="23" t="s">
        <v>40</v>
      </c>
      <c r="R34" s="208">
        <v>109179796.20333998</v>
      </c>
      <c r="S34" s="208">
        <v>92067845.275839955</v>
      </c>
      <c r="T34" s="208">
        <v>32912767.166400004</v>
      </c>
      <c r="U34" s="208">
        <v>59155078.109439991</v>
      </c>
      <c r="V34" s="208">
        <v>10443755.945799997</v>
      </c>
      <c r="W34" s="208">
        <v>6293161.8299999982</v>
      </c>
      <c r="X34" s="208">
        <v>4150594.1157999989</v>
      </c>
      <c r="Y34" s="208">
        <v>48711322.163640067</v>
      </c>
      <c r="Z34" s="28">
        <v>0.75911915448632339</v>
      </c>
      <c r="AA34" s="28">
        <v>0.14514913508433933</v>
      </c>
      <c r="AB34" s="28">
        <v>0.90426828957066274</v>
      </c>
      <c r="AD34" s="91" t="str">
        <f t="shared" si="6"/>
        <v>大正区</v>
      </c>
      <c r="AE34" s="206">
        <f t="shared" si="12"/>
        <v>0.15573259134631412</v>
      </c>
      <c r="AF34" s="206">
        <f t="shared" si="7"/>
        <v>0.16429584652103699</v>
      </c>
      <c r="AG34" s="298">
        <f t="shared" si="8"/>
        <v>-0.80000000000000071</v>
      </c>
      <c r="AI34" s="206">
        <f t="shared" si="9"/>
        <v>0.15123620749888</v>
      </c>
      <c r="AJ34" s="206">
        <f t="shared" si="10"/>
        <v>0.15684715153693801</v>
      </c>
      <c r="AK34" s="298">
        <f t="shared" si="11"/>
        <v>-0.60000000000000053</v>
      </c>
      <c r="AL34" s="306">
        <v>0</v>
      </c>
    </row>
    <row r="35" spans="2:38" s="105" customFormat="1" ht="13.5" customHeight="1">
      <c r="B35" s="221">
        <v>31</v>
      </c>
      <c r="C35" s="23" t="s">
        <v>41</v>
      </c>
      <c r="D35" s="207">
        <v>125124344.60704987</v>
      </c>
      <c r="E35" s="207">
        <f t="shared" si="3"/>
        <v>103279356.96384996</v>
      </c>
      <c r="F35" s="207">
        <v>40007848.90889997</v>
      </c>
      <c r="G35" s="207">
        <f t="shared" si="4"/>
        <v>63271508.054949984</v>
      </c>
      <c r="H35" s="207">
        <f t="shared" si="5"/>
        <v>15218454.391349999</v>
      </c>
      <c r="I35" s="207">
        <v>8940562.8500000015</v>
      </c>
      <c r="J35" s="342">
        <v>6277891.5413499977</v>
      </c>
      <c r="K35" s="207">
        <v>48053053.663599983</v>
      </c>
      <c r="L35" s="25">
        <f t="shared" si="0"/>
        <v>0.72443467185171673</v>
      </c>
      <c r="M35" s="25">
        <f t="shared" si="1"/>
        <v>0.16188957644680038</v>
      </c>
      <c r="N35" s="27">
        <f t="shared" si="2"/>
        <v>0.88632424829851708</v>
      </c>
      <c r="P35" s="221">
        <v>31</v>
      </c>
      <c r="Q35" s="23" t="s">
        <v>41</v>
      </c>
      <c r="R35" s="208">
        <v>119489353.60746008</v>
      </c>
      <c r="S35" s="208">
        <v>98057773.84386006</v>
      </c>
      <c r="T35" s="208">
        <v>37834641.921600007</v>
      </c>
      <c r="U35" s="208">
        <v>60223131.922259979</v>
      </c>
      <c r="V35" s="208">
        <v>14481857.251249999</v>
      </c>
      <c r="W35" s="208">
        <v>8617574.4099999964</v>
      </c>
      <c r="X35" s="208">
        <v>5864282.8412500024</v>
      </c>
      <c r="Y35" s="208">
        <v>45741274.671009943</v>
      </c>
      <c r="Z35" s="28">
        <v>0.72318757026530067</v>
      </c>
      <c r="AA35" s="28">
        <v>0.16472001273495271</v>
      </c>
      <c r="AB35" s="28">
        <v>0.88790758300025341</v>
      </c>
      <c r="AD35" s="91" t="str">
        <f t="shared" si="6"/>
        <v>交野市</v>
      </c>
      <c r="AE35" s="206">
        <f t="shared" si="12"/>
        <v>0.15508538141188499</v>
      </c>
      <c r="AF35" s="206">
        <f t="shared" si="7"/>
        <v>0.15917661001836214</v>
      </c>
      <c r="AG35" s="298">
        <f t="shared" si="8"/>
        <v>-0.40000000000000036</v>
      </c>
      <c r="AI35" s="206">
        <f t="shared" si="9"/>
        <v>0.15123620749888</v>
      </c>
      <c r="AJ35" s="206">
        <f t="shared" si="10"/>
        <v>0.15684715153693801</v>
      </c>
      <c r="AK35" s="298">
        <f t="shared" si="11"/>
        <v>-0.60000000000000053</v>
      </c>
      <c r="AL35" s="306">
        <v>0</v>
      </c>
    </row>
    <row r="36" spans="2:38" s="105" customFormat="1" ht="13.5" customHeight="1">
      <c r="B36" s="221">
        <v>32</v>
      </c>
      <c r="C36" s="23" t="s">
        <v>42</v>
      </c>
      <c r="D36" s="207">
        <v>115384687.05589008</v>
      </c>
      <c r="E36" s="207">
        <f t="shared" si="3"/>
        <v>96770610.421229959</v>
      </c>
      <c r="F36" s="207">
        <v>35451496.677649982</v>
      </c>
      <c r="G36" s="207">
        <f t="shared" si="4"/>
        <v>61319113.743579976</v>
      </c>
      <c r="H36" s="207">
        <f t="shared" si="5"/>
        <v>12412899.922300003</v>
      </c>
      <c r="I36" s="207">
        <v>7341995.3999999994</v>
      </c>
      <c r="J36" s="342">
        <v>5070904.5223000031</v>
      </c>
      <c r="K36" s="207">
        <v>48906213.821279973</v>
      </c>
      <c r="L36" s="25">
        <f t="shared" si="0"/>
        <v>0.74066527932971005</v>
      </c>
      <c r="M36" s="25">
        <f t="shared" si="1"/>
        <v>0.15339157957770372</v>
      </c>
      <c r="N36" s="27">
        <f t="shared" si="2"/>
        <v>0.89405685890741382</v>
      </c>
      <c r="P36" s="221">
        <v>32</v>
      </c>
      <c r="Q36" s="23" t="s">
        <v>42</v>
      </c>
      <c r="R36" s="208">
        <v>112829398.34307009</v>
      </c>
      <c r="S36" s="208">
        <v>94786084.557569996</v>
      </c>
      <c r="T36" s="208">
        <v>34040652.479499981</v>
      </c>
      <c r="U36" s="208">
        <v>60745432.078070015</v>
      </c>
      <c r="V36" s="208">
        <v>12194107.540629998</v>
      </c>
      <c r="W36" s="208">
        <v>7184199.2599999979</v>
      </c>
      <c r="X36" s="208">
        <v>5009908.2806300009</v>
      </c>
      <c r="Y36" s="208">
        <v>48551324.537440032</v>
      </c>
      <c r="Z36" s="28">
        <v>0.73625671388105285</v>
      </c>
      <c r="AA36" s="28">
        <v>0.15538523952264696</v>
      </c>
      <c r="AB36" s="28">
        <v>0.89164195340369989</v>
      </c>
      <c r="AD36" s="91" t="str">
        <f t="shared" si="6"/>
        <v>河南町</v>
      </c>
      <c r="AE36" s="206">
        <f t="shared" si="12"/>
        <v>0.15495440725631751</v>
      </c>
      <c r="AF36" s="206">
        <f t="shared" si="7"/>
        <v>0.17325694629421237</v>
      </c>
      <c r="AG36" s="298">
        <f t="shared" si="8"/>
        <v>-1.7999999999999989</v>
      </c>
      <c r="AI36" s="206">
        <f t="shared" si="9"/>
        <v>0.15123620749888</v>
      </c>
      <c r="AJ36" s="206">
        <f t="shared" si="10"/>
        <v>0.15684715153693801</v>
      </c>
      <c r="AK36" s="298">
        <f t="shared" si="11"/>
        <v>-0.60000000000000053</v>
      </c>
      <c r="AL36" s="306">
        <v>0</v>
      </c>
    </row>
    <row r="37" spans="2:38" s="105" customFormat="1" ht="13.5" customHeight="1">
      <c r="B37" s="221">
        <v>33</v>
      </c>
      <c r="C37" s="23" t="s">
        <v>43</v>
      </c>
      <c r="D37" s="207">
        <v>29201062.414939974</v>
      </c>
      <c r="E37" s="207">
        <f t="shared" si="3"/>
        <v>24205510.426939994</v>
      </c>
      <c r="F37" s="207">
        <v>11140235.793509996</v>
      </c>
      <c r="G37" s="207">
        <f t="shared" si="4"/>
        <v>13065274.633429999</v>
      </c>
      <c r="H37" s="207">
        <f t="shared" si="5"/>
        <v>3394610.6867999998</v>
      </c>
      <c r="I37" s="207">
        <v>1968248.8</v>
      </c>
      <c r="J37" s="342">
        <v>1426361.8867999997</v>
      </c>
      <c r="K37" s="207">
        <v>9670663.9466299992</v>
      </c>
      <c r="L37" s="28">
        <f t="shared" ref="L37:L68" si="13">IFERROR(F37/(F37+H37),"-")</f>
        <v>0.7664501863574138</v>
      </c>
      <c r="M37" s="28">
        <f t="shared" ref="M37:M68" si="14">IFERROR(I37/(F37+H37),"-")</f>
        <v>0.13541586439638967</v>
      </c>
      <c r="N37" s="29">
        <f t="shared" ref="N37:N68" si="15">IFERROR((F37+I37)/(F37+H37),"-")</f>
        <v>0.90186605075380355</v>
      </c>
      <c r="P37" s="221">
        <v>33</v>
      </c>
      <c r="Q37" s="23" t="s">
        <v>43</v>
      </c>
      <c r="R37" s="208">
        <v>28498040.169220001</v>
      </c>
      <c r="S37" s="208">
        <v>23974863.506969992</v>
      </c>
      <c r="T37" s="208">
        <v>10354121.132800002</v>
      </c>
      <c r="U37" s="208">
        <v>13620742.374169994</v>
      </c>
      <c r="V37" s="208">
        <v>3429956.359170001</v>
      </c>
      <c r="W37" s="208">
        <v>2002853.8400000003</v>
      </c>
      <c r="X37" s="208">
        <v>1427102.5191700009</v>
      </c>
      <c r="Y37" s="208">
        <v>10190786.014999997</v>
      </c>
      <c r="Z37" s="28">
        <v>0.75116533107361427</v>
      </c>
      <c r="AA37" s="28">
        <v>0.14530198638006606</v>
      </c>
      <c r="AB37" s="28">
        <v>0.89646731745368025</v>
      </c>
      <c r="AD37" s="91" t="str">
        <f t="shared" si="6"/>
        <v>西区</v>
      </c>
      <c r="AE37" s="206">
        <f t="shared" ref="AE37:AE68" si="16">LARGE(M$5:M$78,ROW(A33))</f>
        <v>0.15361817522518059</v>
      </c>
      <c r="AF37" s="206">
        <f t="shared" si="7"/>
        <v>0.16236781346793611</v>
      </c>
      <c r="AG37" s="298">
        <f t="shared" si="8"/>
        <v>-0.80000000000000071</v>
      </c>
      <c r="AI37" s="206">
        <f t="shared" si="9"/>
        <v>0.15123620749888</v>
      </c>
      <c r="AJ37" s="206">
        <f t="shared" si="10"/>
        <v>0.15684715153693801</v>
      </c>
      <c r="AK37" s="298">
        <f t="shared" si="11"/>
        <v>-0.60000000000000053</v>
      </c>
      <c r="AL37" s="306">
        <v>0</v>
      </c>
    </row>
    <row r="38" spans="2:38" s="105" customFormat="1" ht="13.5" customHeight="1">
      <c r="B38" s="221">
        <v>34</v>
      </c>
      <c r="C38" s="23" t="s">
        <v>45</v>
      </c>
      <c r="D38" s="207">
        <v>152631171.01976997</v>
      </c>
      <c r="E38" s="207">
        <f t="shared" si="3"/>
        <v>128576364.60590999</v>
      </c>
      <c r="F38" s="207">
        <v>47389023.889600039</v>
      </c>
      <c r="G38" s="207">
        <f t="shared" si="4"/>
        <v>81187340.71630995</v>
      </c>
      <c r="H38" s="207">
        <f t="shared" si="5"/>
        <v>16859094.840209994</v>
      </c>
      <c r="I38" s="207">
        <v>10176827.824999999</v>
      </c>
      <c r="J38" s="342">
        <v>6682267.0152099961</v>
      </c>
      <c r="K38" s="207">
        <v>64328245.876099959</v>
      </c>
      <c r="L38" s="25">
        <f t="shared" si="13"/>
        <v>0.73759395335590339</v>
      </c>
      <c r="M38" s="25">
        <f t="shared" si="14"/>
        <v>0.15839884538561788</v>
      </c>
      <c r="N38" s="27">
        <f t="shared" si="15"/>
        <v>0.89599279874152127</v>
      </c>
      <c r="P38" s="221">
        <v>34</v>
      </c>
      <c r="Q38" s="23" t="s">
        <v>45</v>
      </c>
      <c r="R38" s="208">
        <v>151567982.59236002</v>
      </c>
      <c r="S38" s="208">
        <v>127883422.66896012</v>
      </c>
      <c r="T38" s="208">
        <v>45351136.980399951</v>
      </c>
      <c r="U38" s="208">
        <v>82532285.688559949</v>
      </c>
      <c r="V38" s="208">
        <v>17011002.93096</v>
      </c>
      <c r="W38" s="208">
        <v>10384488.550000003</v>
      </c>
      <c r="X38" s="208">
        <v>6626514.380959996</v>
      </c>
      <c r="Y38" s="208">
        <v>65521282.757599972</v>
      </c>
      <c r="Z38" s="28">
        <v>0.72722227051318267</v>
      </c>
      <c r="AA38" s="28">
        <v>0.16651911824642748</v>
      </c>
      <c r="AB38" s="28">
        <v>0.89374138875961018</v>
      </c>
      <c r="AD38" s="91" t="str">
        <f t="shared" si="6"/>
        <v>守口市</v>
      </c>
      <c r="AE38" s="206">
        <f t="shared" si="16"/>
        <v>0.15360399091132895</v>
      </c>
      <c r="AF38" s="206">
        <f t="shared" si="7"/>
        <v>0.16418103357949332</v>
      </c>
      <c r="AG38" s="298">
        <f t="shared" si="8"/>
        <v>-1.0000000000000009</v>
      </c>
      <c r="AI38" s="206">
        <f t="shared" si="9"/>
        <v>0.15123620749888</v>
      </c>
      <c r="AJ38" s="206">
        <f t="shared" si="10"/>
        <v>0.15684715153693801</v>
      </c>
      <c r="AK38" s="298">
        <f t="shared" si="11"/>
        <v>-0.60000000000000053</v>
      </c>
      <c r="AL38" s="306">
        <v>0</v>
      </c>
    </row>
    <row r="39" spans="2:38" s="105" customFormat="1" ht="13.5" customHeight="1">
      <c r="B39" s="221">
        <v>35</v>
      </c>
      <c r="C39" s="23" t="s">
        <v>2</v>
      </c>
      <c r="D39" s="207">
        <v>288990123.20035982</v>
      </c>
      <c r="E39" s="207">
        <f t="shared" si="3"/>
        <v>245788604.40612</v>
      </c>
      <c r="F39" s="207">
        <v>88955725.036769986</v>
      </c>
      <c r="G39" s="207">
        <f t="shared" si="4"/>
        <v>156832879.36935002</v>
      </c>
      <c r="H39" s="207">
        <f t="shared" si="5"/>
        <v>34066211.537260011</v>
      </c>
      <c r="I39" s="207">
        <v>20303321.535000011</v>
      </c>
      <c r="J39" s="342">
        <v>13762890.002260001</v>
      </c>
      <c r="K39" s="207">
        <v>122766667.83208999</v>
      </c>
      <c r="L39" s="25">
        <f t="shared" si="13"/>
        <v>0.72308831671853713</v>
      </c>
      <c r="M39" s="25">
        <f t="shared" si="14"/>
        <v>0.16503822082805722</v>
      </c>
      <c r="N39" s="27">
        <f t="shared" si="15"/>
        <v>0.88812653754659432</v>
      </c>
      <c r="P39" s="221">
        <v>35</v>
      </c>
      <c r="Q39" s="23" t="s">
        <v>2</v>
      </c>
      <c r="R39" s="208">
        <v>279596146.08823007</v>
      </c>
      <c r="S39" s="208">
        <v>236725238.4696601</v>
      </c>
      <c r="T39" s="208">
        <v>85472816.666220009</v>
      </c>
      <c r="U39" s="208">
        <v>151252421.80344003</v>
      </c>
      <c r="V39" s="208">
        <v>32663058.453729987</v>
      </c>
      <c r="W39" s="208">
        <v>19514880.469999991</v>
      </c>
      <c r="X39" s="208">
        <v>13148177.983729998</v>
      </c>
      <c r="Y39" s="208">
        <v>118589363.34970994</v>
      </c>
      <c r="Z39" s="28">
        <v>0.72351279050021555</v>
      </c>
      <c r="AA39" s="28">
        <v>0.16519012916428169</v>
      </c>
      <c r="AB39" s="28">
        <v>0.88870291966449733</v>
      </c>
      <c r="AD39" s="91" t="str">
        <f t="shared" si="6"/>
        <v>堺市北区</v>
      </c>
      <c r="AE39" s="206">
        <f t="shared" si="16"/>
        <v>0.15339157957770372</v>
      </c>
      <c r="AF39" s="206">
        <f t="shared" si="7"/>
        <v>0.15538523952264696</v>
      </c>
      <c r="AG39" s="298">
        <f t="shared" si="8"/>
        <v>-0.20000000000000018</v>
      </c>
      <c r="AI39" s="206">
        <f t="shared" si="9"/>
        <v>0.15123620749888</v>
      </c>
      <c r="AJ39" s="206">
        <f t="shared" si="10"/>
        <v>0.15684715153693801</v>
      </c>
      <c r="AK39" s="298">
        <f t="shared" si="11"/>
        <v>-0.60000000000000053</v>
      </c>
      <c r="AL39" s="306">
        <v>0</v>
      </c>
    </row>
    <row r="40" spans="2:38" s="105" customFormat="1" ht="13.5" customHeight="1">
      <c r="B40" s="221">
        <v>36</v>
      </c>
      <c r="C40" s="23" t="s">
        <v>3</v>
      </c>
      <c r="D40" s="207">
        <v>83037021.243390039</v>
      </c>
      <c r="E40" s="207">
        <f t="shared" si="3"/>
        <v>71376250.114979997</v>
      </c>
      <c r="F40" s="207">
        <v>24851482.637209997</v>
      </c>
      <c r="G40" s="207">
        <f t="shared" si="4"/>
        <v>46524767.477770001</v>
      </c>
      <c r="H40" s="207">
        <f t="shared" si="5"/>
        <v>8860301.8414900005</v>
      </c>
      <c r="I40" s="207">
        <v>5001837.0600000024</v>
      </c>
      <c r="J40" s="342">
        <v>3858464.7814899986</v>
      </c>
      <c r="K40" s="207">
        <v>37664465.63628</v>
      </c>
      <c r="L40" s="25">
        <f t="shared" si="13"/>
        <v>0.73717493812621593</v>
      </c>
      <c r="M40" s="25">
        <f t="shared" si="14"/>
        <v>0.14837058130696987</v>
      </c>
      <c r="N40" s="27">
        <f t="shared" si="15"/>
        <v>0.88554551943318582</v>
      </c>
      <c r="P40" s="221">
        <v>36</v>
      </c>
      <c r="Q40" s="23" t="s">
        <v>3</v>
      </c>
      <c r="R40" s="208">
        <v>79049935.749819994</v>
      </c>
      <c r="S40" s="208">
        <v>67691860.525870055</v>
      </c>
      <c r="T40" s="208">
        <v>23778393.534639984</v>
      </c>
      <c r="U40" s="208">
        <v>43913466.991230004</v>
      </c>
      <c r="V40" s="208">
        <v>8851470.0003800038</v>
      </c>
      <c r="W40" s="208">
        <v>5091849.4500000011</v>
      </c>
      <c r="X40" s="208">
        <v>3759620.5503800027</v>
      </c>
      <c r="Y40" s="208">
        <v>35061996.990850002</v>
      </c>
      <c r="Z40" s="28">
        <v>0.72873101381867056</v>
      </c>
      <c r="AA40" s="28">
        <v>0.15604875100182922</v>
      </c>
      <c r="AB40" s="28">
        <v>0.8847797648204998</v>
      </c>
      <c r="AD40" s="91" t="str">
        <f t="shared" si="6"/>
        <v>島本町</v>
      </c>
      <c r="AE40" s="206">
        <f t="shared" si="16"/>
        <v>0.15261803414536598</v>
      </c>
      <c r="AF40" s="206">
        <f t="shared" si="7"/>
        <v>0.15415257126845033</v>
      </c>
      <c r="AG40" s="298">
        <f t="shared" si="8"/>
        <v>-0.10000000000000009</v>
      </c>
      <c r="AI40" s="206">
        <f t="shared" si="9"/>
        <v>0.15123620749888</v>
      </c>
      <c r="AJ40" s="206">
        <f t="shared" si="10"/>
        <v>0.15684715153693801</v>
      </c>
      <c r="AK40" s="298">
        <f t="shared" si="11"/>
        <v>-0.60000000000000053</v>
      </c>
      <c r="AL40" s="306">
        <v>0</v>
      </c>
    </row>
    <row r="41" spans="2:38" s="105" customFormat="1" ht="13.5" customHeight="1">
      <c r="B41" s="221">
        <v>37</v>
      </c>
      <c r="C41" s="23" t="s">
        <v>4</v>
      </c>
      <c r="D41" s="207">
        <v>259806463.38405997</v>
      </c>
      <c r="E41" s="207">
        <f t="shared" si="3"/>
        <v>220180436.71530002</v>
      </c>
      <c r="F41" s="207">
        <v>77015611.958129898</v>
      </c>
      <c r="G41" s="207">
        <f t="shared" si="4"/>
        <v>143164824.75717011</v>
      </c>
      <c r="H41" s="207">
        <f t="shared" si="5"/>
        <v>27573142.161120001</v>
      </c>
      <c r="I41" s="207">
        <v>16703199.649999997</v>
      </c>
      <c r="J41" s="342">
        <v>10869942.511120005</v>
      </c>
      <c r="K41" s="207">
        <v>115591682.59605011</v>
      </c>
      <c r="L41" s="25">
        <f t="shared" si="13"/>
        <v>0.73636609028078026</v>
      </c>
      <c r="M41" s="25">
        <f t="shared" si="14"/>
        <v>0.15970359137231294</v>
      </c>
      <c r="N41" s="27">
        <f t="shared" si="15"/>
        <v>0.8960696816530932</v>
      </c>
      <c r="P41" s="221">
        <v>37</v>
      </c>
      <c r="Q41" s="23" t="s">
        <v>4</v>
      </c>
      <c r="R41" s="208">
        <v>250415684.98100001</v>
      </c>
      <c r="S41" s="208">
        <v>211452739.27199998</v>
      </c>
      <c r="T41" s="208">
        <v>73819534.335349962</v>
      </c>
      <c r="U41" s="208">
        <v>137633204.93665001</v>
      </c>
      <c r="V41" s="208">
        <v>27293095.221910007</v>
      </c>
      <c r="W41" s="208">
        <v>16721004.900000006</v>
      </c>
      <c r="X41" s="208">
        <v>10572090.321910001</v>
      </c>
      <c r="Y41" s="208">
        <v>110340109.71474002</v>
      </c>
      <c r="Z41" s="28">
        <v>0.73007234267946752</v>
      </c>
      <c r="AA41" s="28">
        <v>0.16537009247228526</v>
      </c>
      <c r="AB41" s="28">
        <v>0.89544243515175281</v>
      </c>
      <c r="AD41" s="91" t="str">
        <f t="shared" si="6"/>
        <v>四條畷市</v>
      </c>
      <c r="AE41" s="206">
        <f t="shared" si="16"/>
        <v>0.15214342224875838</v>
      </c>
      <c r="AF41" s="206">
        <f t="shared" si="7"/>
        <v>0.15829990892777257</v>
      </c>
      <c r="AG41" s="298">
        <f t="shared" si="8"/>
        <v>-0.60000000000000053</v>
      </c>
      <c r="AI41" s="206">
        <f t="shared" si="9"/>
        <v>0.15123620749888</v>
      </c>
      <c r="AJ41" s="206">
        <f t="shared" si="10"/>
        <v>0.15684715153693801</v>
      </c>
      <c r="AK41" s="298">
        <f t="shared" si="11"/>
        <v>-0.60000000000000053</v>
      </c>
      <c r="AL41" s="306">
        <v>0</v>
      </c>
    </row>
    <row r="42" spans="2:38" s="105" customFormat="1" ht="13.5" customHeight="1">
      <c r="B42" s="221">
        <v>38</v>
      </c>
      <c r="C42" s="222" t="s">
        <v>46</v>
      </c>
      <c r="D42" s="207">
        <v>55527540.364860021</v>
      </c>
      <c r="E42" s="207">
        <f t="shared" si="3"/>
        <v>46954805.770259991</v>
      </c>
      <c r="F42" s="207">
        <v>19296500.26974</v>
      </c>
      <c r="G42" s="207">
        <f t="shared" si="4"/>
        <v>27658305.500519987</v>
      </c>
      <c r="H42" s="207">
        <f t="shared" si="5"/>
        <v>6632319.6023200005</v>
      </c>
      <c r="I42" s="207">
        <v>4164184.85</v>
      </c>
      <c r="J42" s="342">
        <v>2468134.7523200009</v>
      </c>
      <c r="K42" s="207">
        <v>21025985.898199987</v>
      </c>
      <c r="L42" s="25">
        <f t="shared" si="13"/>
        <v>0.74421051034926744</v>
      </c>
      <c r="M42" s="25">
        <f t="shared" si="14"/>
        <v>0.16060063167345234</v>
      </c>
      <c r="N42" s="27">
        <f t="shared" si="15"/>
        <v>0.90481114202271984</v>
      </c>
      <c r="P42" s="221">
        <v>38</v>
      </c>
      <c r="Q42" s="222" t="s">
        <v>46</v>
      </c>
      <c r="R42" s="208">
        <v>52336939.37157996</v>
      </c>
      <c r="S42" s="208">
        <v>43490220.267530024</v>
      </c>
      <c r="T42" s="208">
        <v>18438532.473900001</v>
      </c>
      <c r="U42" s="208">
        <v>25051687.793629982</v>
      </c>
      <c r="V42" s="208">
        <v>6570497.8490000004</v>
      </c>
      <c r="W42" s="208">
        <v>4084066.95</v>
      </c>
      <c r="X42" s="208">
        <v>2486430.8990000002</v>
      </c>
      <c r="Y42" s="208">
        <v>18481189.944629993</v>
      </c>
      <c r="Z42" s="28">
        <v>0.73727498570851835</v>
      </c>
      <c r="AA42" s="28">
        <v>0.16330369059772565</v>
      </c>
      <c r="AB42" s="28">
        <v>0.900578676306244</v>
      </c>
      <c r="AD42" s="91" t="str">
        <f t="shared" si="6"/>
        <v>大阪市</v>
      </c>
      <c r="AE42" s="206">
        <f t="shared" si="16"/>
        <v>0.15195597634778363</v>
      </c>
      <c r="AF42" s="206">
        <f t="shared" si="7"/>
        <v>0.15811528310430753</v>
      </c>
      <c r="AG42" s="298">
        <f t="shared" si="8"/>
        <v>-0.60000000000000053</v>
      </c>
      <c r="AI42" s="206">
        <f t="shared" si="9"/>
        <v>0.15123620749888</v>
      </c>
      <c r="AJ42" s="206">
        <f t="shared" si="10"/>
        <v>0.15684715153693801</v>
      </c>
      <c r="AK42" s="298">
        <f t="shared" si="11"/>
        <v>-0.60000000000000053</v>
      </c>
      <c r="AL42" s="306">
        <v>0</v>
      </c>
    </row>
    <row r="43" spans="2:38" s="105" customFormat="1" ht="13.5" customHeight="1">
      <c r="B43" s="221">
        <v>39</v>
      </c>
      <c r="C43" s="222" t="s">
        <v>9</v>
      </c>
      <c r="D43" s="207">
        <v>298078943.61545998</v>
      </c>
      <c r="E43" s="207">
        <f t="shared" si="3"/>
        <v>253933720.92286012</v>
      </c>
      <c r="F43" s="207">
        <v>99340765.626330048</v>
      </c>
      <c r="G43" s="207">
        <f t="shared" si="4"/>
        <v>154592955.29653007</v>
      </c>
      <c r="H43" s="207">
        <f t="shared" si="5"/>
        <v>25389696.366720006</v>
      </c>
      <c r="I43" s="207">
        <v>15084665.600000003</v>
      </c>
      <c r="J43" s="342">
        <v>10305030.766720001</v>
      </c>
      <c r="K43" s="207">
        <v>129203258.92981006</v>
      </c>
      <c r="L43" s="28">
        <f t="shared" si="13"/>
        <v>0.79644349935836278</v>
      </c>
      <c r="M43" s="28">
        <f t="shared" si="14"/>
        <v>0.12093810412439999</v>
      </c>
      <c r="N43" s="29">
        <f t="shared" si="15"/>
        <v>0.91738160348276276</v>
      </c>
      <c r="P43" s="221">
        <v>39</v>
      </c>
      <c r="Q43" s="222" t="s">
        <v>9</v>
      </c>
      <c r="R43" s="208">
        <v>284271327.81959003</v>
      </c>
      <c r="S43" s="208">
        <v>241630458.04917008</v>
      </c>
      <c r="T43" s="208">
        <v>94868069.029050082</v>
      </c>
      <c r="U43" s="208">
        <v>146762389.02011999</v>
      </c>
      <c r="V43" s="208">
        <v>24769033.70362002</v>
      </c>
      <c r="W43" s="208">
        <v>14868450.200000009</v>
      </c>
      <c r="X43" s="208">
        <v>9900583.5036200117</v>
      </c>
      <c r="Y43" s="208">
        <v>121993355.31649993</v>
      </c>
      <c r="Z43" s="28">
        <v>0.79296528302790326</v>
      </c>
      <c r="AA43" s="28">
        <v>0.12427959103308996</v>
      </c>
      <c r="AB43" s="28">
        <v>0.9172448740609932</v>
      </c>
      <c r="AD43" s="91" t="str">
        <f t="shared" si="6"/>
        <v>堺市中区</v>
      </c>
      <c r="AE43" s="206">
        <f t="shared" si="16"/>
        <v>0.14957836628661536</v>
      </c>
      <c r="AF43" s="206">
        <f t="shared" si="7"/>
        <v>0.15288444287806133</v>
      </c>
      <c r="AG43" s="298">
        <f t="shared" si="8"/>
        <v>-0.30000000000000027</v>
      </c>
      <c r="AI43" s="206">
        <f t="shared" si="9"/>
        <v>0.15123620749888</v>
      </c>
      <c r="AJ43" s="206">
        <f t="shared" si="10"/>
        <v>0.15684715153693801</v>
      </c>
      <c r="AK43" s="298">
        <f t="shared" si="11"/>
        <v>-0.60000000000000053</v>
      </c>
      <c r="AL43" s="306">
        <v>0</v>
      </c>
    </row>
    <row r="44" spans="2:38" s="105" customFormat="1" ht="13.5" customHeight="1">
      <c r="B44" s="221">
        <v>40</v>
      </c>
      <c r="C44" s="222" t="s">
        <v>47</v>
      </c>
      <c r="D44" s="207">
        <v>63622740.251999989</v>
      </c>
      <c r="E44" s="207">
        <f t="shared" si="3"/>
        <v>52086578.559999987</v>
      </c>
      <c r="F44" s="207">
        <v>20777886.600000005</v>
      </c>
      <c r="G44" s="207">
        <f t="shared" si="4"/>
        <v>31308691.959999979</v>
      </c>
      <c r="H44" s="207">
        <f t="shared" si="5"/>
        <v>7725530.2749999966</v>
      </c>
      <c r="I44" s="207">
        <v>4815465.1500000004</v>
      </c>
      <c r="J44" s="342">
        <v>2910065.1249999958</v>
      </c>
      <c r="K44" s="207">
        <v>23583161.684999984</v>
      </c>
      <c r="L44" s="25">
        <f t="shared" si="13"/>
        <v>0.72896125721067628</v>
      </c>
      <c r="M44" s="25">
        <f t="shared" si="14"/>
        <v>0.16894343478600934</v>
      </c>
      <c r="N44" s="27">
        <f t="shared" si="15"/>
        <v>0.89790469199668566</v>
      </c>
      <c r="P44" s="221">
        <v>40</v>
      </c>
      <c r="Q44" s="222" t="s">
        <v>47</v>
      </c>
      <c r="R44" s="208">
        <v>61713032.065280035</v>
      </c>
      <c r="S44" s="208">
        <v>51673101.361079991</v>
      </c>
      <c r="T44" s="208">
        <v>20038230.835780006</v>
      </c>
      <c r="U44" s="208">
        <v>31634870.5253</v>
      </c>
      <c r="V44" s="208">
        <v>7601570.2845000029</v>
      </c>
      <c r="W44" s="208">
        <v>4844042.3500000015</v>
      </c>
      <c r="X44" s="208">
        <v>2757527.9345000009</v>
      </c>
      <c r="Y44" s="208">
        <v>24033300.240799978</v>
      </c>
      <c r="Z44" s="28">
        <v>0.72497738853401006</v>
      </c>
      <c r="AA44" s="28">
        <v>0.1752560493803918</v>
      </c>
      <c r="AB44" s="28">
        <v>0.9002334379144018</v>
      </c>
      <c r="AD44" s="91" t="str">
        <f t="shared" si="6"/>
        <v>忠岡町</v>
      </c>
      <c r="AE44" s="206">
        <f t="shared" si="16"/>
        <v>0.14891877463535239</v>
      </c>
      <c r="AF44" s="206">
        <f t="shared" si="7"/>
        <v>0.14991948651549089</v>
      </c>
      <c r="AG44" s="298">
        <f t="shared" si="8"/>
        <v>-0.10000000000000009</v>
      </c>
      <c r="AI44" s="206">
        <f t="shared" si="9"/>
        <v>0.15123620749888</v>
      </c>
      <c r="AJ44" s="206">
        <f t="shared" si="10"/>
        <v>0.15684715153693801</v>
      </c>
      <c r="AK44" s="298">
        <f t="shared" si="11"/>
        <v>-0.60000000000000053</v>
      </c>
      <c r="AL44" s="306">
        <v>0</v>
      </c>
    </row>
    <row r="45" spans="2:38" s="105" customFormat="1" ht="13.5" customHeight="1">
      <c r="B45" s="221">
        <v>41</v>
      </c>
      <c r="C45" s="222" t="s">
        <v>14</v>
      </c>
      <c r="D45" s="207">
        <v>125646159.44609006</v>
      </c>
      <c r="E45" s="207">
        <f t="shared" si="3"/>
        <v>109745545.59858996</v>
      </c>
      <c r="F45" s="207">
        <v>38301476.503739975</v>
      </c>
      <c r="G45" s="207">
        <f t="shared" si="4"/>
        <v>71444069.094849989</v>
      </c>
      <c r="H45" s="207">
        <f t="shared" si="5"/>
        <v>12276616.577739997</v>
      </c>
      <c r="I45" s="207">
        <v>7768996.9499999993</v>
      </c>
      <c r="J45" s="342">
        <v>4507619.6277399976</v>
      </c>
      <c r="K45" s="207">
        <v>59167452.517109998</v>
      </c>
      <c r="L45" s="25">
        <f t="shared" si="13"/>
        <v>0.75727403249539893</v>
      </c>
      <c r="M45" s="25">
        <f t="shared" si="14"/>
        <v>0.15360399091132895</v>
      </c>
      <c r="N45" s="27">
        <f t="shared" si="15"/>
        <v>0.91087802340672774</v>
      </c>
      <c r="P45" s="221">
        <v>41</v>
      </c>
      <c r="Q45" s="222" t="s">
        <v>14</v>
      </c>
      <c r="R45" s="208">
        <v>119490945.88691993</v>
      </c>
      <c r="S45" s="208">
        <v>103549468.10941991</v>
      </c>
      <c r="T45" s="208">
        <v>36639245.978129953</v>
      </c>
      <c r="U45" s="208">
        <v>66910222.131289944</v>
      </c>
      <c r="V45" s="208">
        <v>12438982.939819999</v>
      </c>
      <c r="W45" s="208">
        <v>8057714.3500000015</v>
      </c>
      <c r="X45" s="208">
        <v>4381268.5898199975</v>
      </c>
      <c r="Y45" s="208">
        <v>54471239.191469982</v>
      </c>
      <c r="Z45" s="28">
        <v>0.74654784383895023</v>
      </c>
      <c r="AA45" s="28">
        <v>0.16418103357949332</v>
      </c>
      <c r="AB45" s="28">
        <v>0.91072887741844355</v>
      </c>
      <c r="AD45" s="91" t="str">
        <f t="shared" si="6"/>
        <v>池田市</v>
      </c>
      <c r="AE45" s="206">
        <f t="shared" si="16"/>
        <v>0.14837058130696987</v>
      </c>
      <c r="AF45" s="206">
        <f t="shared" si="7"/>
        <v>0.15604875100182922</v>
      </c>
      <c r="AG45" s="298">
        <f t="shared" si="8"/>
        <v>-0.80000000000000071</v>
      </c>
      <c r="AI45" s="206">
        <f t="shared" si="9"/>
        <v>0.15123620749888</v>
      </c>
      <c r="AJ45" s="206">
        <f t="shared" si="10"/>
        <v>0.15684715153693801</v>
      </c>
      <c r="AK45" s="298">
        <f t="shared" si="11"/>
        <v>-0.60000000000000053</v>
      </c>
      <c r="AL45" s="306">
        <v>0</v>
      </c>
    </row>
    <row r="46" spans="2:38" s="105" customFormat="1" ht="13.5" customHeight="1">
      <c r="B46" s="221">
        <v>42</v>
      </c>
      <c r="C46" s="222" t="s">
        <v>15</v>
      </c>
      <c r="D46" s="207">
        <v>307915229.91368014</v>
      </c>
      <c r="E46" s="207">
        <f t="shared" si="3"/>
        <v>264159990.45568001</v>
      </c>
      <c r="F46" s="207">
        <v>100872725.84397002</v>
      </c>
      <c r="G46" s="207">
        <f t="shared" si="4"/>
        <v>163287264.61170998</v>
      </c>
      <c r="H46" s="207">
        <f t="shared" si="5"/>
        <v>28889147.652800016</v>
      </c>
      <c r="I46" s="207">
        <v>16924371.150000002</v>
      </c>
      <c r="J46" s="342">
        <v>11964776.502800012</v>
      </c>
      <c r="K46" s="207">
        <v>134398116.95890996</v>
      </c>
      <c r="L46" s="25">
        <f t="shared" si="13"/>
        <v>0.77736798279566222</v>
      </c>
      <c r="M46" s="25">
        <f t="shared" si="14"/>
        <v>0.13042637790229869</v>
      </c>
      <c r="N46" s="27">
        <f t="shared" si="15"/>
        <v>0.90779436069796093</v>
      </c>
      <c r="P46" s="221">
        <v>42</v>
      </c>
      <c r="Q46" s="222" t="s">
        <v>15</v>
      </c>
      <c r="R46" s="208">
        <v>297906896.12866008</v>
      </c>
      <c r="S46" s="208">
        <v>254683577.76486006</v>
      </c>
      <c r="T46" s="208">
        <v>95961792.305380076</v>
      </c>
      <c r="U46" s="208">
        <v>158721785.45948011</v>
      </c>
      <c r="V46" s="208">
        <v>28616558.438090008</v>
      </c>
      <c r="W46" s="208">
        <v>16719051.860000007</v>
      </c>
      <c r="X46" s="208">
        <v>11897506.578090001</v>
      </c>
      <c r="Y46" s="208">
        <v>130105227.02139005</v>
      </c>
      <c r="Z46" s="28">
        <v>0.77029268514706217</v>
      </c>
      <c r="AA46" s="28">
        <v>0.13420511477493896</v>
      </c>
      <c r="AB46" s="28">
        <v>0.90449779992200119</v>
      </c>
      <c r="AD46" s="91" t="str">
        <f t="shared" si="6"/>
        <v>鶴見区</v>
      </c>
      <c r="AE46" s="206">
        <f t="shared" si="16"/>
        <v>0.1475552751022671</v>
      </c>
      <c r="AF46" s="206">
        <f t="shared" si="7"/>
        <v>0.15127367934034874</v>
      </c>
      <c r="AG46" s="298">
        <f t="shared" si="8"/>
        <v>-0.30000000000000027</v>
      </c>
      <c r="AI46" s="206">
        <f t="shared" si="9"/>
        <v>0.15123620749888</v>
      </c>
      <c r="AJ46" s="206">
        <f t="shared" si="10"/>
        <v>0.15684715153693801</v>
      </c>
      <c r="AK46" s="298">
        <f t="shared" si="11"/>
        <v>-0.60000000000000053</v>
      </c>
      <c r="AL46" s="306">
        <v>0</v>
      </c>
    </row>
    <row r="47" spans="2:38" s="105" customFormat="1" ht="13.5" customHeight="1">
      <c r="B47" s="221">
        <v>43</v>
      </c>
      <c r="C47" s="222" t="s">
        <v>10</v>
      </c>
      <c r="D47" s="207">
        <v>189553985.72965986</v>
      </c>
      <c r="E47" s="207">
        <f t="shared" si="3"/>
        <v>161384725.86496004</v>
      </c>
      <c r="F47" s="207">
        <v>58659760.993160002</v>
      </c>
      <c r="G47" s="207">
        <f t="shared" si="4"/>
        <v>102724964.87180004</v>
      </c>
      <c r="H47" s="207">
        <f t="shared" si="5"/>
        <v>17855903.381759997</v>
      </c>
      <c r="I47" s="207">
        <v>10933968.370000001</v>
      </c>
      <c r="J47" s="342">
        <v>6921935.0117599973</v>
      </c>
      <c r="K47" s="207">
        <v>84869061.490040034</v>
      </c>
      <c r="L47" s="25">
        <f t="shared" si="13"/>
        <v>0.76663728234433615</v>
      </c>
      <c r="M47" s="25">
        <f t="shared" si="14"/>
        <v>0.14289843078960304</v>
      </c>
      <c r="N47" s="27">
        <f t="shared" si="15"/>
        <v>0.90953571313393911</v>
      </c>
      <c r="P47" s="221">
        <v>43</v>
      </c>
      <c r="Q47" s="222" t="s">
        <v>10</v>
      </c>
      <c r="R47" s="208">
        <v>177955605.99109986</v>
      </c>
      <c r="S47" s="208">
        <v>149252277.79060018</v>
      </c>
      <c r="T47" s="208">
        <v>54981298.453389995</v>
      </c>
      <c r="U47" s="208">
        <v>94270979.337210014</v>
      </c>
      <c r="V47" s="208">
        <v>18106915.279030003</v>
      </c>
      <c r="W47" s="208">
        <v>11318833.570000002</v>
      </c>
      <c r="X47" s="208">
        <v>6788081.7090299986</v>
      </c>
      <c r="Y47" s="208">
        <v>76164064.058180094</v>
      </c>
      <c r="Z47" s="28">
        <v>0.75225943617502511</v>
      </c>
      <c r="AA47" s="28">
        <v>0.15486537420984017</v>
      </c>
      <c r="AB47" s="28">
        <v>0.90712481038486525</v>
      </c>
      <c r="AD47" s="91" t="str">
        <f t="shared" si="6"/>
        <v>羽曳野市</v>
      </c>
      <c r="AE47" s="206">
        <f t="shared" si="16"/>
        <v>0.14694141004687153</v>
      </c>
      <c r="AF47" s="206">
        <f t="shared" si="7"/>
        <v>0.15571936589138241</v>
      </c>
      <c r="AG47" s="298">
        <f t="shared" si="8"/>
        <v>-0.9000000000000008</v>
      </c>
      <c r="AI47" s="206">
        <f t="shared" si="9"/>
        <v>0.15123620749888</v>
      </c>
      <c r="AJ47" s="206">
        <f t="shared" si="10"/>
        <v>0.15684715153693801</v>
      </c>
      <c r="AK47" s="298">
        <f t="shared" si="11"/>
        <v>-0.60000000000000053</v>
      </c>
      <c r="AL47" s="306">
        <v>0</v>
      </c>
    </row>
    <row r="48" spans="2:38" s="105" customFormat="1" ht="13.5" customHeight="1">
      <c r="B48" s="221">
        <v>44</v>
      </c>
      <c r="C48" s="222" t="s">
        <v>22</v>
      </c>
      <c r="D48" s="207">
        <v>227513018.76430985</v>
      </c>
      <c r="E48" s="207">
        <f t="shared" si="3"/>
        <v>197428948.41121006</v>
      </c>
      <c r="F48" s="207">
        <v>70425586.733969957</v>
      </c>
      <c r="G48" s="207">
        <f t="shared" si="4"/>
        <v>127003361.67724009</v>
      </c>
      <c r="H48" s="207">
        <f t="shared" si="5"/>
        <v>21728310.865889996</v>
      </c>
      <c r="I48" s="207">
        <v>12523778.075000001</v>
      </c>
      <c r="J48" s="342">
        <v>9204532.790889997</v>
      </c>
      <c r="K48" s="207">
        <v>105275050.81135009</v>
      </c>
      <c r="L48" s="25">
        <f t="shared" si="13"/>
        <v>0.76421712557144172</v>
      </c>
      <c r="M48" s="25">
        <f t="shared" si="14"/>
        <v>0.13590068788386259</v>
      </c>
      <c r="N48" s="27">
        <f t="shared" si="15"/>
        <v>0.90011781345530439</v>
      </c>
      <c r="P48" s="221">
        <v>44</v>
      </c>
      <c r="Q48" s="222" t="s">
        <v>22</v>
      </c>
      <c r="R48" s="208">
        <v>225326449.42530006</v>
      </c>
      <c r="S48" s="208">
        <v>194279393.78226021</v>
      </c>
      <c r="T48" s="208">
        <v>67651213.611719951</v>
      </c>
      <c r="U48" s="208">
        <v>126628180.17054</v>
      </c>
      <c r="V48" s="208">
        <v>21783276.220890004</v>
      </c>
      <c r="W48" s="208">
        <v>12704545.775000002</v>
      </c>
      <c r="X48" s="208">
        <v>9078730.445890002</v>
      </c>
      <c r="Y48" s="208">
        <v>104844903.94965003</v>
      </c>
      <c r="Z48" s="28">
        <v>0.75643315837479852</v>
      </c>
      <c r="AA48" s="28">
        <v>0.14205420972131069</v>
      </c>
      <c r="AB48" s="28">
        <v>0.8984873680961093</v>
      </c>
      <c r="AD48" s="91" t="str">
        <f t="shared" si="6"/>
        <v>松原市</v>
      </c>
      <c r="AE48" s="206">
        <f t="shared" si="16"/>
        <v>0.14679429820757339</v>
      </c>
      <c r="AF48" s="206">
        <f t="shared" si="7"/>
        <v>0.15300922321350835</v>
      </c>
      <c r="AG48" s="298">
        <f t="shared" si="8"/>
        <v>-0.60000000000000053</v>
      </c>
      <c r="AI48" s="206">
        <f t="shared" si="9"/>
        <v>0.15123620749888</v>
      </c>
      <c r="AJ48" s="206">
        <f t="shared" si="10"/>
        <v>0.15684715153693801</v>
      </c>
      <c r="AK48" s="298">
        <f t="shared" si="11"/>
        <v>-0.60000000000000053</v>
      </c>
      <c r="AL48" s="306">
        <v>0</v>
      </c>
    </row>
    <row r="49" spans="2:38" s="105" customFormat="1" ht="13.5" customHeight="1">
      <c r="B49" s="221">
        <v>45</v>
      </c>
      <c r="C49" s="222" t="s">
        <v>48</v>
      </c>
      <c r="D49" s="207">
        <v>77679163.713990018</v>
      </c>
      <c r="E49" s="207">
        <f t="shared" si="3"/>
        <v>64500253.339659959</v>
      </c>
      <c r="F49" s="207">
        <v>26851384.622659985</v>
      </c>
      <c r="G49" s="207">
        <f t="shared" si="4"/>
        <v>37648868.716999978</v>
      </c>
      <c r="H49" s="207">
        <f t="shared" si="5"/>
        <v>8085507.9120000033</v>
      </c>
      <c r="I49" s="207">
        <v>4840788.45</v>
      </c>
      <c r="J49" s="342">
        <v>3244719.4620000031</v>
      </c>
      <c r="K49" s="207">
        <v>29563360.804999974</v>
      </c>
      <c r="L49" s="28">
        <f t="shared" si="13"/>
        <v>0.76856820039221918</v>
      </c>
      <c r="M49" s="28">
        <f t="shared" si="14"/>
        <v>0.13855807139108262</v>
      </c>
      <c r="N49" s="29">
        <f t="shared" si="15"/>
        <v>0.90712627178330174</v>
      </c>
      <c r="P49" s="221">
        <v>45</v>
      </c>
      <c r="Q49" s="222" t="s">
        <v>48</v>
      </c>
      <c r="R49" s="208">
        <v>75548173.176760003</v>
      </c>
      <c r="S49" s="208">
        <v>62371874.203759991</v>
      </c>
      <c r="T49" s="208">
        <v>25525606.465399984</v>
      </c>
      <c r="U49" s="208">
        <v>36846267.73835998</v>
      </c>
      <c r="V49" s="208">
        <v>8311132.6329999994</v>
      </c>
      <c r="W49" s="208">
        <v>4993919.5</v>
      </c>
      <c r="X49" s="208">
        <v>3317213.1329999999</v>
      </c>
      <c r="Y49" s="208">
        <v>28535135.105360005</v>
      </c>
      <c r="Z49" s="28">
        <v>0.7543754849180192</v>
      </c>
      <c r="AA49" s="28">
        <v>0.14758867529986494</v>
      </c>
      <c r="AB49" s="28">
        <v>0.90196416021788406</v>
      </c>
      <c r="AD49" s="91" t="str">
        <f t="shared" si="6"/>
        <v>都島区</v>
      </c>
      <c r="AE49" s="206">
        <f t="shared" si="16"/>
        <v>0.14586069246760125</v>
      </c>
      <c r="AF49" s="206">
        <f t="shared" si="7"/>
        <v>0.15348088653238437</v>
      </c>
      <c r="AG49" s="298">
        <f t="shared" si="8"/>
        <v>-0.70000000000000062</v>
      </c>
      <c r="AI49" s="206">
        <f t="shared" si="9"/>
        <v>0.15123620749888</v>
      </c>
      <c r="AJ49" s="206">
        <f t="shared" si="10"/>
        <v>0.15684715153693801</v>
      </c>
      <c r="AK49" s="298">
        <f t="shared" si="11"/>
        <v>-0.60000000000000053</v>
      </c>
      <c r="AL49" s="306">
        <v>0</v>
      </c>
    </row>
    <row r="50" spans="2:38" s="105" customFormat="1" ht="13.5" customHeight="1">
      <c r="B50" s="221">
        <v>46</v>
      </c>
      <c r="C50" s="222" t="s">
        <v>26</v>
      </c>
      <c r="D50" s="207">
        <v>90016797.389760092</v>
      </c>
      <c r="E50" s="207">
        <f t="shared" si="3"/>
        <v>76152035.940309972</v>
      </c>
      <c r="F50" s="207">
        <v>30006883.926019996</v>
      </c>
      <c r="G50" s="207">
        <f t="shared" si="4"/>
        <v>46145152.014289983</v>
      </c>
      <c r="H50" s="207">
        <f t="shared" si="5"/>
        <v>9738217.7745299991</v>
      </c>
      <c r="I50" s="207">
        <v>5654178.7999999998</v>
      </c>
      <c r="J50" s="342">
        <v>4084038.9745299988</v>
      </c>
      <c r="K50" s="207">
        <v>36406934.239759982</v>
      </c>
      <c r="L50" s="25">
        <f t="shared" si="13"/>
        <v>0.75498319647285639</v>
      </c>
      <c r="M50" s="25">
        <f t="shared" si="14"/>
        <v>0.1422610223166634</v>
      </c>
      <c r="N50" s="27">
        <f t="shared" si="15"/>
        <v>0.89724421878951965</v>
      </c>
      <c r="P50" s="221">
        <v>46</v>
      </c>
      <c r="Q50" s="222" t="s">
        <v>26</v>
      </c>
      <c r="R50" s="208">
        <v>84708061.124569997</v>
      </c>
      <c r="S50" s="208">
        <v>71442389.088579938</v>
      </c>
      <c r="T50" s="208">
        <v>28140148.622709978</v>
      </c>
      <c r="U50" s="208">
        <v>43302240.465869963</v>
      </c>
      <c r="V50" s="208">
        <v>10174198.983919997</v>
      </c>
      <c r="W50" s="208">
        <v>6009788.1499999966</v>
      </c>
      <c r="X50" s="208">
        <v>4164410.8339200001</v>
      </c>
      <c r="Y50" s="208">
        <v>33128041.481950004</v>
      </c>
      <c r="Z50" s="28">
        <v>0.73445459418028991</v>
      </c>
      <c r="AA50" s="28">
        <v>0.15685476917686192</v>
      </c>
      <c r="AB50" s="28">
        <v>0.89130936335715172</v>
      </c>
      <c r="AD50" s="91" t="str">
        <f t="shared" si="6"/>
        <v>堺市</v>
      </c>
      <c r="AE50" s="206">
        <f t="shared" si="16"/>
        <v>0.14571577057595059</v>
      </c>
      <c r="AF50" s="206">
        <f t="shared" si="7"/>
        <v>0.1496464484060136</v>
      </c>
      <c r="AG50" s="298">
        <f t="shared" si="8"/>
        <v>-0.40000000000000036</v>
      </c>
      <c r="AI50" s="206">
        <f t="shared" si="9"/>
        <v>0.15123620749888</v>
      </c>
      <c r="AJ50" s="206">
        <f t="shared" si="10"/>
        <v>0.15684715153693801</v>
      </c>
      <c r="AK50" s="298">
        <f t="shared" si="11"/>
        <v>-0.60000000000000053</v>
      </c>
      <c r="AL50" s="306">
        <v>0</v>
      </c>
    </row>
    <row r="51" spans="2:38" s="105" customFormat="1" ht="13.5" customHeight="1">
      <c r="B51" s="221">
        <v>47</v>
      </c>
      <c r="C51" s="222" t="s">
        <v>16</v>
      </c>
      <c r="D51" s="207">
        <v>197295497.47399983</v>
      </c>
      <c r="E51" s="207">
        <f t="shared" si="3"/>
        <v>171135603.38249996</v>
      </c>
      <c r="F51" s="207">
        <v>64377528.289560035</v>
      </c>
      <c r="G51" s="207">
        <f t="shared" si="4"/>
        <v>106758075.09293993</v>
      </c>
      <c r="H51" s="207">
        <f t="shared" si="5"/>
        <v>17172104.097350001</v>
      </c>
      <c r="I51" s="207">
        <v>10235496.449999997</v>
      </c>
      <c r="J51" s="342">
        <v>6936607.6473500039</v>
      </c>
      <c r="K51" s="207">
        <v>89585970.995589927</v>
      </c>
      <c r="L51" s="25">
        <f t="shared" si="13"/>
        <v>0.78942757196160718</v>
      </c>
      <c r="M51" s="25">
        <f t="shared" si="14"/>
        <v>0.12551247811195468</v>
      </c>
      <c r="N51" s="27">
        <f t="shared" si="15"/>
        <v>0.91494005007356194</v>
      </c>
      <c r="P51" s="221">
        <v>47</v>
      </c>
      <c r="Q51" s="222" t="s">
        <v>16</v>
      </c>
      <c r="R51" s="208">
        <v>188051865.07852986</v>
      </c>
      <c r="S51" s="208">
        <v>162834077.26052982</v>
      </c>
      <c r="T51" s="208">
        <v>61207121.607599922</v>
      </c>
      <c r="U51" s="208">
        <v>101626955.65293002</v>
      </c>
      <c r="V51" s="208">
        <v>17012921.817600004</v>
      </c>
      <c r="W51" s="208">
        <v>10296760.349999998</v>
      </c>
      <c r="X51" s="208">
        <v>6716161.4676000057</v>
      </c>
      <c r="Y51" s="208">
        <v>84614033.835330024</v>
      </c>
      <c r="Z51" s="28">
        <v>0.7824992026005575</v>
      </c>
      <c r="AA51" s="28">
        <v>0.13163838703115216</v>
      </c>
      <c r="AB51" s="28">
        <v>0.91413758963170966</v>
      </c>
      <c r="AD51" s="91" t="str">
        <f t="shared" si="6"/>
        <v>此花区</v>
      </c>
      <c r="AE51" s="206">
        <f t="shared" si="16"/>
        <v>0.14418185500368402</v>
      </c>
      <c r="AF51" s="206">
        <f t="shared" si="7"/>
        <v>0.15187819083687903</v>
      </c>
      <c r="AG51" s="298">
        <f t="shared" si="8"/>
        <v>-0.80000000000000071</v>
      </c>
      <c r="AI51" s="206">
        <f t="shared" si="9"/>
        <v>0.15123620749888</v>
      </c>
      <c r="AJ51" s="206">
        <f t="shared" si="10"/>
        <v>0.15684715153693801</v>
      </c>
      <c r="AK51" s="298">
        <f t="shared" si="11"/>
        <v>-0.60000000000000053</v>
      </c>
      <c r="AL51" s="306">
        <v>0</v>
      </c>
    </row>
    <row r="52" spans="2:38" s="105" customFormat="1" ht="13.5" customHeight="1">
      <c r="B52" s="221">
        <v>48</v>
      </c>
      <c r="C52" s="222" t="s">
        <v>27</v>
      </c>
      <c r="D52" s="207">
        <v>95058459.565230012</v>
      </c>
      <c r="E52" s="207">
        <f t="shared" si="3"/>
        <v>79802279.040779978</v>
      </c>
      <c r="F52" s="207">
        <v>30430857.819749996</v>
      </c>
      <c r="G52" s="207">
        <f t="shared" si="4"/>
        <v>49371421.221029982</v>
      </c>
      <c r="H52" s="207">
        <f t="shared" si="5"/>
        <v>12493107.708779994</v>
      </c>
      <c r="I52" s="207">
        <v>7204526.1999999993</v>
      </c>
      <c r="J52" s="342">
        <v>5288581.5087799961</v>
      </c>
      <c r="K52" s="207">
        <v>36878313.512249984</v>
      </c>
      <c r="L52" s="25">
        <f t="shared" si="13"/>
        <v>0.70894796054021891</v>
      </c>
      <c r="M52" s="25">
        <f t="shared" si="14"/>
        <v>0.167843909836602</v>
      </c>
      <c r="N52" s="27">
        <f t="shared" si="15"/>
        <v>0.87679187037682105</v>
      </c>
      <c r="P52" s="221">
        <v>48</v>
      </c>
      <c r="Q52" s="222" t="s">
        <v>27</v>
      </c>
      <c r="R52" s="208">
        <v>91484359.847750098</v>
      </c>
      <c r="S52" s="208">
        <v>76707713.483849972</v>
      </c>
      <c r="T52" s="208">
        <v>29351915.297190007</v>
      </c>
      <c r="U52" s="208">
        <v>47355798.186659984</v>
      </c>
      <c r="V52" s="208">
        <v>12150180.214430002</v>
      </c>
      <c r="W52" s="208">
        <v>7091869.0999999996</v>
      </c>
      <c r="X52" s="208">
        <v>5058311.1144300029</v>
      </c>
      <c r="Y52" s="208">
        <v>35205617.972229972</v>
      </c>
      <c r="Z52" s="28">
        <v>0.70723935587714792</v>
      </c>
      <c r="AA52" s="28">
        <v>0.17087978360067085</v>
      </c>
      <c r="AB52" s="28">
        <v>0.87811913947781872</v>
      </c>
      <c r="AD52" s="91" t="str">
        <f t="shared" si="6"/>
        <v>平野区</v>
      </c>
      <c r="AE52" s="206">
        <f t="shared" si="16"/>
        <v>0.14309800741242051</v>
      </c>
      <c r="AF52" s="206">
        <f t="shared" si="7"/>
        <v>0.15040394017168418</v>
      </c>
      <c r="AG52" s="298">
        <f t="shared" si="8"/>
        <v>-0.70000000000000062</v>
      </c>
      <c r="AI52" s="206">
        <f t="shared" si="9"/>
        <v>0.15123620749888</v>
      </c>
      <c r="AJ52" s="206">
        <f t="shared" si="10"/>
        <v>0.15684715153693801</v>
      </c>
      <c r="AK52" s="298">
        <f t="shared" si="11"/>
        <v>-0.60000000000000053</v>
      </c>
      <c r="AL52" s="306">
        <v>0</v>
      </c>
    </row>
    <row r="53" spans="2:38" s="105" customFormat="1" ht="13.5" customHeight="1">
      <c r="B53" s="221">
        <v>49</v>
      </c>
      <c r="C53" s="222" t="s">
        <v>28</v>
      </c>
      <c r="D53" s="207">
        <v>109122221.99390015</v>
      </c>
      <c r="E53" s="207">
        <f t="shared" si="3"/>
        <v>92222740.063199997</v>
      </c>
      <c r="F53" s="207">
        <v>35092815.152239993</v>
      </c>
      <c r="G53" s="207">
        <f t="shared" si="4"/>
        <v>57129924.910959996</v>
      </c>
      <c r="H53" s="207">
        <f t="shared" si="5"/>
        <v>11287859.0506</v>
      </c>
      <c r="I53" s="207">
        <v>6808418.5200000005</v>
      </c>
      <c r="J53" s="342">
        <v>4479440.5305999992</v>
      </c>
      <c r="K53" s="207">
        <v>45842065.860359997</v>
      </c>
      <c r="L53" s="25">
        <f t="shared" si="13"/>
        <v>0.75662580924904232</v>
      </c>
      <c r="M53" s="25">
        <f t="shared" si="14"/>
        <v>0.14679429820757339</v>
      </c>
      <c r="N53" s="27">
        <f t="shared" si="15"/>
        <v>0.90342010745661583</v>
      </c>
      <c r="P53" s="221">
        <v>49</v>
      </c>
      <c r="Q53" s="222" t="s">
        <v>28</v>
      </c>
      <c r="R53" s="208">
        <v>102785870.08234</v>
      </c>
      <c r="S53" s="208">
        <v>86562574.319700077</v>
      </c>
      <c r="T53" s="208">
        <v>33638134.930629998</v>
      </c>
      <c r="U53" s="208">
        <v>52924439.389069974</v>
      </c>
      <c r="V53" s="208">
        <v>11082674.810699999</v>
      </c>
      <c r="W53" s="208">
        <v>6842696.3600000003</v>
      </c>
      <c r="X53" s="208">
        <v>4239978.4506999999</v>
      </c>
      <c r="Y53" s="208">
        <v>41841764.578370012</v>
      </c>
      <c r="Z53" s="28">
        <v>0.75218081079471977</v>
      </c>
      <c r="AA53" s="28">
        <v>0.15300922321350835</v>
      </c>
      <c r="AB53" s="28">
        <v>0.90519003400822806</v>
      </c>
      <c r="AD53" s="91" t="str">
        <f t="shared" si="6"/>
        <v>茨木市</v>
      </c>
      <c r="AE53" s="206">
        <f t="shared" si="16"/>
        <v>0.14289843078960304</v>
      </c>
      <c r="AF53" s="206">
        <f t="shared" si="7"/>
        <v>0.15486537420984017</v>
      </c>
      <c r="AG53" s="298">
        <f t="shared" si="8"/>
        <v>-1.2000000000000011</v>
      </c>
      <c r="AI53" s="206">
        <f t="shared" si="9"/>
        <v>0.15123620749888</v>
      </c>
      <c r="AJ53" s="206">
        <f t="shared" si="10"/>
        <v>0.15684715153693801</v>
      </c>
      <c r="AK53" s="298">
        <f t="shared" si="11"/>
        <v>-0.60000000000000053</v>
      </c>
      <c r="AL53" s="306">
        <v>0</v>
      </c>
    </row>
    <row r="54" spans="2:38" s="105" customFormat="1" ht="13.5" customHeight="1">
      <c r="B54" s="221">
        <v>50</v>
      </c>
      <c r="C54" s="222" t="s">
        <v>17</v>
      </c>
      <c r="D54" s="207">
        <v>103808182.33294998</v>
      </c>
      <c r="E54" s="207">
        <f t="shared" si="3"/>
        <v>90089741.225249976</v>
      </c>
      <c r="F54" s="207">
        <v>27463656.235889979</v>
      </c>
      <c r="G54" s="207">
        <f t="shared" si="4"/>
        <v>62626084.98935999</v>
      </c>
      <c r="H54" s="207">
        <f t="shared" si="5"/>
        <v>12281907.618310001</v>
      </c>
      <c r="I54" s="207">
        <v>7473964.0500000007</v>
      </c>
      <c r="J54" s="342">
        <v>4807943.56831</v>
      </c>
      <c r="K54" s="207">
        <v>50344177.371049985</v>
      </c>
      <c r="L54" s="25">
        <f t="shared" si="13"/>
        <v>0.69098670575251764</v>
      </c>
      <c r="M54" s="25">
        <f t="shared" si="14"/>
        <v>0.18804523889551553</v>
      </c>
      <c r="N54" s="27">
        <f t="shared" si="15"/>
        <v>0.87903194464803325</v>
      </c>
      <c r="P54" s="221">
        <v>50</v>
      </c>
      <c r="Q54" s="222" t="s">
        <v>17</v>
      </c>
      <c r="R54" s="208">
        <v>97861936.226860031</v>
      </c>
      <c r="S54" s="208">
        <v>84652479.920360029</v>
      </c>
      <c r="T54" s="208">
        <v>26028883.798009973</v>
      </c>
      <c r="U54" s="208">
        <v>58623596.122350007</v>
      </c>
      <c r="V54" s="208">
        <v>12199894.620220002</v>
      </c>
      <c r="W54" s="208">
        <v>7484710.0249999985</v>
      </c>
      <c r="X54" s="208">
        <v>4715184.5952200042</v>
      </c>
      <c r="Y54" s="208">
        <v>46423701.502130039</v>
      </c>
      <c r="Z54" s="28">
        <v>0.68087145012192452</v>
      </c>
      <c r="AA54" s="28">
        <v>0.19578731873448513</v>
      </c>
      <c r="AB54" s="28">
        <v>0.87665876885640959</v>
      </c>
      <c r="AD54" s="91" t="str">
        <f t="shared" si="6"/>
        <v>富田林市</v>
      </c>
      <c r="AE54" s="206">
        <f t="shared" si="16"/>
        <v>0.1422610223166634</v>
      </c>
      <c r="AF54" s="206">
        <f t="shared" si="7"/>
        <v>0.15685476917686192</v>
      </c>
      <c r="AG54" s="298">
        <f t="shared" si="8"/>
        <v>-1.5000000000000013</v>
      </c>
      <c r="AI54" s="206">
        <f t="shared" si="9"/>
        <v>0.15123620749888</v>
      </c>
      <c r="AJ54" s="206">
        <f t="shared" si="10"/>
        <v>0.15684715153693801</v>
      </c>
      <c r="AK54" s="298">
        <f t="shared" si="11"/>
        <v>-0.60000000000000053</v>
      </c>
      <c r="AL54" s="306">
        <v>0</v>
      </c>
    </row>
    <row r="55" spans="2:38" s="105" customFormat="1" ht="13.5" customHeight="1">
      <c r="B55" s="221">
        <v>51</v>
      </c>
      <c r="C55" s="222" t="s">
        <v>49</v>
      </c>
      <c r="D55" s="207">
        <v>120565211.93077007</v>
      </c>
      <c r="E55" s="207">
        <f t="shared" si="3"/>
        <v>102912025.99356999</v>
      </c>
      <c r="F55" s="207">
        <v>36268063.674300008</v>
      </c>
      <c r="G55" s="207">
        <f t="shared" si="4"/>
        <v>66643962.319269978</v>
      </c>
      <c r="H55" s="207">
        <f t="shared" si="5"/>
        <v>14525004.233650001</v>
      </c>
      <c r="I55" s="207">
        <v>9289852.375</v>
      </c>
      <c r="J55" s="342">
        <v>5235151.8586500008</v>
      </c>
      <c r="K55" s="207">
        <v>52118958.085619979</v>
      </c>
      <c r="L55" s="28">
        <f t="shared" si="13"/>
        <v>0.71403569754886609</v>
      </c>
      <c r="M55" s="28">
        <f t="shared" si="14"/>
        <v>0.18289606746801712</v>
      </c>
      <c r="N55" s="29">
        <f t="shared" si="15"/>
        <v>0.89693176501688321</v>
      </c>
      <c r="P55" s="221">
        <v>51</v>
      </c>
      <c r="Q55" s="222" t="s">
        <v>49</v>
      </c>
      <c r="R55" s="208">
        <v>112332757.89722</v>
      </c>
      <c r="S55" s="208">
        <v>94751435.105519995</v>
      </c>
      <c r="T55" s="208">
        <v>33806822.146600038</v>
      </c>
      <c r="U55" s="208">
        <v>60944612.958919987</v>
      </c>
      <c r="V55" s="208">
        <v>14561692.793000001</v>
      </c>
      <c r="W55" s="208">
        <v>9356199.0000000019</v>
      </c>
      <c r="X55" s="208">
        <v>5205493.7930000005</v>
      </c>
      <c r="Y55" s="208">
        <v>46382920.165919982</v>
      </c>
      <c r="Z55" s="28">
        <v>0.6989427355546507</v>
      </c>
      <c r="AA55" s="28">
        <v>0.19343573007530857</v>
      </c>
      <c r="AB55" s="28">
        <v>0.89237846562995915</v>
      </c>
      <c r="AD55" s="91" t="str">
        <f t="shared" si="6"/>
        <v>豊能町</v>
      </c>
      <c r="AE55" s="206">
        <f t="shared" si="16"/>
        <v>0.14204117541921935</v>
      </c>
      <c r="AF55" s="206">
        <f t="shared" si="7"/>
        <v>0.14499297203493092</v>
      </c>
      <c r="AG55" s="298">
        <f t="shared" si="8"/>
        <v>-0.30000000000000027</v>
      </c>
      <c r="AI55" s="206">
        <f t="shared" si="9"/>
        <v>0.15123620749888</v>
      </c>
      <c r="AJ55" s="206">
        <f t="shared" si="10"/>
        <v>0.15684715153693801</v>
      </c>
      <c r="AK55" s="298">
        <f t="shared" si="11"/>
        <v>-0.60000000000000053</v>
      </c>
      <c r="AL55" s="306">
        <v>0</v>
      </c>
    </row>
    <row r="56" spans="2:38" s="105" customFormat="1" ht="13.5" customHeight="1">
      <c r="B56" s="221">
        <v>52</v>
      </c>
      <c r="C56" s="222" t="s">
        <v>5</v>
      </c>
      <c r="D56" s="207">
        <v>100676557.74332</v>
      </c>
      <c r="E56" s="207">
        <f t="shared" si="3"/>
        <v>86323117.343160033</v>
      </c>
      <c r="F56" s="207">
        <v>28103919.209540036</v>
      </c>
      <c r="G56" s="207">
        <f t="shared" si="4"/>
        <v>58219198.133620001</v>
      </c>
      <c r="H56" s="207">
        <f t="shared" si="5"/>
        <v>10055407.191320004</v>
      </c>
      <c r="I56" s="207">
        <v>5978286.6000000015</v>
      </c>
      <c r="J56" s="342">
        <v>4077120.5913200025</v>
      </c>
      <c r="K56" s="207">
        <v>48163790.942299999</v>
      </c>
      <c r="L56" s="25">
        <f t="shared" si="13"/>
        <v>0.7364888707497369</v>
      </c>
      <c r="M56" s="25">
        <f t="shared" si="14"/>
        <v>0.15666646044006852</v>
      </c>
      <c r="N56" s="27">
        <f t="shared" si="15"/>
        <v>0.89315533118980539</v>
      </c>
      <c r="P56" s="221">
        <v>52</v>
      </c>
      <c r="Q56" s="222" t="s">
        <v>5</v>
      </c>
      <c r="R56" s="208">
        <v>95813789.81847994</v>
      </c>
      <c r="S56" s="208">
        <v>82301586.675589949</v>
      </c>
      <c r="T56" s="208">
        <v>26405943.646730002</v>
      </c>
      <c r="U56" s="208">
        <v>55895643.028860025</v>
      </c>
      <c r="V56" s="208">
        <v>9921299.2658300009</v>
      </c>
      <c r="W56" s="208">
        <v>5999262.3999999994</v>
      </c>
      <c r="X56" s="208">
        <v>3922036.865830001</v>
      </c>
      <c r="Y56" s="208">
        <v>45974343.763029963</v>
      </c>
      <c r="Z56" s="28">
        <v>0.72689093720350162</v>
      </c>
      <c r="AA56" s="28">
        <v>0.16514499639954175</v>
      </c>
      <c r="AB56" s="28">
        <v>0.89203593360304334</v>
      </c>
      <c r="AD56" s="91" t="str">
        <f t="shared" si="6"/>
        <v>浪速区</v>
      </c>
      <c r="AE56" s="206">
        <f t="shared" si="16"/>
        <v>0.14078686552545738</v>
      </c>
      <c r="AF56" s="206">
        <f t="shared" si="7"/>
        <v>0.14870709009746666</v>
      </c>
      <c r="AG56" s="298">
        <f t="shared" si="8"/>
        <v>-0.80000000000000071</v>
      </c>
      <c r="AI56" s="206">
        <f t="shared" si="9"/>
        <v>0.15123620749888</v>
      </c>
      <c r="AJ56" s="206">
        <f t="shared" si="10"/>
        <v>0.15684715153693801</v>
      </c>
      <c r="AK56" s="298">
        <f t="shared" si="11"/>
        <v>-0.60000000000000053</v>
      </c>
      <c r="AL56" s="306">
        <v>0</v>
      </c>
    </row>
    <row r="57" spans="2:38" s="105" customFormat="1" ht="13.5" customHeight="1">
      <c r="B57" s="221">
        <v>53</v>
      </c>
      <c r="C57" s="222" t="s">
        <v>23</v>
      </c>
      <c r="D57" s="207">
        <v>62162188.069690004</v>
      </c>
      <c r="E57" s="207">
        <f t="shared" si="3"/>
        <v>53633217.751989976</v>
      </c>
      <c r="F57" s="207">
        <v>18442673.528829988</v>
      </c>
      <c r="G57" s="207">
        <f t="shared" si="4"/>
        <v>35190544.223159991</v>
      </c>
      <c r="H57" s="207">
        <f t="shared" si="5"/>
        <v>6645254.9454900008</v>
      </c>
      <c r="I57" s="207">
        <v>4293712.8250000011</v>
      </c>
      <c r="J57" s="342">
        <v>2351542.1204900001</v>
      </c>
      <c r="K57" s="207">
        <v>28545289.277669992</v>
      </c>
      <c r="L57" s="25">
        <f t="shared" si="13"/>
        <v>0.73512141696784239</v>
      </c>
      <c r="M57" s="25">
        <f t="shared" si="14"/>
        <v>0.17114656674005777</v>
      </c>
      <c r="N57" s="27">
        <f t="shared" si="15"/>
        <v>0.90626798370790007</v>
      </c>
      <c r="P57" s="221">
        <v>53</v>
      </c>
      <c r="Q57" s="222" t="s">
        <v>23</v>
      </c>
      <c r="R57" s="208">
        <v>58820357.153829977</v>
      </c>
      <c r="S57" s="208">
        <v>50608613.978530012</v>
      </c>
      <c r="T57" s="208">
        <v>17771810.954999998</v>
      </c>
      <c r="U57" s="208">
        <v>32836803.023529999</v>
      </c>
      <c r="V57" s="208">
        <v>6647611.0592900021</v>
      </c>
      <c r="W57" s="208">
        <v>4325216.7500000009</v>
      </c>
      <c r="X57" s="208">
        <v>2322394.3092900012</v>
      </c>
      <c r="Y57" s="208">
        <v>26189191.964239988</v>
      </c>
      <c r="Z57" s="28">
        <v>0.727773611701379</v>
      </c>
      <c r="AA57" s="28">
        <v>0.17712199524906558</v>
      </c>
      <c r="AB57" s="28">
        <v>0.90489560695044458</v>
      </c>
      <c r="AD57" s="91" t="str">
        <f t="shared" si="6"/>
        <v>堺市西区</v>
      </c>
      <c r="AE57" s="206">
        <f t="shared" si="16"/>
        <v>0.14062948969572009</v>
      </c>
      <c r="AF57" s="206">
        <f t="shared" si="7"/>
        <v>0.14514913508433933</v>
      </c>
      <c r="AG57" s="298">
        <f t="shared" si="8"/>
        <v>-0.40000000000000036</v>
      </c>
      <c r="AI57" s="206">
        <f t="shared" si="9"/>
        <v>0.15123620749888</v>
      </c>
      <c r="AJ57" s="206">
        <f t="shared" si="10"/>
        <v>0.15684715153693801</v>
      </c>
      <c r="AK57" s="298">
        <f t="shared" si="11"/>
        <v>-0.60000000000000053</v>
      </c>
      <c r="AL57" s="306">
        <v>0</v>
      </c>
    </row>
    <row r="58" spans="2:38" s="105" customFormat="1" ht="13.5" customHeight="1">
      <c r="B58" s="221">
        <v>54</v>
      </c>
      <c r="C58" s="222" t="s">
        <v>29</v>
      </c>
      <c r="D58" s="207">
        <v>96279290.693560034</v>
      </c>
      <c r="E58" s="207">
        <f t="shared" si="3"/>
        <v>81882546.198909968</v>
      </c>
      <c r="F58" s="207">
        <v>30746767.88882003</v>
      </c>
      <c r="G58" s="207">
        <f t="shared" si="4"/>
        <v>51135778.310089931</v>
      </c>
      <c r="H58" s="207">
        <f t="shared" si="5"/>
        <v>9970229.0971999969</v>
      </c>
      <c r="I58" s="207">
        <v>5983012.9500000011</v>
      </c>
      <c r="J58" s="342">
        <v>3987216.1471999963</v>
      </c>
      <c r="K58" s="207">
        <v>41165549.212889932</v>
      </c>
      <c r="L58" s="25">
        <f t="shared" si="13"/>
        <v>0.75513348637613853</v>
      </c>
      <c r="M58" s="25">
        <f t="shared" si="14"/>
        <v>0.14694141004687153</v>
      </c>
      <c r="N58" s="27">
        <f t="shared" si="15"/>
        <v>0.90207489642301009</v>
      </c>
      <c r="P58" s="221">
        <v>54</v>
      </c>
      <c r="Q58" s="222" t="s">
        <v>29</v>
      </c>
      <c r="R58" s="208">
        <v>91741606.02632004</v>
      </c>
      <c r="S58" s="208">
        <v>77854984.508320004</v>
      </c>
      <c r="T58" s="208">
        <v>29131105.498650007</v>
      </c>
      <c r="U58" s="208">
        <v>48723879.009669922</v>
      </c>
      <c r="V58" s="208">
        <v>10203371.397899996</v>
      </c>
      <c r="W58" s="208">
        <v>6125139.799999998</v>
      </c>
      <c r="X58" s="208">
        <v>4078231.5978999981</v>
      </c>
      <c r="Y58" s="208">
        <v>38520507.611769989</v>
      </c>
      <c r="Z58" s="28">
        <v>0.74059979430424505</v>
      </c>
      <c r="AA58" s="28">
        <v>0.15571936589138241</v>
      </c>
      <c r="AB58" s="28">
        <v>0.89631916019562741</v>
      </c>
      <c r="AD58" s="91" t="str">
        <f t="shared" si="6"/>
        <v>城東区</v>
      </c>
      <c r="AE58" s="206">
        <f t="shared" si="16"/>
        <v>0.14004536438755269</v>
      </c>
      <c r="AF58" s="206">
        <f t="shared" si="7"/>
        <v>0.14686150342556636</v>
      </c>
      <c r="AG58" s="298">
        <f t="shared" si="8"/>
        <v>-0.69999999999999785</v>
      </c>
      <c r="AI58" s="206">
        <f t="shared" si="9"/>
        <v>0.15123620749888</v>
      </c>
      <c r="AJ58" s="206">
        <f t="shared" si="10"/>
        <v>0.15684715153693801</v>
      </c>
      <c r="AK58" s="298">
        <f t="shared" si="11"/>
        <v>-0.60000000000000053</v>
      </c>
      <c r="AL58" s="306">
        <v>0</v>
      </c>
    </row>
    <row r="59" spans="2:38" s="105" customFormat="1" ht="13.5" customHeight="1">
      <c r="B59" s="221">
        <v>55</v>
      </c>
      <c r="C59" s="222" t="s">
        <v>18</v>
      </c>
      <c r="D59" s="207">
        <v>99248466.536490023</v>
      </c>
      <c r="E59" s="207">
        <f t="shared" si="3"/>
        <v>85731467.195490032</v>
      </c>
      <c r="F59" s="207">
        <v>33916010.735249996</v>
      </c>
      <c r="G59" s="207">
        <f t="shared" si="4"/>
        <v>51815456.460240036</v>
      </c>
      <c r="H59" s="207">
        <f t="shared" si="5"/>
        <v>9780455.1840499975</v>
      </c>
      <c r="I59" s="207">
        <v>5949451.4500000011</v>
      </c>
      <c r="J59" s="342">
        <v>3831003.7340499959</v>
      </c>
      <c r="K59" s="207">
        <v>42035001.276190042</v>
      </c>
      <c r="L59" s="25">
        <f t="shared" si="13"/>
        <v>0.77617285566954441</v>
      </c>
      <c r="M59" s="25">
        <f t="shared" si="14"/>
        <v>0.13615406474719571</v>
      </c>
      <c r="N59" s="27">
        <f t="shared" si="15"/>
        <v>0.91232692041674013</v>
      </c>
      <c r="P59" s="221">
        <v>55</v>
      </c>
      <c r="Q59" s="222" t="s">
        <v>18</v>
      </c>
      <c r="R59" s="208">
        <v>97913580.367820024</v>
      </c>
      <c r="S59" s="208">
        <v>84561120.335319951</v>
      </c>
      <c r="T59" s="208">
        <v>32698938.202400006</v>
      </c>
      <c r="U59" s="208">
        <v>51862182.132919997</v>
      </c>
      <c r="V59" s="208">
        <v>9867919.0718900021</v>
      </c>
      <c r="W59" s="208">
        <v>6014030.4252000004</v>
      </c>
      <c r="X59" s="208">
        <v>3853888.6466900012</v>
      </c>
      <c r="Y59" s="208">
        <v>41994263.061029986</v>
      </c>
      <c r="Z59" s="28">
        <v>0.76817835039350824</v>
      </c>
      <c r="AA59" s="28">
        <v>0.14128434209852789</v>
      </c>
      <c r="AB59" s="28">
        <v>0.90946269249203615</v>
      </c>
      <c r="AD59" s="91" t="str">
        <f t="shared" si="6"/>
        <v>泉佐野市</v>
      </c>
      <c r="AE59" s="206">
        <f t="shared" si="16"/>
        <v>0.13855807139108262</v>
      </c>
      <c r="AF59" s="206">
        <f t="shared" si="7"/>
        <v>0.14758867529986494</v>
      </c>
      <c r="AG59" s="298">
        <f t="shared" si="8"/>
        <v>-0.89999999999999802</v>
      </c>
      <c r="AI59" s="206">
        <f t="shared" si="9"/>
        <v>0.15123620749888</v>
      </c>
      <c r="AJ59" s="206">
        <f t="shared" si="10"/>
        <v>0.15684715153693801</v>
      </c>
      <c r="AK59" s="298">
        <f t="shared" si="11"/>
        <v>-0.60000000000000053</v>
      </c>
      <c r="AL59" s="306">
        <v>0</v>
      </c>
    </row>
    <row r="60" spans="2:38" s="105" customFormat="1" ht="13.5" customHeight="1">
      <c r="B60" s="221">
        <v>56</v>
      </c>
      <c r="C60" s="222" t="s">
        <v>11</v>
      </c>
      <c r="D60" s="207">
        <v>59146177.070520066</v>
      </c>
      <c r="E60" s="207">
        <f t="shared" si="3"/>
        <v>51246250.185719982</v>
      </c>
      <c r="F60" s="207">
        <v>20761323.42559997</v>
      </c>
      <c r="G60" s="207">
        <f t="shared" si="4"/>
        <v>30484926.760120008</v>
      </c>
      <c r="H60" s="207">
        <f t="shared" si="5"/>
        <v>5004195.76841</v>
      </c>
      <c r="I60" s="207">
        <v>2889421.4499999997</v>
      </c>
      <c r="J60" s="342">
        <v>2114774.3184100003</v>
      </c>
      <c r="K60" s="207">
        <v>25480730.991710007</v>
      </c>
      <c r="L60" s="25">
        <f t="shared" si="13"/>
        <v>0.80577935454243099</v>
      </c>
      <c r="M60" s="25">
        <f t="shared" si="14"/>
        <v>0.11214295463030061</v>
      </c>
      <c r="N60" s="27">
        <f t="shared" si="15"/>
        <v>0.91792230917273154</v>
      </c>
      <c r="P60" s="221">
        <v>56</v>
      </c>
      <c r="Q60" s="222" t="s">
        <v>11</v>
      </c>
      <c r="R60" s="208">
        <v>55011215.677979931</v>
      </c>
      <c r="S60" s="208">
        <v>47442883.058479913</v>
      </c>
      <c r="T60" s="208">
        <v>19729258.117290005</v>
      </c>
      <c r="U60" s="208">
        <v>27713624.941189986</v>
      </c>
      <c r="V60" s="208">
        <v>5015770.477359999</v>
      </c>
      <c r="W60" s="208">
        <v>2875878.1</v>
      </c>
      <c r="X60" s="208">
        <v>2139892.3773599993</v>
      </c>
      <c r="Y60" s="208">
        <v>22697854.463829983</v>
      </c>
      <c r="Z60" s="28">
        <v>0.79730189204774515</v>
      </c>
      <c r="AA60" s="28">
        <v>0.11622043955211993</v>
      </c>
      <c r="AB60" s="28">
        <v>0.91352233159986518</v>
      </c>
      <c r="AD60" s="91" t="str">
        <f t="shared" si="6"/>
        <v>西成区</v>
      </c>
      <c r="AE60" s="206">
        <f t="shared" si="16"/>
        <v>0.13775544971643669</v>
      </c>
      <c r="AF60" s="206">
        <f t="shared" si="7"/>
        <v>0.14403436801915862</v>
      </c>
      <c r="AG60" s="298">
        <f t="shared" si="8"/>
        <v>-0.59999999999999776</v>
      </c>
      <c r="AI60" s="206">
        <f t="shared" si="9"/>
        <v>0.15123620749888</v>
      </c>
      <c r="AJ60" s="206">
        <f t="shared" si="10"/>
        <v>0.15684715153693801</v>
      </c>
      <c r="AK60" s="298">
        <f t="shared" si="11"/>
        <v>-0.60000000000000053</v>
      </c>
      <c r="AL60" s="306">
        <v>0</v>
      </c>
    </row>
    <row r="61" spans="2:38" s="105" customFormat="1" ht="13.5" customHeight="1">
      <c r="B61" s="221">
        <v>57</v>
      </c>
      <c r="C61" s="222" t="s">
        <v>50</v>
      </c>
      <c r="D61" s="207">
        <v>53565164.052260056</v>
      </c>
      <c r="E61" s="207">
        <f t="shared" si="3"/>
        <v>45549728.351060003</v>
      </c>
      <c r="F61" s="207">
        <v>14768928.127500005</v>
      </c>
      <c r="G61" s="207">
        <f t="shared" si="4"/>
        <v>30780800.223559998</v>
      </c>
      <c r="H61" s="207">
        <f t="shared" si="5"/>
        <v>5545847.095999999</v>
      </c>
      <c r="I61" s="207">
        <v>3484239.5</v>
      </c>
      <c r="J61" s="342">
        <v>2061607.5959999992</v>
      </c>
      <c r="K61" s="207">
        <v>25234953.127560001</v>
      </c>
      <c r="L61" s="25">
        <f t="shared" si="13"/>
        <v>0.72700425995437057</v>
      </c>
      <c r="M61" s="25">
        <f t="shared" si="14"/>
        <v>0.17151257947316362</v>
      </c>
      <c r="N61" s="27">
        <f t="shared" si="15"/>
        <v>0.89851683942753424</v>
      </c>
      <c r="P61" s="221">
        <v>57</v>
      </c>
      <c r="Q61" s="222" t="s">
        <v>50</v>
      </c>
      <c r="R61" s="208">
        <v>49090652.054819994</v>
      </c>
      <c r="S61" s="208">
        <v>40320078.700820006</v>
      </c>
      <c r="T61" s="208">
        <v>14216463.137999997</v>
      </c>
      <c r="U61" s="208">
        <v>26103615.56282001</v>
      </c>
      <c r="V61" s="208">
        <v>5407165.2279999992</v>
      </c>
      <c r="W61" s="208">
        <v>3410528.8600000003</v>
      </c>
      <c r="X61" s="208">
        <v>1996636.3679999989</v>
      </c>
      <c r="Y61" s="208">
        <v>20696450.334819995</v>
      </c>
      <c r="Z61" s="28">
        <v>0.72445639882945989</v>
      </c>
      <c r="AA61" s="28">
        <v>0.1737970571186061</v>
      </c>
      <c r="AB61" s="28">
        <v>0.89825345594806594</v>
      </c>
      <c r="AD61" s="91" t="str">
        <f t="shared" si="6"/>
        <v>堺市東区</v>
      </c>
      <c r="AE61" s="206">
        <f t="shared" si="16"/>
        <v>0.13686206843548571</v>
      </c>
      <c r="AF61" s="206">
        <f t="shared" si="7"/>
        <v>0.14613143880108698</v>
      </c>
      <c r="AG61" s="298">
        <f t="shared" si="8"/>
        <v>-0.89999999999999802</v>
      </c>
      <c r="AI61" s="206">
        <f t="shared" si="9"/>
        <v>0.15123620749888</v>
      </c>
      <c r="AJ61" s="206">
        <f t="shared" si="10"/>
        <v>0.15684715153693801</v>
      </c>
      <c r="AK61" s="298">
        <f t="shared" si="11"/>
        <v>-0.60000000000000053</v>
      </c>
      <c r="AL61" s="306">
        <v>0</v>
      </c>
    </row>
    <row r="62" spans="2:38" s="105" customFormat="1" ht="13.5" customHeight="1">
      <c r="B62" s="221">
        <v>58</v>
      </c>
      <c r="C62" s="222" t="s">
        <v>30</v>
      </c>
      <c r="D62" s="207">
        <v>55024282.841000065</v>
      </c>
      <c r="E62" s="207">
        <f t="shared" si="3"/>
        <v>46517437.945099995</v>
      </c>
      <c r="F62" s="207">
        <v>16247798.218500007</v>
      </c>
      <c r="G62" s="207">
        <f t="shared" si="4"/>
        <v>30269639.726599991</v>
      </c>
      <c r="H62" s="207">
        <f t="shared" si="5"/>
        <v>6106018.2320000008</v>
      </c>
      <c r="I62" s="207">
        <v>3519067.5</v>
      </c>
      <c r="J62" s="342">
        <v>2586950.7320000003</v>
      </c>
      <c r="K62" s="207">
        <v>24163621.494599991</v>
      </c>
      <c r="L62" s="25">
        <f t="shared" si="13"/>
        <v>0.7268467223249736</v>
      </c>
      <c r="M62" s="25">
        <f t="shared" si="14"/>
        <v>0.15742580278372492</v>
      </c>
      <c r="N62" s="27">
        <f t="shared" si="15"/>
        <v>0.88427252510869858</v>
      </c>
      <c r="P62" s="221">
        <v>58</v>
      </c>
      <c r="Q62" s="222" t="s">
        <v>30</v>
      </c>
      <c r="R62" s="208">
        <v>53169307.41717995</v>
      </c>
      <c r="S62" s="208">
        <v>44855573.338380016</v>
      </c>
      <c r="T62" s="208">
        <v>15618452.415300012</v>
      </c>
      <c r="U62" s="208">
        <v>29237120.923079986</v>
      </c>
      <c r="V62" s="208">
        <v>6133049.620339998</v>
      </c>
      <c r="W62" s="208">
        <v>3520451.6999999993</v>
      </c>
      <c r="X62" s="208">
        <v>2612597.9203399988</v>
      </c>
      <c r="Y62" s="208">
        <v>23104071.30274</v>
      </c>
      <c r="Z62" s="28">
        <v>0.71804017900506611</v>
      </c>
      <c r="AA62" s="28">
        <v>0.16184867115069623</v>
      </c>
      <c r="AB62" s="28">
        <v>0.87988885015576235</v>
      </c>
      <c r="AD62" s="91" t="str">
        <f t="shared" si="6"/>
        <v>住之江区</v>
      </c>
      <c r="AE62" s="206">
        <f t="shared" si="16"/>
        <v>0.13664383930097204</v>
      </c>
      <c r="AF62" s="206">
        <f t="shared" si="7"/>
        <v>0.14316840224437472</v>
      </c>
      <c r="AG62" s="298">
        <f t="shared" si="8"/>
        <v>-0.59999999999999776</v>
      </c>
      <c r="AI62" s="206">
        <f t="shared" si="9"/>
        <v>0.15123620749888</v>
      </c>
      <c r="AJ62" s="206">
        <f t="shared" si="10"/>
        <v>0.15684715153693801</v>
      </c>
      <c r="AK62" s="298">
        <f t="shared" si="11"/>
        <v>-0.60000000000000053</v>
      </c>
      <c r="AL62" s="306">
        <v>0</v>
      </c>
    </row>
    <row r="63" spans="2:38" s="105" customFormat="1" ht="13.5" customHeight="1">
      <c r="B63" s="221">
        <v>59</v>
      </c>
      <c r="C63" s="222" t="s">
        <v>24</v>
      </c>
      <c r="D63" s="207">
        <v>412608632.27786028</v>
      </c>
      <c r="E63" s="207">
        <f t="shared" si="3"/>
        <v>354386712.69909978</v>
      </c>
      <c r="F63" s="207">
        <v>120072882.4011399</v>
      </c>
      <c r="G63" s="207">
        <f t="shared" si="4"/>
        <v>234313830.29795986</v>
      </c>
      <c r="H63" s="207">
        <f t="shared" si="5"/>
        <v>48022521.292270012</v>
      </c>
      <c r="I63" s="207">
        <v>30143365.400000006</v>
      </c>
      <c r="J63" s="342">
        <v>17879155.892270006</v>
      </c>
      <c r="K63" s="207">
        <v>186291309.00568986</v>
      </c>
      <c r="L63" s="28">
        <f t="shared" si="13"/>
        <v>0.71431389415109448</v>
      </c>
      <c r="M63" s="28">
        <f t="shared" si="14"/>
        <v>0.17932296028140451</v>
      </c>
      <c r="N63" s="29">
        <f t="shared" si="15"/>
        <v>0.89363685443249885</v>
      </c>
      <c r="P63" s="221">
        <v>59</v>
      </c>
      <c r="Q63" s="222" t="s">
        <v>24</v>
      </c>
      <c r="R63" s="208">
        <v>400608602.98234004</v>
      </c>
      <c r="S63" s="208">
        <v>343574037.56644028</v>
      </c>
      <c r="T63" s="208">
        <v>116293188.38110003</v>
      </c>
      <c r="U63" s="208">
        <v>227280849.18534011</v>
      </c>
      <c r="V63" s="208">
        <v>47142672.467380002</v>
      </c>
      <c r="W63" s="208">
        <v>29692769.320000004</v>
      </c>
      <c r="X63" s="208">
        <v>17449903.147379994</v>
      </c>
      <c r="Y63" s="208">
        <v>180138176.71796</v>
      </c>
      <c r="Z63" s="28">
        <v>0.71155245719857296</v>
      </c>
      <c r="AA63" s="28">
        <v>0.18167842213972801</v>
      </c>
      <c r="AB63" s="28">
        <v>0.89323087933830092</v>
      </c>
      <c r="AD63" s="91" t="str">
        <f t="shared" si="6"/>
        <v>門真市</v>
      </c>
      <c r="AE63" s="206">
        <f t="shared" si="16"/>
        <v>0.13615406474719571</v>
      </c>
      <c r="AF63" s="206">
        <f t="shared" si="7"/>
        <v>0.14128434209852789</v>
      </c>
      <c r="AG63" s="298">
        <f t="shared" si="8"/>
        <v>-0.49999999999999767</v>
      </c>
      <c r="AI63" s="206">
        <f t="shared" si="9"/>
        <v>0.15123620749888</v>
      </c>
      <c r="AJ63" s="206">
        <f t="shared" si="10"/>
        <v>0.15684715153693801</v>
      </c>
      <c r="AK63" s="298">
        <f t="shared" si="11"/>
        <v>-0.60000000000000053</v>
      </c>
      <c r="AL63" s="306">
        <v>0</v>
      </c>
    </row>
    <row r="64" spans="2:38" s="105" customFormat="1" ht="13.5" customHeight="1">
      <c r="B64" s="221">
        <v>60</v>
      </c>
      <c r="C64" s="222" t="s">
        <v>51</v>
      </c>
      <c r="D64" s="207">
        <v>49507310.911080025</v>
      </c>
      <c r="E64" s="207">
        <f t="shared" si="3"/>
        <v>39987489.518380009</v>
      </c>
      <c r="F64" s="207">
        <v>15881112.376499997</v>
      </c>
      <c r="G64" s="207">
        <f t="shared" si="4"/>
        <v>24106377.141880009</v>
      </c>
      <c r="H64" s="207">
        <f t="shared" si="5"/>
        <v>5734103.3798799999</v>
      </c>
      <c r="I64" s="207">
        <v>3449409.9</v>
      </c>
      <c r="J64" s="342">
        <v>2284693.47988</v>
      </c>
      <c r="K64" s="207">
        <v>18372273.762000009</v>
      </c>
      <c r="L64" s="25">
        <f t="shared" si="13"/>
        <v>0.7347191235790691</v>
      </c>
      <c r="M64" s="25">
        <f t="shared" si="14"/>
        <v>0.15958248758085442</v>
      </c>
      <c r="N64" s="27">
        <f t="shared" si="15"/>
        <v>0.89430161115992346</v>
      </c>
      <c r="P64" s="221">
        <v>60</v>
      </c>
      <c r="Q64" s="222" t="s">
        <v>51</v>
      </c>
      <c r="R64" s="208">
        <v>48033890.038400009</v>
      </c>
      <c r="S64" s="208">
        <v>38972667.467400014</v>
      </c>
      <c r="T64" s="208">
        <v>15434181.512499996</v>
      </c>
      <c r="U64" s="208">
        <v>23538485.954900011</v>
      </c>
      <c r="V64" s="208">
        <v>5465392.8438999988</v>
      </c>
      <c r="W64" s="208">
        <v>3323770.6</v>
      </c>
      <c r="X64" s="208">
        <v>2141622.2438999992</v>
      </c>
      <c r="Y64" s="208">
        <v>18073093.110999994</v>
      </c>
      <c r="Z64" s="28">
        <v>0.73849262426598883</v>
      </c>
      <c r="AA64" s="28">
        <v>0.15903532499369658</v>
      </c>
      <c r="AB64" s="28">
        <v>0.89752794925968549</v>
      </c>
      <c r="AD64" s="91" t="str">
        <f t="shared" si="6"/>
        <v>八尾市</v>
      </c>
      <c r="AE64" s="206">
        <f t="shared" si="16"/>
        <v>0.13590068788386259</v>
      </c>
      <c r="AF64" s="206">
        <f t="shared" si="7"/>
        <v>0.14205420972131069</v>
      </c>
      <c r="AG64" s="298">
        <f t="shared" si="8"/>
        <v>-0.59999999999999776</v>
      </c>
      <c r="AI64" s="206">
        <f t="shared" si="9"/>
        <v>0.15123620749888</v>
      </c>
      <c r="AJ64" s="206">
        <f t="shared" si="10"/>
        <v>0.15684715153693801</v>
      </c>
      <c r="AK64" s="298">
        <f t="shared" si="11"/>
        <v>-0.60000000000000053</v>
      </c>
      <c r="AL64" s="306">
        <v>0</v>
      </c>
    </row>
    <row r="65" spans="2:38" s="105" customFormat="1" ht="13.5" customHeight="1">
      <c r="B65" s="221">
        <v>61</v>
      </c>
      <c r="C65" s="222" t="s">
        <v>19</v>
      </c>
      <c r="D65" s="207">
        <v>47595546.399049975</v>
      </c>
      <c r="E65" s="207">
        <f t="shared" si="3"/>
        <v>41298600.947049983</v>
      </c>
      <c r="F65" s="207">
        <v>14016299.826809997</v>
      </c>
      <c r="G65" s="207">
        <f t="shared" si="4"/>
        <v>27282301.120239988</v>
      </c>
      <c r="H65" s="207">
        <f t="shared" si="5"/>
        <v>4851940.794900001</v>
      </c>
      <c r="I65" s="207">
        <v>2870678.6999999997</v>
      </c>
      <c r="J65" s="342">
        <v>1981262.0949000013</v>
      </c>
      <c r="K65" s="207">
        <v>22430360.325339988</v>
      </c>
      <c r="L65" s="25">
        <f t="shared" si="13"/>
        <v>0.74285144586733187</v>
      </c>
      <c r="M65" s="25">
        <f t="shared" si="14"/>
        <v>0.15214342224875838</v>
      </c>
      <c r="N65" s="27">
        <f t="shared" si="15"/>
        <v>0.8949948681160903</v>
      </c>
      <c r="P65" s="221">
        <v>61</v>
      </c>
      <c r="Q65" s="222" t="s">
        <v>19</v>
      </c>
      <c r="R65" s="208">
        <v>42692803.599320024</v>
      </c>
      <c r="S65" s="208">
        <v>37000121.812019996</v>
      </c>
      <c r="T65" s="208">
        <v>13273659.8193</v>
      </c>
      <c r="U65" s="208">
        <v>23726461.992720015</v>
      </c>
      <c r="V65" s="208">
        <v>4791008.8173999991</v>
      </c>
      <c r="W65" s="208">
        <v>2859635.399999999</v>
      </c>
      <c r="X65" s="208">
        <v>1931373.4174000002</v>
      </c>
      <c r="Y65" s="208">
        <v>18935453.175319996</v>
      </c>
      <c r="Z65" s="28">
        <v>0.73478567950775286</v>
      </c>
      <c r="AA65" s="28">
        <v>0.15829990892777257</v>
      </c>
      <c r="AB65" s="28">
        <v>0.89308558843552543</v>
      </c>
      <c r="AD65" s="91" t="str">
        <f t="shared" si="6"/>
        <v>堺市美原区</v>
      </c>
      <c r="AE65" s="206">
        <f t="shared" si="16"/>
        <v>0.13541586439638967</v>
      </c>
      <c r="AF65" s="206">
        <f t="shared" si="7"/>
        <v>0.14530198638006606</v>
      </c>
      <c r="AG65" s="298">
        <f t="shared" si="8"/>
        <v>-0.99999999999999811</v>
      </c>
      <c r="AI65" s="206">
        <f t="shared" si="9"/>
        <v>0.15123620749888</v>
      </c>
      <c r="AJ65" s="206">
        <f t="shared" si="10"/>
        <v>0.15684715153693801</v>
      </c>
      <c r="AK65" s="298">
        <f t="shared" si="11"/>
        <v>-0.60000000000000053</v>
      </c>
      <c r="AL65" s="306">
        <v>0</v>
      </c>
    </row>
    <row r="66" spans="2:38" s="105" customFormat="1" ht="13.5" customHeight="1">
      <c r="B66" s="221">
        <v>62</v>
      </c>
      <c r="C66" s="222" t="s">
        <v>20</v>
      </c>
      <c r="D66" s="207">
        <v>63790772.764660001</v>
      </c>
      <c r="E66" s="207">
        <f t="shared" si="3"/>
        <v>54850617.285160035</v>
      </c>
      <c r="F66" s="207">
        <v>19339213.511680022</v>
      </c>
      <c r="G66" s="207">
        <f t="shared" si="4"/>
        <v>35511403.773480013</v>
      </c>
      <c r="H66" s="207">
        <f t="shared" si="5"/>
        <v>6411494.0253100023</v>
      </c>
      <c r="I66" s="207">
        <v>3993558.3</v>
      </c>
      <c r="J66" s="342">
        <v>2417935.7253100029</v>
      </c>
      <c r="K66" s="207">
        <v>29099909.748170014</v>
      </c>
      <c r="L66" s="25">
        <f t="shared" si="13"/>
        <v>0.75101678211753575</v>
      </c>
      <c r="M66" s="25">
        <f t="shared" si="14"/>
        <v>0.15508538141188499</v>
      </c>
      <c r="N66" s="27">
        <f t="shared" si="15"/>
        <v>0.90610216352942075</v>
      </c>
      <c r="P66" s="221">
        <v>62</v>
      </c>
      <c r="Q66" s="222" t="s">
        <v>20</v>
      </c>
      <c r="R66" s="208">
        <v>63481511.455209956</v>
      </c>
      <c r="S66" s="208">
        <v>54416026.651209995</v>
      </c>
      <c r="T66" s="208">
        <v>18679784.065549996</v>
      </c>
      <c r="U66" s="208">
        <v>35736242.585660003</v>
      </c>
      <c r="V66" s="208">
        <v>6334790.8116299994</v>
      </c>
      <c r="W66" s="208">
        <v>3981735.2299999991</v>
      </c>
      <c r="X66" s="208">
        <v>2353055.5816300004</v>
      </c>
      <c r="Y66" s="208">
        <v>29401451.77402997</v>
      </c>
      <c r="Z66" s="28">
        <v>0.7467560075382681</v>
      </c>
      <c r="AA66" s="28">
        <v>0.15917661001836214</v>
      </c>
      <c r="AB66" s="28">
        <v>0.90593261755663024</v>
      </c>
      <c r="AD66" s="91" t="str">
        <f t="shared" si="6"/>
        <v>枚方市</v>
      </c>
      <c r="AE66" s="206">
        <f t="shared" si="16"/>
        <v>0.13042637790229869</v>
      </c>
      <c r="AF66" s="206">
        <f t="shared" si="7"/>
        <v>0.13420511477493896</v>
      </c>
      <c r="AG66" s="298">
        <f t="shared" si="8"/>
        <v>-0.40000000000000036</v>
      </c>
      <c r="AI66" s="206">
        <f t="shared" si="9"/>
        <v>0.15123620749888</v>
      </c>
      <c r="AJ66" s="206">
        <f t="shared" si="10"/>
        <v>0.15684715153693801</v>
      </c>
      <c r="AK66" s="298">
        <f t="shared" si="11"/>
        <v>-0.60000000000000053</v>
      </c>
      <c r="AL66" s="306">
        <v>0</v>
      </c>
    </row>
    <row r="67" spans="2:38" s="105" customFormat="1" ht="13.5" customHeight="1">
      <c r="B67" s="221">
        <v>63</v>
      </c>
      <c r="C67" s="222" t="s">
        <v>31</v>
      </c>
      <c r="D67" s="207">
        <v>44978023.855949976</v>
      </c>
      <c r="E67" s="207">
        <f t="shared" si="3"/>
        <v>38123009.293649971</v>
      </c>
      <c r="F67" s="207">
        <v>13279815.714489987</v>
      </c>
      <c r="G67" s="207">
        <f t="shared" si="4"/>
        <v>24843193.579159983</v>
      </c>
      <c r="H67" s="207">
        <f t="shared" si="5"/>
        <v>5485471.4139100006</v>
      </c>
      <c r="I67" s="207">
        <v>3154516.8</v>
      </c>
      <c r="J67" s="342">
        <v>2330954.6139100008</v>
      </c>
      <c r="K67" s="207">
        <v>19357722.165249981</v>
      </c>
      <c r="L67" s="25">
        <f t="shared" si="13"/>
        <v>0.70767985715453763</v>
      </c>
      <c r="M67" s="25">
        <f t="shared" si="14"/>
        <v>0.16810383866846637</v>
      </c>
      <c r="N67" s="27">
        <f t="shared" si="15"/>
        <v>0.87578369582300397</v>
      </c>
      <c r="P67" s="221">
        <v>63</v>
      </c>
      <c r="Q67" s="222" t="s">
        <v>31</v>
      </c>
      <c r="R67" s="208">
        <v>42972521.669460036</v>
      </c>
      <c r="S67" s="208">
        <v>36555394.681260005</v>
      </c>
      <c r="T67" s="208">
        <v>12600896.390810009</v>
      </c>
      <c r="U67" s="208">
        <v>23954498.290449984</v>
      </c>
      <c r="V67" s="208">
        <v>5433913.1210900005</v>
      </c>
      <c r="W67" s="208">
        <v>3163914.5719999997</v>
      </c>
      <c r="X67" s="208">
        <v>2269998.5490900013</v>
      </c>
      <c r="Y67" s="208">
        <v>18520585.169359986</v>
      </c>
      <c r="Z67" s="28">
        <v>0.698698612951553</v>
      </c>
      <c r="AA67" s="28">
        <v>0.17543376712198355</v>
      </c>
      <c r="AB67" s="28">
        <v>0.87413238007353655</v>
      </c>
      <c r="AD67" s="91" t="str">
        <f t="shared" si="6"/>
        <v>堺市堺区</v>
      </c>
      <c r="AE67" s="206">
        <f t="shared" si="16"/>
        <v>0.1300253506278628</v>
      </c>
      <c r="AF67" s="206">
        <f t="shared" si="7"/>
        <v>0.13233965603290782</v>
      </c>
      <c r="AG67" s="298">
        <f t="shared" si="8"/>
        <v>-0.20000000000000018</v>
      </c>
      <c r="AI67" s="206">
        <f t="shared" si="9"/>
        <v>0.15123620749888</v>
      </c>
      <c r="AJ67" s="206">
        <f t="shared" si="10"/>
        <v>0.15684715153693801</v>
      </c>
      <c r="AK67" s="298">
        <f t="shared" si="11"/>
        <v>-0.60000000000000053</v>
      </c>
      <c r="AL67" s="306">
        <v>0</v>
      </c>
    </row>
    <row r="68" spans="2:38" s="105" customFormat="1" ht="13.5" customHeight="1">
      <c r="B68" s="221">
        <v>64</v>
      </c>
      <c r="C68" s="222" t="s">
        <v>52</v>
      </c>
      <c r="D68" s="207">
        <v>49118309.955629975</v>
      </c>
      <c r="E68" s="207">
        <f t="shared" si="3"/>
        <v>41050683.726829991</v>
      </c>
      <c r="F68" s="207">
        <v>14891798.650029995</v>
      </c>
      <c r="G68" s="207">
        <f t="shared" si="4"/>
        <v>26158885.076799996</v>
      </c>
      <c r="H68" s="207">
        <f t="shared" si="5"/>
        <v>6285801.7075399999</v>
      </c>
      <c r="I68" s="207">
        <v>4009270.1</v>
      </c>
      <c r="J68" s="342">
        <v>2276531.6075400002</v>
      </c>
      <c r="K68" s="207">
        <v>19873083.369259998</v>
      </c>
      <c r="L68" s="25">
        <f t="shared" si="13"/>
        <v>0.70318630999696241</v>
      </c>
      <c r="M68" s="25">
        <f t="shared" si="14"/>
        <v>0.18931654353213231</v>
      </c>
      <c r="N68" s="27">
        <f t="shared" si="15"/>
        <v>0.89250285352909475</v>
      </c>
      <c r="P68" s="221">
        <v>64</v>
      </c>
      <c r="Q68" s="222" t="s">
        <v>52</v>
      </c>
      <c r="R68" s="208">
        <v>49678410.336659923</v>
      </c>
      <c r="S68" s="208">
        <v>41138263.318659991</v>
      </c>
      <c r="T68" s="208">
        <v>14096415.156109996</v>
      </c>
      <c r="U68" s="208">
        <v>27041848.162549991</v>
      </c>
      <c r="V68" s="208">
        <v>6044578.8789000008</v>
      </c>
      <c r="W68" s="208">
        <v>3915887.15</v>
      </c>
      <c r="X68" s="208">
        <v>2128691.7289000014</v>
      </c>
      <c r="Y68" s="208">
        <v>20997269.283650018</v>
      </c>
      <c r="Z68" s="28">
        <v>0.69988676485415591</v>
      </c>
      <c r="AA68" s="28">
        <v>0.19442372820294898</v>
      </c>
      <c r="AB68" s="28">
        <v>0.89431049305710475</v>
      </c>
      <c r="AD68" s="91" t="str">
        <f t="shared" si="6"/>
        <v>岬町</v>
      </c>
      <c r="AE68" s="206">
        <f t="shared" si="16"/>
        <v>0.12895511049887792</v>
      </c>
      <c r="AF68" s="206">
        <f t="shared" si="7"/>
        <v>0.14084001486457251</v>
      </c>
      <c r="AG68" s="298">
        <f t="shared" si="8"/>
        <v>-1.1999999999999984</v>
      </c>
      <c r="AI68" s="206">
        <f t="shared" si="9"/>
        <v>0.15123620749888</v>
      </c>
      <c r="AJ68" s="206">
        <f t="shared" si="10"/>
        <v>0.15684715153693801</v>
      </c>
      <c r="AK68" s="298">
        <f t="shared" si="11"/>
        <v>-0.60000000000000053</v>
      </c>
      <c r="AL68" s="306">
        <v>0</v>
      </c>
    </row>
    <row r="69" spans="2:38" s="105" customFormat="1" ht="13.5" customHeight="1">
      <c r="B69" s="221">
        <v>65</v>
      </c>
      <c r="C69" s="222" t="s">
        <v>12</v>
      </c>
      <c r="D69" s="207">
        <v>24187299.633859996</v>
      </c>
      <c r="E69" s="207">
        <f t="shared" si="3"/>
        <v>20838553.086259998</v>
      </c>
      <c r="F69" s="207">
        <v>6994248.1428000033</v>
      </c>
      <c r="G69" s="207">
        <f t="shared" si="4"/>
        <v>13844304.943459995</v>
      </c>
      <c r="H69" s="207">
        <f t="shared" si="5"/>
        <v>2329176.8899499997</v>
      </c>
      <c r="I69" s="207">
        <v>1422922.8</v>
      </c>
      <c r="J69" s="342">
        <v>906254.08994999959</v>
      </c>
      <c r="K69" s="207">
        <v>11515128.053509995</v>
      </c>
      <c r="L69" s="28">
        <f t="shared" ref="L69:L78" si="17">IFERROR(F69/(F69+H69),"-")</f>
        <v>0.75018012353095587</v>
      </c>
      <c r="M69" s="28">
        <f t="shared" ref="M69:M78" si="18">IFERROR(I69/(F69+H69),"-")</f>
        <v>0.15261803414536598</v>
      </c>
      <c r="N69" s="29">
        <f t="shared" ref="N69:N78" si="19">IFERROR((F69+I69)/(F69+H69),"-")</f>
        <v>0.90279815767632188</v>
      </c>
      <c r="P69" s="221">
        <v>65</v>
      </c>
      <c r="Q69" s="222" t="s">
        <v>12</v>
      </c>
      <c r="R69" s="208">
        <v>23436106.058660008</v>
      </c>
      <c r="S69" s="208">
        <v>20290710.324460007</v>
      </c>
      <c r="T69" s="208">
        <v>6652118.3910000063</v>
      </c>
      <c r="U69" s="208">
        <v>13638591.933460001</v>
      </c>
      <c r="V69" s="208">
        <v>2217782.9590000007</v>
      </c>
      <c r="W69" s="208">
        <v>1367318.0999999999</v>
      </c>
      <c r="X69" s="208">
        <v>850464.85900000064</v>
      </c>
      <c r="Y69" s="208">
        <v>11420808.974459998</v>
      </c>
      <c r="Z69" s="28">
        <v>0.74996531849815906</v>
      </c>
      <c r="AA69" s="28">
        <v>0.15415257126845033</v>
      </c>
      <c r="AB69" s="28">
        <v>0.90411788976660934</v>
      </c>
      <c r="AD69" s="91" t="str">
        <f t="shared" si="6"/>
        <v>田尻町</v>
      </c>
      <c r="AE69" s="206">
        <f t="shared" ref="AE69" si="20">LARGE(M$5:M$78,ROW(A65))</f>
        <v>0.12797418279469697</v>
      </c>
      <c r="AF69" s="206">
        <f t="shared" si="7"/>
        <v>0.14075079506663749</v>
      </c>
      <c r="AG69" s="298">
        <f t="shared" si="8"/>
        <v>-1.2999999999999985</v>
      </c>
      <c r="AI69" s="206">
        <f t="shared" si="9"/>
        <v>0.15123620749888</v>
      </c>
      <c r="AJ69" s="206">
        <f t="shared" si="10"/>
        <v>0.15684715153693801</v>
      </c>
      <c r="AK69" s="298">
        <f t="shared" si="11"/>
        <v>-0.60000000000000053</v>
      </c>
      <c r="AL69" s="306">
        <v>0</v>
      </c>
    </row>
    <row r="70" spans="2:38" s="105" customFormat="1" ht="13.5" customHeight="1">
      <c r="B70" s="221">
        <v>66</v>
      </c>
      <c r="C70" s="222" t="s">
        <v>6</v>
      </c>
      <c r="D70" s="207">
        <v>19832595.589129996</v>
      </c>
      <c r="E70" s="207">
        <f t="shared" ref="E70:E78" si="21">SUM(F70,G70)</f>
        <v>16543076.213629995</v>
      </c>
      <c r="F70" s="207">
        <v>7104112.0053200005</v>
      </c>
      <c r="G70" s="207">
        <f t="shared" ref="G70:G78" si="22">SUM(H70,K70)</f>
        <v>9438964.2083099931</v>
      </c>
      <c r="H70" s="207">
        <f t="shared" ref="H70:H78" si="23">SUM(I70:J70)</f>
        <v>2171850.0958899995</v>
      </c>
      <c r="I70" s="207">
        <v>1317568.56</v>
      </c>
      <c r="J70" s="342">
        <v>854281.53588999971</v>
      </c>
      <c r="K70" s="207">
        <v>7267114.1124199945</v>
      </c>
      <c r="L70" s="25">
        <f t="shared" si="17"/>
        <v>0.76586255180940277</v>
      </c>
      <c r="M70" s="25">
        <f t="shared" si="18"/>
        <v>0.14204117541921935</v>
      </c>
      <c r="N70" s="27">
        <f t="shared" si="19"/>
        <v>0.90790372722862211</v>
      </c>
      <c r="P70" s="221">
        <v>66</v>
      </c>
      <c r="Q70" s="222" t="s">
        <v>6</v>
      </c>
      <c r="R70" s="208">
        <v>19146252.218690015</v>
      </c>
      <c r="S70" s="208">
        <v>15992809.815690005</v>
      </c>
      <c r="T70" s="208">
        <v>6637925.2799999984</v>
      </c>
      <c r="U70" s="208">
        <v>9354884.5356899947</v>
      </c>
      <c r="V70" s="208">
        <v>2081019.5919999999</v>
      </c>
      <c r="W70" s="208">
        <v>1264185.73</v>
      </c>
      <c r="X70" s="208">
        <v>816833.86199999996</v>
      </c>
      <c r="Y70" s="208">
        <v>7273864.9436899936</v>
      </c>
      <c r="Z70" s="28">
        <v>0.76132208397337375</v>
      </c>
      <c r="AA70" s="28">
        <v>0.14499297203493092</v>
      </c>
      <c r="AB70" s="28">
        <v>0.90631505600830453</v>
      </c>
      <c r="AD70" s="91" t="str">
        <f t="shared" ref="AD70:AD78" si="24">INDEX($C$5:$C$78,MATCH(AE70,M$5:M$78,0))</f>
        <v>東淀川区</v>
      </c>
      <c r="AE70" s="206">
        <f t="shared" ref="AE70:AE78" si="25">LARGE(M$5:M$78,ROW(A66))</f>
        <v>0.12621176032480891</v>
      </c>
      <c r="AF70" s="206">
        <f t="shared" ref="AF70:AF78" si="26">VLOOKUP(AD70,$Q$5:$AB$78,11,FALSE)</f>
        <v>0.13302892554301193</v>
      </c>
      <c r="AG70" s="298">
        <f t="shared" ref="AG70:AG78" si="27">(ROUND(AE70,3)-ROUND(AF70,3))*100</f>
        <v>-0.70000000000000062</v>
      </c>
      <c r="AI70" s="206">
        <f t="shared" ref="AI70:AI78" si="28">$M$79</f>
        <v>0.15123620749888</v>
      </c>
      <c r="AJ70" s="206">
        <f t="shared" ref="AJ70:AJ77" si="29">$AA$79</f>
        <v>0.15684715153693801</v>
      </c>
      <c r="AK70" s="298">
        <f t="shared" ref="AK70:AK78" si="30">(ROUND(AI70,3)-ROUND(AJ70,3))*100</f>
        <v>-0.60000000000000053</v>
      </c>
      <c r="AL70" s="306">
        <v>0</v>
      </c>
    </row>
    <row r="71" spans="2:38" s="105" customFormat="1" ht="13.5" customHeight="1">
      <c r="B71" s="221">
        <v>67</v>
      </c>
      <c r="C71" s="222" t="s">
        <v>7</v>
      </c>
      <c r="D71" s="207">
        <v>9385813.9695099927</v>
      </c>
      <c r="E71" s="207">
        <f t="shared" si="21"/>
        <v>8077302.5415100046</v>
      </c>
      <c r="F71" s="207">
        <v>3538366.7255299999</v>
      </c>
      <c r="G71" s="207">
        <f t="shared" si="22"/>
        <v>4538935.8159800041</v>
      </c>
      <c r="H71" s="207">
        <f t="shared" si="23"/>
        <v>852865.12078</v>
      </c>
      <c r="I71" s="207">
        <v>463476.5</v>
      </c>
      <c r="J71" s="342">
        <v>389388.62078</v>
      </c>
      <c r="K71" s="207">
        <v>3686070.6952000046</v>
      </c>
      <c r="L71" s="25">
        <f t="shared" si="17"/>
        <v>0.80577998369713233</v>
      </c>
      <c r="M71" s="25">
        <f t="shared" si="18"/>
        <v>0.10554589605407975</v>
      </c>
      <c r="N71" s="27">
        <f t="shared" si="19"/>
        <v>0.91132587975121204</v>
      </c>
      <c r="P71" s="221">
        <v>67</v>
      </c>
      <c r="Q71" s="222" t="s">
        <v>7</v>
      </c>
      <c r="R71" s="208">
        <v>9137401.0778400023</v>
      </c>
      <c r="S71" s="208">
        <v>7783437.1232399959</v>
      </c>
      <c r="T71" s="208">
        <v>3510533.5126800006</v>
      </c>
      <c r="U71" s="208">
        <v>4272903.6105600074</v>
      </c>
      <c r="V71" s="208">
        <v>795132.02999999991</v>
      </c>
      <c r="W71" s="208">
        <v>466666.64999999991</v>
      </c>
      <c r="X71" s="208">
        <v>328465.38</v>
      </c>
      <c r="Y71" s="208">
        <v>3477771.5805600057</v>
      </c>
      <c r="Z71" s="28">
        <v>0.8153288911741432</v>
      </c>
      <c r="AA71" s="28">
        <v>0.10838432418267439</v>
      </c>
      <c r="AB71" s="28">
        <v>0.92371321535681761</v>
      </c>
      <c r="AD71" s="91" t="str">
        <f t="shared" si="24"/>
        <v>淀川区</v>
      </c>
      <c r="AE71" s="206">
        <f t="shared" si="25"/>
        <v>0.12600817712954521</v>
      </c>
      <c r="AF71" s="206">
        <f t="shared" si="26"/>
        <v>0.12873982652743146</v>
      </c>
      <c r="AG71" s="298">
        <f t="shared" si="27"/>
        <v>-0.30000000000000027</v>
      </c>
      <c r="AI71" s="206">
        <f t="shared" si="28"/>
        <v>0.15123620749888</v>
      </c>
      <c r="AJ71" s="206">
        <f t="shared" si="29"/>
        <v>0.15684715153693801</v>
      </c>
      <c r="AK71" s="298">
        <f t="shared" si="30"/>
        <v>-0.60000000000000053</v>
      </c>
      <c r="AL71" s="306">
        <v>0</v>
      </c>
    </row>
    <row r="72" spans="2:38" s="105" customFormat="1" ht="13.5" customHeight="1">
      <c r="B72" s="221">
        <v>68</v>
      </c>
      <c r="C72" s="222" t="s">
        <v>53</v>
      </c>
      <c r="D72" s="207">
        <v>17762557.953069985</v>
      </c>
      <c r="E72" s="207">
        <f t="shared" si="21"/>
        <v>15687773.697670002</v>
      </c>
      <c r="F72" s="207">
        <v>5318028.6839999994</v>
      </c>
      <c r="G72" s="207">
        <f t="shared" si="22"/>
        <v>10369745.013670001</v>
      </c>
      <c r="H72" s="207">
        <f t="shared" si="23"/>
        <v>1732929.1456700002</v>
      </c>
      <c r="I72" s="207">
        <v>1050020</v>
      </c>
      <c r="J72" s="342">
        <v>682909.14567000023</v>
      </c>
      <c r="K72" s="207">
        <v>8636815.8680000007</v>
      </c>
      <c r="L72" s="25">
        <f t="shared" si="17"/>
        <v>0.75422783860967935</v>
      </c>
      <c r="M72" s="25">
        <f t="shared" si="18"/>
        <v>0.14891877463535239</v>
      </c>
      <c r="N72" s="27">
        <f t="shared" si="19"/>
        <v>0.90314661324503165</v>
      </c>
      <c r="P72" s="221">
        <v>68</v>
      </c>
      <c r="Q72" s="222" t="s">
        <v>53</v>
      </c>
      <c r="R72" s="208">
        <v>17508485.357999992</v>
      </c>
      <c r="S72" s="208">
        <v>15361715.819999993</v>
      </c>
      <c r="T72" s="208">
        <v>5063684.2529999977</v>
      </c>
      <c r="U72" s="208">
        <v>10298031.566999998</v>
      </c>
      <c r="V72" s="208">
        <v>1695543.1399999997</v>
      </c>
      <c r="W72" s="208">
        <v>1013339.8999999997</v>
      </c>
      <c r="X72" s="208">
        <v>682203.24</v>
      </c>
      <c r="Y72" s="208">
        <v>8602488.4269999992</v>
      </c>
      <c r="Z72" s="28">
        <v>0.74915133913737819</v>
      </c>
      <c r="AA72" s="28">
        <v>0.14991948651549089</v>
      </c>
      <c r="AB72" s="28">
        <v>0.899070825652869</v>
      </c>
      <c r="AD72" s="91" t="str">
        <f t="shared" si="24"/>
        <v>寝屋川市</v>
      </c>
      <c r="AE72" s="206">
        <f t="shared" si="25"/>
        <v>0.12551247811195468</v>
      </c>
      <c r="AF72" s="206">
        <f t="shared" si="26"/>
        <v>0.13163838703115216</v>
      </c>
      <c r="AG72" s="298">
        <f t="shared" si="27"/>
        <v>-0.60000000000000053</v>
      </c>
      <c r="AI72" s="206">
        <f t="shared" si="28"/>
        <v>0.15123620749888</v>
      </c>
      <c r="AJ72" s="206">
        <f t="shared" si="29"/>
        <v>0.15684715153693801</v>
      </c>
      <c r="AK72" s="298">
        <f t="shared" si="30"/>
        <v>-0.60000000000000053</v>
      </c>
      <c r="AL72" s="306">
        <v>0</v>
      </c>
    </row>
    <row r="73" spans="2:38" s="105" customFormat="1" ht="13.5" customHeight="1">
      <c r="B73" s="221">
        <v>69</v>
      </c>
      <c r="C73" s="222" t="s">
        <v>54</v>
      </c>
      <c r="D73" s="207">
        <v>34903978.376999989</v>
      </c>
      <c r="E73" s="207">
        <f t="shared" si="21"/>
        <v>28592021.366999969</v>
      </c>
      <c r="F73" s="207">
        <v>11905371.151999982</v>
      </c>
      <c r="G73" s="207">
        <f t="shared" si="22"/>
        <v>16686650.214999987</v>
      </c>
      <c r="H73" s="207">
        <f t="shared" si="23"/>
        <v>3098139.5300000007</v>
      </c>
      <c r="I73" s="207">
        <v>1799877.1</v>
      </c>
      <c r="J73" s="342">
        <v>1298262.4300000006</v>
      </c>
      <c r="K73" s="207">
        <v>13588510.684999986</v>
      </c>
      <c r="L73" s="25">
        <f t="shared" si="17"/>
        <v>0.793505693722943</v>
      </c>
      <c r="M73" s="25">
        <f t="shared" si="18"/>
        <v>0.1199637296995662</v>
      </c>
      <c r="N73" s="27">
        <f t="shared" si="19"/>
        <v>0.91346942342250914</v>
      </c>
      <c r="P73" s="221">
        <v>69</v>
      </c>
      <c r="Q73" s="222" t="s">
        <v>54</v>
      </c>
      <c r="R73" s="208">
        <v>33357118.001700025</v>
      </c>
      <c r="S73" s="208">
        <v>28368991.960699998</v>
      </c>
      <c r="T73" s="208">
        <v>11365808.295999996</v>
      </c>
      <c r="U73" s="208">
        <v>17003183.664699987</v>
      </c>
      <c r="V73" s="208">
        <v>3047244.1119999993</v>
      </c>
      <c r="W73" s="208">
        <v>1746493.2000000002</v>
      </c>
      <c r="X73" s="208">
        <v>1300750.9119999991</v>
      </c>
      <c r="Y73" s="208">
        <v>13955939.5527</v>
      </c>
      <c r="Z73" s="28">
        <v>0.78857746258463468</v>
      </c>
      <c r="AA73" s="28">
        <v>0.12117441542296796</v>
      </c>
      <c r="AB73" s="28">
        <v>0.9097518780076026</v>
      </c>
      <c r="AD73" s="91" t="str">
        <f t="shared" si="24"/>
        <v>港区</v>
      </c>
      <c r="AE73" s="206">
        <f t="shared" si="25"/>
        <v>0.12297834046096184</v>
      </c>
      <c r="AF73" s="206">
        <f t="shared" si="26"/>
        <v>0.13453554269023196</v>
      </c>
      <c r="AG73" s="298">
        <f t="shared" si="27"/>
        <v>-1.2000000000000011</v>
      </c>
      <c r="AI73" s="206">
        <f t="shared" si="28"/>
        <v>0.15123620749888</v>
      </c>
      <c r="AJ73" s="206">
        <f t="shared" si="29"/>
        <v>0.15684715153693801</v>
      </c>
      <c r="AK73" s="298">
        <f t="shared" si="30"/>
        <v>-0.60000000000000053</v>
      </c>
      <c r="AL73" s="306">
        <v>0</v>
      </c>
    </row>
    <row r="74" spans="2:38" s="105" customFormat="1" ht="13.5" customHeight="1">
      <c r="B74" s="221">
        <v>70</v>
      </c>
      <c r="C74" s="222" t="s">
        <v>55</v>
      </c>
      <c r="D74" s="207">
        <v>6991051.3479999965</v>
      </c>
      <c r="E74" s="207">
        <f t="shared" si="21"/>
        <v>5940774.4400000032</v>
      </c>
      <c r="F74" s="207">
        <v>2346693.5900000003</v>
      </c>
      <c r="G74" s="207">
        <f t="shared" si="22"/>
        <v>3594080.8500000024</v>
      </c>
      <c r="H74" s="207">
        <f t="shared" si="23"/>
        <v>620629.90999999992</v>
      </c>
      <c r="I74" s="207">
        <v>379740.8</v>
      </c>
      <c r="J74" s="342">
        <v>240889.11</v>
      </c>
      <c r="K74" s="207">
        <v>2973450.9400000023</v>
      </c>
      <c r="L74" s="25">
        <f t="shared" si="17"/>
        <v>0.79084521455109302</v>
      </c>
      <c r="M74" s="25">
        <f t="shared" si="18"/>
        <v>0.12797418279469697</v>
      </c>
      <c r="N74" s="27">
        <f t="shared" si="19"/>
        <v>0.91881939734578999</v>
      </c>
      <c r="P74" s="221">
        <v>70</v>
      </c>
      <c r="Q74" s="222" t="s">
        <v>55</v>
      </c>
      <c r="R74" s="208">
        <v>6640176.7969999984</v>
      </c>
      <c r="S74" s="208">
        <v>5783383.7600000007</v>
      </c>
      <c r="T74" s="208">
        <v>2243518.4280000008</v>
      </c>
      <c r="U74" s="208">
        <v>3539865.3320000013</v>
      </c>
      <c r="V74" s="208">
        <v>648350.49399999995</v>
      </c>
      <c r="W74" s="208">
        <v>407032.85</v>
      </c>
      <c r="X74" s="208">
        <v>241317.64400000003</v>
      </c>
      <c r="Y74" s="208">
        <v>2891514.8380000019</v>
      </c>
      <c r="Z74" s="28">
        <v>0.77580225401378</v>
      </c>
      <c r="AA74" s="28">
        <v>0.14075079506663749</v>
      </c>
      <c r="AB74" s="28">
        <v>0.91655304908041757</v>
      </c>
      <c r="AD74" s="91" t="str">
        <f t="shared" si="24"/>
        <v>高槻市</v>
      </c>
      <c r="AE74" s="206">
        <f t="shared" si="25"/>
        <v>0.12093810412439999</v>
      </c>
      <c r="AF74" s="206">
        <f t="shared" si="26"/>
        <v>0.12427959103308996</v>
      </c>
      <c r="AG74" s="298">
        <f t="shared" si="27"/>
        <v>-0.30000000000000027</v>
      </c>
      <c r="AI74" s="206">
        <f t="shared" si="28"/>
        <v>0.15123620749888</v>
      </c>
      <c r="AJ74" s="206">
        <f t="shared" si="29"/>
        <v>0.15684715153693801</v>
      </c>
      <c r="AK74" s="298">
        <f t="shared" si="30"/>
        <v>-0.60000000000000053</v>
      </c>
      <c r="AL74" s="306">
        <v>0</v>
      </c>
    </row>
    <row r="75" spans="2:38" s="105" customFormat="1" ht="13.5" customHeight="1">
      <c r="B75" s="221">
        <v>71</v>
      </c>
      <c r="C75" s="222" t="s">
        <v>56</v>
      </c>
      <c r="D75" s="207">
        <v>18278327.749599997</v>
      </c>
      <c r="E75" s="207">
        <f t="shared" si="21"/>
        <v>15640109.914599992</v>
      </c>
      <c r="F75" s="207">
        <v>5915328.5905999951</v>
      </c>
      <c r="G75" s="207">
        <f t="shared" si="22"/>
        <v>9724781.3239999972</v>
      </c>
      <c r="H75" s="207">
        <f t="shared" si="23"/>
        <v>1597960.3070000003</v>
      </c>
      <c r="I75" s="207">
        <v>968877</v>
      </c>
      <c r="J75" s="342">
        <v>629083.30700000026</v>
      </c>
      <c r="K75" s="207">
        <v>8126821.0169999972</v>
      </c>
      <c r="L75" s="28">
        <f t="shared" si="17"/>
        <v>0.78731547145612302</v>
      </c>
      <c r="M75" s="28">
        <f t="shared" si="18"/>
        <v>0.12895511049887792</v>
      </c>
      <c r="N75" s="29">
        <f t="shared" si="19"/>
        <v>0.916270581955001</v>
      </c>
      <c r="P75" s="221">
        <v>71</v>
      </c>
      <c r="Q75" s="222" t="s">
        <v>56</v>
      </c>
      <c r="R75" s="208">
        <v>16897051.292299993</v>
      </c>
      <c r="S75" s="208">
        <v>14375888.850299995</v>
      </c>
      <c r="T75" s="208">
        <v>5622400.8002999956</v>
      </c>
      <c r="U75" s="208">
        <v>8753488.0499999952</v>
      </c>
      <c r="V75" s="208">
        <v>1645943.3630000004</v>
      </c>
      <c r="W75" s="208">
        <v>1023673.7000000003</v>
      </c>
      <c r="X75" s="208">
        <v>622269.66300000006</v>
      </c>
      <c r="Y75" s="208">
        <v>7107544.686999999</v>
      </c>
      <c r="Z75" s="28">
        <v>0.77354630903268828</v>
      </c>
      <c r="AA75" s="28">
        <v>0.14084001486457251</v>
      </c>
      <c r="AB75" s="28">
        <v>0.91438632389726082</v>
      </c>
      <c r="AD75" s="91" t="str">
        <f t="shared" si="24"/>
        <v>熊取町</v>
      </c>
      <c r="AE75" s="206">
        <f t="shared" si="25"/>
        <v>0.1199637296995662</v>
      </c>
      <c r="AF75" s="206">
        <f t="shared" si="26"/>
        <v>0.12117441542296796</v>
      </c>
      <c r="AG75" s="298">
        <f t="shared" si="27"/>
        <v>-0.10000000000000009</v>
      </c>
      <c r="AI75" s="206">
        <f t="shared" si="28"/>
        <v>0.15123620749888</v>
      </c>
      <c r="AJ75" s="206">
        <f t="shared" si="29"/>
        <v>0.15684715153693801</v>
      </c>
      <c r="AK75" s="298">
        <f t="shared" si="30"/>
        <v>-0.60000000000000053</v>
      </c>
      <c r="AL75" s="306">
        <v>0</v>
      </c>
    </row>
    <row r="76" spans="2:38" s="105" customFormat="1" ht="13.5" customHeight="1">
      <c r="B76" s="221">
        <v>72</v>
      </c>
      <c r="C76" s="222" t="s">
        <v>32</v>
      </c>
      <c r="D76" s="207">
        <v>11962522.012929998</v>
      </c>
      <c r="E76" s="207">
        <f t="shared" si="21"/>
        <v>10423717.513780003</v>
      </c>
      <c r="F76" s="207">
        <v>3279731.1354300026</v>
      </c>
      <c r="G76" s="207">
        <f t="shared" si="22"/>
        <v>7143986.3783500008</v>
      </c>
      <c r="H76" s="207">
        <f>SUM(I76:J76)</f>
        <v>1440920.3403</v>
      </c>
      <c r="I76" s="207">
        <v>938196.1</v>
      </c>
      <c r="J76" s="342">
        <v>502724.24030000012</v>
      </c>
      <c r="K76" s="207">
        <v>5703066.0380500006</v>
      </c>
      <c r="L76" s="25">
        <f t="shared" si="17"/>
        <v>0.69476239715892685</v>
      </c>
      <c r="M76" s="25">
        <f t="shared" si="18"/>
        <v>0.19874292877232946</v>
      </c>
      <c r="N76" s="27">
        <f t="shared" si="19"/>
        <v>0.89350532593125631</v>
      </c>
      <c r="P76" s="221">
        <v>72</v>
      </c>
      <c r="Q76" s="222" t="s">
        <v>32</v>
      </c>
      <c r="R76" s="208">
        <v>10572500.717699997</v>
      </c>
      <c r="S76" s="208">
        <v>9119065.6862000022</v>
      </c>
      <c r="T76" s="208">
        <v>3157935.4830000009</v>
      </c>
      <c r="U76" s="208">
        <v>5961130.2031999994</v>
      </c>
      <c r="V76" s="208">
        <v>1403448.8050000004</v>
      </c>
      <c r="W76" s="208">
        <v>930967.30000000016</v>
      </c>
      <c r="X76" s="208">
        <v>472481.50500000024</v>
      </c>
      <c r="Y76" s="208">
        <v>4557681.3982000016</v>
      </c>
      <c r="Z76" s="28">
        <v>0.69231954240466742</v>
      </c>
      <c r="AA76" s="28">
        <v>0.20409753733075511</v>
      </c>
      <c r="AB76" s="28">
        <v>0.89641707973542262</v>
      </c>
      <c r="AD76" s="91" t="str">
        <f t="shared" si="24"/>
        <v>摂津市</v>
      </c>
      <c r="AE76" s="206">
        <f t="shared" si="25"/>
        <v>0.11214295463030061</v>
      </c>
      <c r="AF76" s="206">
        <f t="shared" si="26"/>
        <v>0.11622043955211993</v>
      </c>
      <c r="AG76" s="298">
        <f t="shared" si="27"/>
        <v>-0.40000000000000036</v>
      </c>
      <c r="AI76" s="206">
        <f t="shared" si="28"/>
        <v>0.15123620749888</v>
      </c>
      <c r="AJ76" s="206">
        <f t="shared" si="29"/>
        <v>0.15684715153693801</v>
      </c>
      <c r="AK76" s="298">
        <f t="shared" si="30"/>
        <v>-0.60000000000000053</v>
      </c>
      <c r="AL76" s="306">
        <v>0</v>
      </c>
    </row>
    <row r="77" spans="2:38" s="105" customFormat="1" ht="13.5" customHeight="1">
      <c r="B77" s="221">
        <v>73</v>
      </c>
      <c r="C77" s="222" t="s">
        <v>33</v>
      </c>
      <c r="D77" s="207">
        <v>13038134.623010011</v>
      </c>
      <c r="E77" s="207">
        <f t="shared" si="21"/>
        <v>11182521.052010005</v>
      </c>
      <c r="F77" s="207">
        <v>4667759.3610000014</v>
      </c>
      <c r="G77" s="207">
        <f t="shared" si="22"/>
        <v>6514761.6910100039</v>
      </c>
      <c r="H77" s="207">
        <f t="shared" si="23"/>
        <v>1676066.6547000008</v>
      </c>
      <c r="I77" s="207">
        <v>983003.80000000016</v>
      </c>
      <c r="J77" s="342">
        <v>693062.85470000049</v>
      </c>
      <c r="K77" s="207">
        <v>4838695.0363100031</v>
      </c>
      <c r="L77" s="25">
        <f t="shared" si="17"/>
        <v>0.73579561442069952</v>
      </c>
      <c r="M77" s="25">
        <f t="shared" si="18"/>
        <v>0.15495440725631751</v>
      </c>
      <c r="N77" s="27">
        <f t="shared" si="19"/>
        <v>0.890750021677017</v>
      </c>
      <c r="P77" s="221">
        <v>73</v>
      </c>
      <c r="Q77" s="222" t="s">
        <v>33</v>
      </c>
      <c r="R77" s="208">
        <v>12598720.196769996</v>
      </c>
      <c r="S77" s="208">
        <v>10727141.488769999</v>
      </c>
      <c r="T77" s="208">
        <v>4322061.8655700004</v>
      </c>
      <c r="U77" s="208">
        <v>6405079.6232000003</v>
      </c>
      <c r="V77" s="208">
        <v>1755537.4602999999</v>
      </c>
      <c r="W77" s="208">
        <v>1052986.2999999998</v>
      </c>
      <c r="X77" s="208">
        <v>702551.16029999999</v>
      </c>
      <c r="Y77" s="208">
        <v>4649542.1629000027</v>
      </c>
      <c r="Z77" s="28">
        <v>0.71114623288387036</v>
      </c>
      <c r="AA77" s="28">
        <v>0.17325694629421237</v>
      </c>
      <c r="AB77" s="28">
        <v>0.88440317917808275</v>
      </c>
      <c r="AD77" s="91" t="str">
        <f t="shared" si="24"/>
        <v>能勢町</v>
      </c>
      <c r="AE77" s="206">
        <f t="shared" si="25"/>
        <v>0.10554589605407975</v>
      </c>
      <c r="AF77" s="206">
        <f t="shared" si="26"/>
        <v>0.10838432418267439</v>
      </c>
      <c r="AG77" s="298">
        <f t="shared" si="27"/>
        <v>-0.20000000000000018</v>
      </c>
      <c r="AI77" s="206">
        <f t="shared" si="28"/>
        <v>0.15123620749888</v>
      </c>
      <c r="AJ77" s="206">
        <f t="shared" si="29"/>
        <v>0.15684715153693801</v>
      </c>
      <c r="AK77" s="298">
        <f t="shared" si="30"/>
        <v>-0.60000000000000053</v>
      </c>
      <c r="AL77" s="306">
        <v>0</v>
      </c>
    </row>
    <row r="78" spans="2:38" s="105" customFormat="1" ht="13.5" customHeight="1" thickBot="1">
      <c r="B78" s="221">
        <v>74</v>
      </c>
      <c r="C78" s="222" t="s">
        <v>34</v>
      </c>
      <c r="D78" s="207">
        <v>5564955.1202700017</v>
      </c>
      <c r="E78" s="207">
        <f t="shared" si="21"/>
        <v>4602918.8090500031</v>
      </c>
      <c r="F78" s="207">
        <v>1737987.4189999995</v>
      </c>
      <c r="G78" s="207">
        <f t="shared" si="22"/>
        <v>2864931.3900500033</v>
      </c>
      <c r="H78" s="207">
        <f t="shared" si="23"/>
        <v>996074.98499999987</v>
      </c>
      <c r="I78" s="207">
        <v>611338.68000000005</v>
      </c>
      <c r="J78" s="342">
        <v>384736.30499999988</v>
      </c>
      <c r="K78" s="207">
        <v>1868856.4050500032</v>
      </c>
      <c r="L78" s="25">
        <f t="shared" si="17"/>
        <v>0.63567949892339037</v>
      </c>
      <c r="M78" s="25">
        <f t="shared" si="18"/>
        <v>0.22360085091898299</v>
      </c>
      <c r="N78" s="27">
        <f t="shared" si="19"/>
        <v>0.85928034984237334</v>
      </c>
      <c r="P78" s="221">
        <v>74</v>
      </c>
      <c r="Q78" s="222" t="s">
        <v>34</v>
      </c>
      <c r="R78" s="208">
        <v>5651629.3112899996</v>
      </c>
      <c r="S78" s="208">
        <v>4724452.5187900001</v>
      </c>
      <c r="T78" s="208">
        <v>1614720.8610000003</v>
      </c>
      <c r="U78" s="208">
        <v>3109731.6577900019</v>
      </c>
      <c r="V78" s="208">
        <v>993519.73999999987</v>
      </c>
      <c r="W78" s="208">
        <v>634132.5</v>
      </c>
      <c r="X78" s="208">
        <v>359387.23999999987</v>
      </c>
      <c r="Y78" s="208">
        <v>2116211.9177900031</v>
      </c>
      <c r="Z78" s="28">
        <v>0.61908432081799347</v>
      </c>
      <c r="AA78" s="28">
        <v>0.24312653508916063</v>
      </c>
      <c r="AB78" s="28">
        <v>0.86221085590715418</v>
      </c>
      <c r="AD78" s="91" t="str">
        <f t="shared" si="24"/>
        <v>西淀川区</v>
      </c>
      <c r="AE78" s="206">
        <f t="shared" si="25"/>
        <v>9.8085185550425141E-2</v>
      </c>
      <c r="AF78" s="206">
        <f t="shared" si="26"/>
        <v>9.8140324283228567E-2</v>
      </c>
      <c r="AG78" s="298">
        <f t="shared" si="27"/>
        <v>0</v>
      </c>
      <c r="AI78" s="206">
        <f t="shared" si="28"/>
        <v>0.15123620749888</v>
      </c>
      <c r="AJ78" s="206">
        <f>$AA$79</f>
        <v>0.15684715153693801</v>
      </c>
      <c r="AK78" s="298">
        <f t="shared" si="30"/>
        <v>-0.60000000000000053</v>
      </c>
      <c r="AL78" s="306">
        <v>999</v>
      </c>
    </row>
    <row r="79" spans="2:38" s="105" customFormat="1" ht="13.5" customHeight="1" thickTop="1">
      <c r="B79" s="407" t="s">
        <v>0</v>
      </c>
      <c r="C79" s="408"/>
      <c r="D79" s="210">
        <f>'ポテンシャル(数量)'!E3</f>
        <v>6876441919.3594799</v>
      </c>
      <c r="E79" s="210">
        <f>'ポテンシャル(数量)'!E4</f>
        <v>5861757115.1452007</v>
      </c>
      <c r="F79" s="210">
        <f>'ポテンシャル(数量)'!D8</f>
        <v>2128906435.5899496</v>
      </c>
      <c r="G79" s="210">
        <f>'ポテンシャル(数量)'!D11</f>
        <v>3732850679.5552497</v>
      </c>
      <c r="H79" s="210">
        <f>'ポテンシャル(数量)'!H12</f>
        <v>711615479.19809997</v>
      </c>
      <c r="I79" s="210">
        <f>'ポテンシャル(数量)'!K11</f>
        <v>429589761.7100001</v>
      </c>
      <c r="J79" s="211">
        <f>'ポテンシャル(数量)'!K14</f>
        <v>282025717.48809993</v>
      </c>
      <c r="K79" s="220">
        <f>'ポテンシャル(数量)'!H17</f>
        <v>3021235200.3571496</v>
      </c>
      <c r="L79" s="31">
        <f>'ポテンシャル(数量)'!O19</f>
        <v>0.74947720857446776</v>
      </c>
      <c r="M79" s="30">
        <f>'ポテンシャル(数量)'!S11</f>
        <v>0.15123620749888</v>
      </c>
      <c r="N79" s="31">
        <f>'ポテンシャル(数量)'!R19</f>
        <v>0.90071341607334732</v>
      </c>
      <c r="P79" s="406" t="s">
        <v>0</v>
      </c>
      <c r="Q79" s="406"/>
      <c r="R79" s="310">
        <v>6649260862.6209402</v>
      </c>
      <c r="S79" s="310">
        <v>5649407906.8597298</v>
      </c>
      <c r="T79" s="310">
        <v>2042865806.7548399</v>
      </c>
      <c r="U79" s="310">
        <v>3606542100.1048899</v>
      </c>
      <c r="V79" s="310">
        <v>708353447.26888001</v>
      </c>
      <c r="W79" s="310">
        <v>431520903.24720007</v>
      </c>
      <c r="X79" s="310">
        <v>276832544.02168</v>
      </c>
      <c r="Y79" s="310">
        <v>2898188652.836009</v>
      </c>
      <c r="Z79" s="28">
        <v>0.74253108099876197</v>
      </c>
      <c r="AA79" s="28">
        <v>0.15684715153693801</v>
      </c>
      <c r="AB79" s="28">
        <v>0.89937823253570004</v>
      </c>
    </row>
    <row r="80" spans="2:38" s="105" customFormat="1">
      <c r="H80" s="106"/>
      <c r="V80" s="106"/>
    </row>
    <row r="81" spans="8:22" s="105" customFormat="1">
      <c r="H81" s="106"/>
      <c r="V81" s="106"/>
    </row>
  </sheetData>
  <mergeCells count="27">
    <mergeCell ref="B79:C79"/>
    <mergeCell ref="H3:H4"/>
    <mergeCell ref="K3:K4"/>
    <mergeCell ref="L3:L4"/>
    <mergeCell ref="M3:M4"/>
    <mergeCell ref="B3:B4"/>
    <mergeCell ref="C3:C4"/>
    <mergeCell ref="D3:D4"/>
    <mergeCell ref="E3:E4"/>
    <mergeCell ref="F3:F4"/>
    <mergeCell ref="G3:G4"/>
    <mergeCell ref="AL3:AL4"/>
    <mergeCell ref="P3:P4"/>
    <mergeCell ref="Q3:Q4"/>
    <mergeCell ref="P79:Q79"/>
    <mergeCell ref="N3:N4"/>
    <mergeCell ref="R3:R4"/>
    <mergeCell ref="S3:S4"/>
    <mergeCell ref="T3:T4"/>
    <mergeCell ref="U3:U4"/>
    <mergeCell ref="AD3:AG3"/>
    <mergeCell ref="V3:V4"/>
    <mergeCell ref="AI3:AK3"/>
    <mergeCell ref="Y3:Y4"/>
    <mergeCell ref="Z3:Z4"/>
    <mergeCell ref="AA3:AA4"/>
    <mergeCell ref="AB3:AB4"/>
  </mergeCells>
  <phoneticPr fontId="3"/>
  <pageMargins left="0.70866141732283472" right="0.70866141732283472" top="0.74803149606299213" bottom="0.74803149606299213" header="0.31496062992125984" footer="0.31496062992125984"/>
  <pageSetup paperSize="9" scale="70" fitToHeight="0" orientation="portrait" r:id="rId1"/>
  <headerFooter>
    <oddHeader>&amp;R&amp;"ＭＳ 明朝,標準"&amp;12 2-14.①ジェネリック医薬品分析(医科･調剤)</oddHeader>
  </headerFooter>
  <ignoredErrors>
    <ignoredError sqref="E5:E78 G5 L5:N5 G6 L6:N6 G7 L7:N7 G8 L8:N8 G9 L9:N9 G10 L10:N10 G11 L11:N11 G12 L12:N12 G13 L13:N13 G14 L14:N14 G15 L15:N15 G16 L16:N16 G17 L17:N17 G18 L18:N18 G19 L19:N19 G20 L20:N20 G21 L21:N21 G22 L22:N22 G23 L23:N23 G24 L24:N24 G25 L25:N25 G26 L26:N26 G27 L27:N27 G28 L28:N28 G29 L29:N29 G30 L30:N30 G31 L31:N31 G32 L32:N32 G33 L33:N33 G34 L34:N34 G35 L35:N35 G36 L36:N36 G37 L37:N37 G38 L38:N38 G39 L39:N39 G40 L40:N40 G41 L41:N41 G42 L42:N42 G43 L43:N43 G44 L44:N44 G45 L45:N45 G46 L46:N46 G47 L47:N47 G48 L48:N48 G49 L49:N49 G50 L50:N50 G51 L51:N51 G52 L52:N52 G53 L53:N53 G54 L54:N54 G55 L55:N55 G56 L56:N56 G57 L57:N57 G58 L58:N58 G59 L59:N59 G60 L60:N60 G61 L61:N61 G62 L62:N62 G63 L63:N63 G64 L64:N64 G65 L65:N65 G66 L66:N66 G67 L67:N67 G68 L68:N68 G69 L69:N69 G70 L70:N70 G71 L71:N71 G72 L72:N72 G73 L73:N73 G74 L74:N74 G75 L75:N75 G76 L76:N76 G77 L77:N77 G78 L78:N78" emptyCellReference="1"/>
    <ignoredError sqref="AD5:AD78 AF6:AF78 AF5" evalError="1"/>
    <ignoredError sqref="AE5:AE78" evalError="1" emptyCellReference="1"/>
    <ignoredError sqref="H5:H78" formulaRange="1" emptyCellReferenc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B80"/>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39" t="s">
        <v>303</v>
      </c>
    </row>
    <row r="2" spans="2:2" ht="16.5" customHeight="1">
      <c r="B2" s="19" t="s">
        <v>286</v>
      </c>
    </row>
    <row r="79" spans="2:2" ht="16.5" customHeight="1">
      <c r="B79" s="19" t="s">
        <v>320</v>
      </c>
    </row>
    <row r="80" spans="2:2" ht="16.5" customHeight="1">
      <c r="B80" s="19" t="s">
        <v>300</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rowBreaks count="1" manualBreakCount="1">
    <brk id="7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3A4A-FF58-419B-89C4-C21B7ECB7D1F}">
  <dimension ref="B1:J18"/>
  <sheetViews>
    <sheetView showGridLines="0" zoomScaleNormal="100" zoomScaleSheetLayoutView="100" workbookViewId="0"/>
  </sheetViews>
  <sheetFormatPr defaultColWidth="7.625" defaultRowHeight="15.75" customHeight="1"/>
  <cols>
    <col min="1" max="1" width="4.625" style="6" customWidth="1"/>
    <col min="2" max="2" width="5.625" style="5" customWidth="1"/>
    <col min="3" max="6" width="12.625" style="6" customWidth="1"/>
    <col min="7" max="10" width="15.625" style="6" customWidth="1"/>
    <col min="11" max="16384" width="7.625" style="6"/>
  </cols>
  <sheetData>
    <row r="1" spans="2:10" ht="16.5" customHeight="1">
      <c r="B1" s="4" t="s">
        <v>263</v>
      </c>
      <c r="C1" s="5"/>
      <c r="F1" s="4"/>
      <c r="G1" s="4"/>
      <c r="H1" s="4"/>
      <c r="I1" s="4"/>
      <c r="J1" s="4"/>
    </row>
    <row r="2" spans="2:10" s="4" customFormat="1" ht="16.5" customHeight="1" thickBot="1">
      <c r="B2" s="4" t="s">
        <v>262</v>
      </c>
      <c r="F2" s="319"/>
    </row>
    <row r="3" spans="2:10" s="40" customFormat="1" ht="15.75" customHeight="1">
      <c r="B3" s="373"/>
      <c r="C3" s="374"/>
      <c r="D3" s="374"/>
      <c r="E3" s="374"/>
      <c r="F3" s="375"/>
      <c r="G3" s="367" t="s">
        <v>256</v>
      </c>
      <c r="H3" s="368"/>
      <c r="I3" s="353" t="s">
        <v>257</v>
      </c>
      <c r="J3" s="354"/>
    </row>
    <row r="4" spans="2:10" s="40" customFormat="1" ht="15.75" customHeight="1">
      <c r="B4" s="376"/>
      <c r="C4" s="377"/>
      <c r="D4" s="377"/>
      <c r="E4" s="377"/>
      <c r="F4" s="378"/>
      <c r="G4" s="323" t="s">
        <v>248</v>
      </c>
      <c r="H4" s="323" t="s">
        <v>249</v>
      </c>
      <c r="I4" s="69" t="s">
        <v>258</v>
      </c>
      <c r="J4" s="219" t="s">
        <v>172</v>
      </c>
    </row>
    <row r="5" spans="2:10" s="40" customFormat="1" ht="15.75" customHeight="1">
      <c r="B5" s="79" t="s">
        <v>66</v>
      </c>
      <c r="C5" s="379" t="s">
        <v>142</v>
      </c>
      <c r="D5" s="380"/>
      <c r="E5" s="380"/>
      <c r="F5" s="381"/>
      <c r="G5" s="312">
        <v>2566795619.1837397</v>
      </c>
      <c r="H5" s="312">
        <v>4309646300.1757393</v>
      </c>
      <c r="I5" s="253">
        <f>'年齢階層別_普及率(数量)'!N5</f>
        <v>6876441919.3594799</v>
      </c>
      <c r="J5" s="250"/>
    </row>
    <row r="6" spans="2:10" s="40" customFormat="1" ht="15.75" customHeight="1">
      <c r="B6" s="80" t="s">
        <v>67</v>
      </c>
      <c r="C6" s="382" t="s">
        <v>143</v>
      </c>
      <c r="D6" s="383"/>
      <c r="E6" s="383"/>
      <c r="F6" s="384"/>
      <c r="G6" s="313">
        <v>2182779671.9980302</v>
      </c>
      <c r="H6" s="313">
        <v>3678977443.1471701</v>
      </c>
      <c r="I6" s="77">
        <f>'年齢階層別_普及率(数量)'!N6</f>
        <v>5861757115.1452007</v>
      </c>
      <c r="J6" s="255">
        <f>'年齢階層別_普及率(数量)'!O6</f>
        <v>1</v>
      </c>
    </row>
    <row r="7" spans="2:10" s="40" customFormat="1" ht="15.75" customHeight="1">
      <c r="B7" s="81" t="s">
        <v>68</v>
      </c>
      <c r="C7" s="370" t="s">
        <v>83</v>
      </c>
      <c r="D7" s="371"/>
      <c r="E7" s="371"/>
      <c r="F7" s="372"/>
      <c r="G7" s="313">
        <v>858006676.07590008</v>
      </c>
      <c r="H7" s="313">
        <v>1270899759.5140498</v>
      </c>
      <c r="I7" s="77">
        <f>'年齢階層別_普及率(数量)'!N7</f>
        <v>2128906435.5899498</v>
      </c>
      <c r="J7" s="255">
        <f>'年齢階層別_普及率(数量)'!O7</f>
        <v>0.36318571270881034</v>
      </c>
    </row>
    <row r="8" spans="2:10" s="40" customFormat="1" ht="15.75" customHeight="1">
      <c r="B8" s="82" t="s">
        <v>70</v>
      </c>
      <c r="C8" s="370" t="s">
        <v>84</v>
      </c>
      <c r="D8" s="371"/>
      <c r="E8" s="371"/>
      <c r="F8" s="372"/>
      <c r="G8" s="313">
        <v>1324772995.9221301</v>
      </c>
      <c r="H8" s="313">
        <v>2408077683.6331201</v>
      </c>
      <c r="I8" s="77">
        <f>'年齢階層別_普及率(数量)'!N8</f>
        <v>3732850679.5552502</v>
      </c>
      <c r="J8" s="255">
        <f>'年齢階層別_普及率(数量)'!O8</f>
        <v>0.6368142872911895</v>
      </c>
    </row>
    <row r="9" spans="2:10" s="40" customFormat="1" ht="15.75" customHeight="1">
      <c r="B9" s="83" t="s">
        <v>72</v>
      </c>
      <c r="C9" s="370" t="s">
        <v>85</v>
      </c>
      <c r="D9" s="371"/>
      <c r="E9" s="371"/>
      <c r="F9" s="372"/>
      <c r="G9" s="314">
        <v>258719120.24862999</v>
      </c>
      <c r="H9" s="314">
        <v>452896358.94947004</v>
      </c>
      <c r="I9" s="257">
        <f>'年齢階層別_普及率(数量)'!N9</f>
        <v>711615479.19809997</v>
      </c>
      <c r="J9" s="258">
        <f>'年齢階層別_普及率(数量)'!O9</f>
        <v>0.12139968702549571</v>
      </c>
    </row>
    <row r="10" spans="2:10" s="40" customFormat="1" ht="15.75" customHeight="1">
      <c r="B10" s="84" t="s">
        <v>74</v>
      </c>
      <c r="C10" s="385" t="s">
        <v>252</v>
      </c>
      <c r="D10" s="386"/>
      <c r="E10" s="386"/>
      <c r="F10" s="387"/>
      <c r="G10" s="315">
        <v>158672865.47499999</v>
      </c>
      <c r="H10" s="315">
        <v>270916896.23500001</v>
      </c>
      <c r="I10" s="260">
        <f>'年齢階層別_普及率(数量)'!N10</f>
        <v>429589761.70999998</v>
      </c>
      <c r="J10" s="261">
        <f>'年齢階層別_普及率(数量)'!O10</f>
        <v>7.3286858065144969E-2</v>
      </c>
    </row>
    <row r="11" spans="2:10" s="40" customFormat="1" ht="15.75" customHeight="1">
      <c r="B11" s="85" t="s">
        <v>75</v>
      </c>
      <c r="C11" s="388" t="s">
        <v>86</v>
      </c>
      <c r="D11" s="389"/>
      <c r="E11" s="389"/>
      <c r="F11" s="390"/>
      <c r="G11" s="316">
        <v>100046254.77363001</v>
      </c>
      <c r="H11" s="316">
        <v>181979462.71447</v>
      </c>
      <c r="I11" s="263">
        <f>'年齢階層別_普及率(数量)'!N11</f>
        <v>282025717.48809999</v>
      </c>
      <c r="J11" s="264">
        <f>'年齢階層別_普及率(数量)'!O11</f>
        <v>4.8112828960350733E-2</v>
      </c>
    </row>
    <row r="12" spans="2:10" s="40" customFormat="1" ht="15.75" customHeight="1">
      <c r="B12" s="80" t="s">
        <v>77</v>
      </c>
      <c r="C12" s="370" t="s">
        <v>87</v>
      </c>
      <c r="D12" s="371"/>
      <c r="E12" s="371"/>
      <c r="F12" s="372"/>
      <c r="G12" s="318">
        <v>1066053875.6734999</v>
      </c>
      <c r="H12" s="318">
        <v>1955181324.6836503</v>
      </c>
      <c r="I12" s="270">
        <f>'年齢階層別_普及率(数量)'!N12</f>
        <v>3021235200.3571496</v>
      </c>
      <c r="J12" s="266">
        <f>'年齢階層別_普及率(数量)'!O12</f>
        <v>0.51541460026569375</v>
      </c>
    </row>
    <row r="13" spans="2:10" s="40" customFormat="1" ht="15.75" customHeight="1" thickBot="1">
      <c r="B13" s="83" t="s">
        <v>80</v>
      </c>
      <c r="C13" s="370" t="s">
        <v>144</v>
      </c>
      <c r="D13" s="371"/>
      <c r="E13" s="371"/>
      <c r="F13" s="372"/>
      <c r="G13" s="317">
        <v>0.76832350331643628</v>
      </c>
      <c r="H13" s="322">
        <v>0.7372680248560064</v>
      </c>
      <c r="I13" s="268">
        <f>'年齢階層別_普及率(数量)'!N13</f>
        <v>0.74947720857446787</v>
      </c>
      <c r="J13" s="251"/>
    </row>
    <row r="14" spans="2:10" s="40" customFormat="1" ht="15.75" customHeight="1">
      <c r="B14" s="47"/>
      <c r="G14" s="46"/>
      <c r="H14" s="46"/>
      <c r="I14" s="46"/>
      <c r="J14" s="46"/>
    </row>
    <row r="18" spans="10:10" ht="15.75" customHeight="1">
      <c r="J18" s="4"/>
    </row>
  </sheetData>
  <mergeCells count="12">
    <mergeCell ref="C11:F11"/>
    <mergeCell ref="C12:F12"/>
    <mergeCell ref="C13:F13"/>
    <mergeCell ref="B3:F4"/>
    <mergeCell ref="G3:H3"/>
    <mergeCell ref="C9:F9"/>
    <mergeCell ref="C10:F10"/>
    <mergeCell ref="I3:J3"/>
    <mergeCell ref="C5:F5"/>
    <mergeCell ref="C6:F6"/>
    <mergeCell ref="C7:F7"/>
    <mergeCell ref="C8:F8"/>
  </mergeCells>
  <phoneticPr fontId="3"/>
  <pageMargins left="0.70866141732283472" right="0.70866141732283472" top="0.74803149606299213" bottom="0.74803149606299213" header="0.31496062992125984" footer="0.31496062992125984"/>
  <pageSetup paperSize="9" scale="72" orientation="portrait" r:id="rId1"/>
  <headerFooter>
    <oddHeader>&amp;R&amp;"ＭＳ 明朝,標準"&amp;12 2-14.①ジェネリック医薬品分析(医科･調剤)</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9"/>
  <sheetViews>
    <sheetView showGridLines="0" zoomScaleNormal="100" zoomScaleSheetLayoutView="100" workbookViewId="0"/>
  </sheetViews>
  <sheetFormatPr defaultColWidth="9" defaultRowHeight="13.5"/>
  <cols>
    <col min="1" max="1" width="4.625" style="20" customWidth="1"/>
    <col min="2" max="2" width="3.625" style="20" customWidth="1"/>
    <col min="3" max="3" width="13" style="20" customWidth="1"/>
    <col min="4" max="7" width="10.625" style="20" customWidth="1"/>
    <col min="8" max="8" width="9" style="20"/>
    <col min="9" max="12" width="11.375" style="20" customWidth="1"/>
    <col min="13" max="13" width="9" style="20"/>
    <col min="14" max="15" width="14.125" style="20" bestFit="1" customWidth="1"/>
    <col min="16" max="16384" width="9" style="20"/>
  </cols>
  <sheetData>
    <row r="1" spans="2:16" ht="16.5" customHeight="1">
      <c r="B1" s="18" t="s">
        <v>264</v>
      </c>
    </row>
    <row r="2" spans="2:16" ht="16.5" customHeight="1">
      <c r="B2" s="18" t="s">
        <v>265</v>
      </c>
    </row>
    <row r="3" spans="2:16" ht="16.5" customHeight="1">
      <c r="B3" s="395"/>
      <c r="C3" s="396" t="s">
        <v>89</v>
      </c>
      <c r="D3" s="393" t="s">
        <v>240</v>
      </c>
      <c r="E3" s="393"/>
      <c r="F3" s="394" t="s">
        <v>241</v>
      </c>
      <c r="G3" s="394"/>
    </row>
    <row r="4" spans="2:16" ht="16.5" customHeight="1">
      <c r="B4" s="395"/>
      <c r="C4" s="396"/>
      <c r="D4" s="399" t="s">
        <v>173</v>
      </c>
      <c r="E4" s="401" t="s">
        <v>174</v>
      </c>
      <c r="F4" s="399" t="s">
        <v>173</v>
      </c>
      <c r="G4" s="401" t="s">
        <v>174</v>
      </c>
      <c r="I4" s="88" t="s">
        <v>170</v>
      </c>
      <c r="J4" s="86"/>
    </row>
    <row r="5" spans="2:16" ht="33" customHeight="1">
      <c r="B5" s="395"/>
      <c r="C5" s="396"/>
      <c r="D5" s="400"/>
      <c r="E5" s="402"/>
      <c r="F5" s="400"/>
      <c r="G5" s="402"/>
      <c r="I5" s="391" t="s">
        <v>242</v>
      </c>
      <c r="J5" s="392"/>
      <c r="K5" s="391" t="s">
        <v>243</v>
      </c>
      <c r="L5" s="392"/>
      <c r="N5" s="217" t="s">
        <v>246</v>
      </c>
      <c r="O5" s="217" t="s">
        <v>247</v>
      </c>
      <c r="P5" s="89"/>
    </row>
    <row r="6" spans="2:16" ht="13.5" customHeight="1">
      <c r="B6" s="35">
        <v>1</v>
      </c>
      <c r="C6" s="102" t="s">
        <v>1</v>
      </c>
      <c r="D6" s="329">
        <v>0.45920334444033428</v>
      </c>
      <c r="E6" s="27">
        <v>0.73656307150692835</v>
      </c>
      <c r="F6" s="329">
        <v>0.45823562267651657</v>
      </c>
      <c r="G6" s="27">
        <v>0.73309900672369899</v>
      </c>
      <c r="H6" s="105"/>
      <c r="I6" s="87" t="str">
        <f>INDEX($C$6:$C$13,MATCH(J6,F$6:F$13,0))</f>
        <v>三島医療圏</v>
      </c>
      <c r="J6" s="203">
        <f>LARGE(F$6:F$13,ROW(A1))</f>
        <v>0.50859673048649479</v>
      </c>
      <c r="K6" s="87" t="str">
        <f>INDEX($C$6:$C$13,MATCH(L6,G$6:G$13,0))</f>
        <v>三島医療圏</v>
      </c>
      <c r="L6" s="203">
        <f>LARGE(G$6:G$13,ROW(A1))</f>
        <v>0.78598617513871483</v>
      </c>
      <c r="N6" s="204">
        <f>$F$14</f>
        <v>0.46885374272241548</v>
      </c>
      <c r="O6" s="204">
        <f>$G$14</f>
        <v>0.74947720857446787</v>
      </c>
      <c r="P6" s="205">
        <v>0</v>
      </c>
    </row>
    <row r="7" spans="2:16" ht="13.5" customHeight="1">
      <c r="B7" s="35">
        <v>2</v>
      </c>
      <c r="C7" s="102" t="s">
        <v>8</v>
      </c>
      <c r="D7" s="329">
        <v>0.50494489205364124</v>
      </c>
      <c r="E7" s="27">
        <v>0.79012123157705072</v>
      </c>
      <c r="F7" s="329">
        <v>0.50859673048649479</v>
      </c>
      <c r="G7" s="27">
        <v>0.78598617513871483</v>
      </c>
      <c r="H7" s="105"/>
      <c r="I7" s="87" t="str">
        <f t="shared" ref="I7:I13" si="0">INDEX($C$6:$C$13,MATCH(J7,F$6:F$13,0))</f>
        <v>北河内医療圏</v>
      </c>
      <c r="J7" s="203">
        <f>LARGE(F$6:F$13,ROW(A2))</f>
        <v>0.48054246530380851</v>
      </c>
      <c r="K7" s="87" t="str">
        <f t="shared" ref="K7:K13" si="1">INDEX($C$6:$C$13,MATCH(L7,G$6:G$13,0))</f>
        <v>北河内医療圏</v>
      </c>
      <c r="L7" s="203">
        <f>LARGE(G$6:G$13,ROW(A2))</f>
        <v>0.76493517029829383</v>
      </c>
      <c r="N7" s="204">
        <f t="shared" ref="N7:N13" si="2">$F$14</f>
        <v>0.46885374272241548</v>
      </c>
      <c r="O7" s="204">
        <f t="shared" ref="O7:O13" si="3">$G$14</f>
        <v>0.74947720857446787</v>
      </c>
      <c r="P7" s="205">
        <v>0</v>
      </c>
    </row>
    <row r="8" spans="2:16" ht="13.5" customHeight="1">
      <c r="B8" s="35">
        <v>3</v>
      </c>
      <c r="C8" s="103" t="s">
        <v>13</v>
      </c>
      <c r="D8" s="329">
        <v>0.47783990891773998</v>
      </c>
      <c r="E8" s="27">
        <v>0.7692126047213983</v>
      </c>
      <c r="F8" s="329">
        <v>0.48054246530380851</v>
      </c>
      <c r="G8" s="27">
        <v>0.76493517029829383</v>
      </c>
      <c r="H8" s="105"/>
      <c r="I8" s="87" t="str">
        <f t="shared" si="0"/>
        <v>大阪市医療圏</v>
      </c>
      <c r="J8" s="203">
        <f t="shared" ref="J8:J13" si="4">LARGE(F$6:F$13,ROW(A3))</f>
        <v>0.47223683984612536</v>
      </c>
      <c r="K8" s="87" t="str">
        <f t="shared" si="1"/>
        <v>堺市医療圏</v>
      </c>
      <c r="L8" s="203">
        <f t="shared" ref="L8:L13" si="5">LARGE(G$6:G$13,ROW(A3))</f>
        <v>0.75133896836331138</v>
      </c>
      <c r="N8" s="204">
        <f t="shared" si="2"/>
        <v>0.46885374272241548</v>
      </c>
      <c r="O8" s="204">
        <f t="shared" si="3"/>
        <v>0.74947720857446787</v>
      </c>
      <c r="P8" s="205">
        <v>0</v>
      </c>
    </row>
    <row r="9" spans="2:16" ht="13.5" customHeight="1">
      <c r="B9" s="35">
        <v>4</v>
      </c>
      <c r="C9" s="103" t="s">
        <v>21</v>
      </c>
      <c r="D9" s="329">
        <v>0.45383471534243136</v>
      </c>
      <c r="E9" s="27">
        <v>0.7366199476127806</v>
      </c>
      <c r="F9" s="329">
        <v>0.4516710840982332</v>
      </c>
      <c r="G9" s="27">
        <v>0.73226036025556374</v>
      </c>
      <c r="H9" s="105"/>
      <c r="I9" s="87" t="str">
        <f t="shared" si="0"/>
        <v>堺市医療圏</v>
      </c>
      <c r="J9" s="203">
        <f t="shared" si="4"/>
        <v>0.46954657241094788</v>
      </c>
      <c r="K9" s="87" t="str">
        <f t="shared" si="1"/>
        <v>大阪市医療圏</v>
      </c>
      <c r="L9" s="203">
        <f t="shared" si="5"/>
        <v>0.7507610400097422</v>
      </c>
      <c r="N9" s="204">
        <f t="shared" si="2"/>
        <v>0.46885374272241548</v>
      </c>
      <c r="O9" s="204">
        <f t="shared" si="3"/>
        <v>0.74947720857446787</v>
      </c>
      <c r="P9" s="205">
        <v>0</v>
      </c>
    </row>
    <row r="10" spans="2:16" ht="13.5" customHeight="1">
      <c r="B10" s="35">
        <v>5</v>
      </c>
      <c r="C10" s="103" t="s">
        <v>25</v>
      </c>
      <c r="D10" s="329">
        <v>0.45308774789099943</v>
      </c>
      <c r="E10" s="27">
        <v>0.7421187907489124</v>
      </c>
      <c r="F10" s="329">
        <v>0.45330177816878892</v>
      </c>
      <c r="G10" s="27">
        <v>0.73654615083391994</v>
      </c>
      <c r="H10" s="105"/>
      <c r="I10" s="87" t="str">
        <f t="shared" si="0"/>
        <v>豊能医療圏</v>
      </c>
      <c r="J10" s="203">
        <f t="shared" si="4"/>
        <v>0.45823562267651657</v>
      </c>
      <c r="K10" s="87" t="str">
        <f t="shared" si="1"/>
        <v>泉州医療圏</v>
      </c>
      <c r="L10" s="203">
        <f t="shared" si="5"/>
        <v>0.73856994919903829</v>
      </c>
      <c r="N10" s="204">
        <f t="shared" si="2"/>
        <v>0.46885374272241548</v>
      </c>
      <c r="O10" s="204">
        <f t="shared" si="3"/>
        <v>0.74947720857446787</v>
      </c>
      <c r="P10" s="205">
        <v>0</v>
      </c>
    </row>
    <row r="11" spans="2:16" ht="13.5" customHeight="1">
      <c r="B11" s="35">
        <v>6</v>
      </c>
      <c r="C11" s="103" t="s">
        <v>35</v>
      </c>
      <c r="D11" s="329">
        <v>0.46978410275650467</v>
      </c>
      <c r="E11" s="27">
        <v>0.75389669309972529</v>
      </c>
      <c r="F11" s="329">
        <v>0.46954657241094788</v>
      </c>
      <c r="G11" s="27">
        <v>0.75133896836331138</v>
      </c>
      <c r="H11" s="105"/>
      <c r="I11" s="87" t="str">
        <f t="shared" si="0"/>
        <v>南河内医療圏</v>
      </c>
      <c r="J11" s="203">
        <f t="shared" si="4"/>
        <v>0.45330177816878892</v>
      </c>
      <c r="K11" s="87" t="str">
        <f t="shared" si="1"/>
        <v>南河内医療圏</v>
      </c>
      <c r="L11" s="203">
        <f t="shared" si="5"/>
        <v>0.73654615083391994</v>
      </c>
      <c r="N11" s="204">
        <f t="shared" si="2"/>
        <v>0.46885374272241548</v>
      </c>
      <c r="O11" s="204">
        <f t="shared" si="3"/>
        <v>0.74947720857446787</v>
      </c>
      <c r="P11" s="205">
        <v>0</v>
      </c>
    </row>
    <row r="12" spans="2:16" ht="13.5" customHeight="1">
      <c r="B12" s="35">
        <v>7</v>
      </c>
      <c r="C12" s="103" t="s">
        <v>44</v>
      </c>
      <c r="D12" s="330">
        <v>0.44583409363267873</v>
      </c>
      <c r="E12" s="29">
        <v>0.74379015915996793</v>
      </c>
      <c r="F12" s="330">
        <v>0.45099078837964973</v>
      </c>
      <c r="G12" s="29">
        <v>0.73856994919903829</v>
      </c>
      <c r="H12" s="105"/>
      <c r="I12" s="87" t="str">
        <f t="shared" si="0"/>
        <v>中河内医療圏</v>
      </c>
      <c r="J12" s="203">
        <f t="shared" si="4"/>
        <v>0.4516710840982332</v>
      </c>
      <c r="K12" s="87" t="str">
        <f t="shared" si="1"/>
        <v>豊能医療圏</v>
      </c>
      <c r="L12" s="203">
        <f t="shared" si="5"/>
        <v>0.73309900672369899</v>
      </c>
      <c r="N12" s="204">
        <f t="shared" si="2"/>
        <v>0.46885374272241548</v>
      </c>
      <c r="O12" s="204">
        <f t="shared" si="3"/>
        <v>0.74947720857446787</v>
      </c>
      <c r="P12" s="205">
        <v>0</v>
      </c>
    </row>
    <row r="13" spans="2:16" ht="13.5" customHeight="1" thickBot="1">
      <c r="B13" s="35">
        <v>8</v>
      </c>
      <c r="C13" s="103" t="s">
        <v>57</v>
      </c>
      <c r="D13" s="331">
        <v>0.47232262607741016</v>
      </c>
      <c r="E13" s="332">
        <v>0.75550482214923675</v>
      </c>
      <c r="F13" s="331">
        <v>0.47223683984612536</v>
      </c>
      <c r="G13" s="332">
        <v>0.7507610400097422</v>
      </c>
      <c r="H13" s="105"/>
      <c r="I13" s="87" t="str">
        <f t="shared" si="0"/>
        <v>泉州医療圏</v>
      </c>
      <c r="J13" s="203">
        <f t="shared" si="4"/>
        <v>0.45099078837964973</v>
      </c>
      <c r="K13" s="87" t="str">
        <f t="shared" si="1"/>
        <v>中河内医療圏</v>
      </c>
      <c r="L13" s="203">
        <f t="shared" si="5"/>
        <v>0.73226036025556374</v>
      </c>
      <c r="N13" s="204">
        <f t="shared" si="2"/>
        <v>0.46885374272241548</v>
      </c>
      <c r="O13" s="204">
        <f t="shared" si="3"/>
        <v>0.74947720857446787</v>
      </c>
      <c r="P13" s="205">
        <v>9999</v>
      </c>
    </row>
    <row r="14" spans="2:16" ht="13.5" customHeight="1" thickTop="1">
      <c r="B14" s="397" t="s">
        <v>0</v>
      </c>
      <c r="C14" s="398"/>
      <c r="D14" s="61">
        <v>0.46802957460090161</v>
      </c>
      <c r="E14" s="62">
        <v>0.75384841097525834</v>
      </c>
      <c r="F14" s="61">
        <f>'年齢階層別_普及率(金額)'!$N$14</f>
        <v>0.46885374272241548</v>
      </c>
      <c r="G14" s="62">
        <f>'年齢階層別_普及率(数量)'!N13</f>
        <v>0.74947720857446787</v>
      </c>
      <c r="H14" s="105"/>
      <c r="N14" s="32"/>
      <c r="O14" s="32"/>
      <c r="P14" s="26"/>
    </row>
    <row r="15" spans="2:16">
      <c r="D15" s="105"/>
      <c r="E15" s="105"/>
      <c r="F15" s="105"/>
      <c r="G15" s="105"/>
      <c r="H15" s="105"/>
    </row>
    <row r="16" spans="2:16">
      <c r="D16" s="105"/>
      <c r="E16" s="105"/>
      <c r="F16" s="105"/>
      <c r="G16" s="105"/>
      <c r="H16" s="105"/>
    </row>
    <row r="17" spans="4:8">
      <c r="D17" s="105"/>
      <c r="E17" s="105"/>
      <c r="F17" s="105"/>
      <c r="G17" s="105"/>
      <c r="H17" s="105"/>
    </row>
    <row r="18" spans="4:8">
      <c r="D18" s="105"/>
      <c r="E18" s="105"/>
      <c r="F18" s="105"/>
      <c r="G18" s="105"/>
      <c r="H18" s="105"/>
    </row>
    <row r="19" spans="4:8">
      <c r="D19" s="105"/>
      <c r="E19" s="105"/>
      <c r="F19" s="105"/>
      <c r="G19" s="105"/>
      <c r="H19" s="105"/>
    </row>
  </sheetData>
  <mergeCells count="11">
    <mergeCell ref="B14:C14"/>
    <mergeCell ref="D4:D5"/>
    <mergeCell ref="E4:E5"/>
    <mergeCell ref="F4:F5"/>
    <mergeCell ref="G4:G5"/>
    <mergeCell ref="I5:J5"/>
    <mergeCell ref="K5:L5"/>
    <mergeCell ref="D3:E3"/>
    <mergeCell ref="F3:G3"/>
    <mergeCell ref="B3:B5"/>
    <mergeCell ref="C3:C5"/>
  </mergeCells>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ignoredErrors>
    <ignoredError sqref="J6:J13 L6:L13"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19" t="s">
        <v>266</v>
      </c>
    </row>
    <row r="2" spans="2:2" ht="16.5" customHeight="1">
      <c r="B2" s="19" t="s">
        <v>265</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0"/>
  <dimension ref="A1:P84"/>
  <sheetViews>
    <sheetView showGridLines="0" zoomScaleNormal="100" zoomScaleSheetLayoutView="100" workbookViewId="0"/>
  </sheetViews>
  <sheetFormatPr defaultColWidth="9" defaultRowHeight="13.5"/>
  <cols>
    <col min="1" max="1" width="4.625" style="60" customWidth="1"/>
    <col min="2" max="2" width="2.125" style="60" customWidth="1"/>
    <col min="3" max="3" width="8.375" style="60" customWidth="1"/>
    <col min="4" max="4" width="11.625" style="60" customWidth="1"/>
    <col min="5" max="5" width="5.5" style="60" bestFit="1" customWidth="1"/>
    <col min="6" max="6" width="11.625" style="60" customWidth="1"/>
    <col min="7" max="7" width="5.5" style="60" customWidth="1"/>
    <col min="8" max="16" width="8.875" style="60" customWidth="1"/>
    <col min="17" max="16384" width="9" style="20"/>
  </cols>
  <sheetData>
    <row r="1" spans="2:15" ht="16.5" customHeight="1">
      <c r="B1" s="60" t="s">
        <v>267</v>
      </c>
    </row>
    <row r="2" spans="2:15" ht="16.5" customHeight="1">
      <c r="B2" s="60" t="s">
        <v>268</v>
      </c>
    </row>
    <row r="4" spans="2:15" ht="13.5" customHeight="1">
      <c r="B4" s="107"/>
      <c r="C4" s="108"/>
      <c r="D4" s="108"/>
      <c r="E4" s="108"/>
      <c r="F4" s="108"/>
      <c r="G4" s="109"/>
    </row>
    <row r="5" spans="2:15" ht="13.5" customHeight="1">
      <c r="B5" s="110"/>
      <c r="C5" s="111"/>
      <c r="D5" s="112">
        <v>0.49900000000000005</v>
      </c>
      <c r="E5" s="113" t="s">
        <v>177</v>
      </c>
      <c r="F5" s="114">
        <v>0.50900000000000001</v>
      </c>
      <c r="G5" s="115" t="s">
        <v>178</v>
      </c>
    </row>
    <row r="6" spans="2:15">
      <c r="B6" s="110"/>
      <c r="D6" s="112"/>
      <c r="E6" s="113"/>
      <c r="F6" s="114"/>
      <c r="G6" s="115"/>
    </row>
    <row r="7" spans="2:15">
      <c r="B7" s="110"/>
      <c r="C7" s="116"/>
      <c r="D7" s="112">
        <v>0.48700000000000004</v>
      </c>
      <c r="E7" s="113" t="s">
        <v>177</v>
      </c>
      <c r="F7" s="114">
        <v>0.49900000000000005</v>
      </c>
      <c r="G7" s="115" t="s">
        <v>179</v>
      </c>
    </row>
    <row r="8" spans="2:15">
      <c r="B8" s="110"/>
      <c r="D8" s="112"/>
      <c r="E8" s="113"/>
      <c r="F8" s="114"/>
      <c r="G8" s="115"/>
    </row>
    <row r="9" spans="2:15">
      <c r="B9" s="110"/>
      <c r="C9" s="117"/>
      <c r="D9" s="112">
        <v>0.47500000000000003</v>
      </c>
      <c r="E9" s="113" t="s">
        <v>177</v>
      </c>
      <c r="F9" s="114">
        <v>0.48700000000000004</v>
      </c>
      <c r="G9" s="115" t="s">
        <v>179</v>
      </c>
    </row>
    <row r="10" spans="2:15">
      <c r="B10" s="110"/>
      <c r="D10" s="112"/>
      <c r="E10" s="113"/>
      <c r="F10" s="114"/>
      <c r="G10" s="115"/>
    </row>
    <row r="11" spans="2:15">
      <c r="B11" s="110"/>
      <c r="C11" s="118"/>
      <c r="D11" s="112">
        <v>0.46300000000000002</v>
      </c>
      <c r="E11" s="113" t="s">
        <v>177</v>
      </c>
      <c r="F11" s="114">
        <v>0.47500000000000003</v>
      </c>
      <c r="G11" s="115" t="s">
        <v>179</v>
      </c>
    </row>
    <row r="12" spans="2:15">
      <c r="B12" s="110"/>
      <c r="D12" s="112"/>
      <c r="E12" s="113"/>
      <c r="F12" s="114"/>
      <c r="G12" s="115"/>
    </row>
    <row r="13" spans="2:15">
      <c r="B13" s="110"/>
      <c r="C13" s="119"/>
      <c r="D13" s="112">
        <v>0.45100000000000001</v>
      </c>
      <c r="E13" s="113" t="s">
        <v>177</v>
      </c>
      <c r="F13" s="114">
        <v>0.46300000000000002</v>
      </c>
      <c r="G13" s="115" t="s">
        <v>179</v>
      </c>
    </row>
    <row r="14" spans="2:15">
      <c r="B14" s="120"/>
      <c r="C14" s="121"/>
      <c r="D14" s="121"/>
      <c r="E14" s="121"/>
      <c r="F14" s="121"/>
      <c r="G14" s="122"/>
    </row>
    <row r="16" spans="2:15">
      <c r="B16" s="107"/>
      <c r="C16" s="108"/>
      <c r="D16" s="108"/>
      <c r="E16" s="108"/>
      <c r="F16" s="108"/>
      <c r="G16" s="108"/>
      <c r="H16" s="108"/>
      <c r="I16" s="108"/>
      <c r="J16" s="108"/>
      <c r="K16" s="108"/>
      <c r="L16" s="108"/>
      <c r="M16" s="108"/>
      <c r="N16" s="108"/>
      <c r="O16" s="109"/>
    </row>
    <row r="17" spans="2:15">
      <c r="B17" s="110"/>
      <c r="O17" s="123"/>
    </row>
    <row r="18" spans="2:15">
      <c r="B18" s="110"/>
      <c r="O18" s="123"/>
    </row>
    <row r="19" spans="2:15">
      <c r="B19" s="110"/>
      <c r="O19" s="123"/>
    </row>
    <row r="20" spans="2:15">
      <c r="B20" s="110"/>
      <c r="O20" s="123"/>
    </row>
    <row r="21" spans="2:15">
      <c r="B21" s="110"/>
      <c r="O21" s="123"/>
    </row>
    <row r="22" spans="2:15">
      <c r="B22" s="110"/>
      <c r="O22" s="123"/>
    </row>
    <row r="23" spans="2:15">
      <c r="B23" s="110"/>
      <c r="O23" s="123"/>
    </row>
    <row r="24" spans="2:15">
      <c r="B24" s="110"/>
      <c r="O24" s="123"/>
    </row>
    <row r="25" spans="2:15">
      <c r="B25" s="110"/>
      <c r="O25" s="123"/>
    </row>
    <row r="26" spans="2:15">
      <c r="B26" s="110"/>
      <c r="O26" s="123"/>
    </row>
    <row r="27" spans="2:15">
      <c r="B27" s="110"/>
      <c r="O27" s="123"/>
    </row>
    <row r="28" spans="2:15">
      <c r="B28" s="110"/>
      <c r="O28" s="123"/>
    </row>
    <row r="29" spans="2:15">
      <c r="B29" s="110"/>
      <c r="O29" s="123"/>
    </row>
    <row r="30" spans="2:15">
      <c r="B30" s="110"/>
      <c r="O30" s="123"/>
    </row>
    <row r="31" spans="2:15">
      <c r="B31" s="110"/>
      <c r="O31" s="123"/>
    </row>
    <row r="32" spans="2:15">
      <c r="B32" s="110"/>
      <c r="O32" s="123"/>
    </row>
    <row r="33" spans="2:15">
      <c r="B33" s="110"/>
      <c r="O33" s="123"/>
    </row>
    <row r="34" spans="2:15">
      <c r="B34" s="110"/>
      <c r="O34" s="123"/>
    </row>
    <row r="35" spans="2:15">
      <c r="B35" s="110"/>
      <c r="O35" s="123"/>
    </row>
    <row r="36" spans="2:15">
      <c r="B36" s="110"/>
      <c r="O36" s="123"/>
    </row>
    <row r="37" spans="2:15">
      <c r="B37" s="110"/>
      <c r="O37" s="123"/>
    </row>
    <row r="38" spans="2:15">
      <c r="B38" s="110"/>
      <c r="O38" s="123"/>
    </row>
    <row r="39" spans="2:15">
      <c r="B39" s="110"/>
      <c r="O39" s="123"/>
    </row>
    <row r="40" spans="2:15">
      <c r="B40" s="110"/>
      <c r="O40" s="123"/>
    </row>
    <row r="41" spans="2:15">
      <c r="B41" s="110"/>
      <c r="O41" s="123"/>
    </row>
    <row r="42" spans="2:15">
      <c r="B42" s="110"/>
      <c r="O42" s="123"/>
    </row>
    <row r="43" spans="2:15">
      <c r="B43" s="110"/>
      <c r="O43" s="123"/>
    </row>
    <row r="44" spans="2:15">
      <c r="B44" s="110"/>
      <c r="O44" s="123"/>
    </row>
    <row r="45" spans="2:15">
      <c r="B45" s="110"/>
      <c r="O45" s="123"/>
    </row>
    <row r="46" spans="2:15">
      <c r="B46" s="110"/>
      <c r="O46" s="123"/>
    </row>
    <row r="47" spans="2:15">
      <c r="B47" s="110"/>
      <c r="O47" s="123"/>
    </row>
    <row r="48" spans="2:15">
      <c r="B48" s="110"/>
      <c r="O48" s="123"/>
    </row>
    <row r="49" spans="2:15">
      <c r="B49" s="110"/>
      <c r="O49" s="123"/>
    </row>
    <row r="50" spans="2:15">
      <c r="B50" s="110"/>
      <c r="O50" s="123"/>
    </row>
    <row r="51" spans="2:15">
      <c r="B51" s="110"/>
      <c r="O51" s="123"/>
    </row>
    <row r="52" spans="2:15">
      <c r="B52" s="110"/>
      <c r="O52" s="123"/>
    </row>
    <row r="53" spans="2:15">
      <c r="B53" s="110"/>
      <c r="O53" s="123"/>
    </row>
    <row r="54" spans="2:15">
      <c r="B54" s="110"/>
      <c r="O54" s="123"/>
    </row>
    <row r="55" spans="2:15">
      <c r="B55" s="110"/>
      <c r="O55" s="123"/>
    </row>
    <row r="56" spans="2:15">
      <c r="B56" s="110"/>
      <c r="O56" s="123"/>
    </row>
    <row r="57" spans="2:15">
      <c r="B57" s="110"/>
      <c r="O57" s="123"/>
    </row>
    <row r="58" spans="2:15">
      <c r="B58" s="110"/>
      <c r="O58" s="123"/>
    </row>
    <row r="59" spans="2:15">
      <c r="B59" s="110"/>
      <c r="O59" s="123"/>
    </row>
    <row r="60" spans="2:15">
      <c r="B60" s="110"/>
      <c r="O60" s="123"/>
    </row>
    <row r="61" spans="2:15">
      <c r="B61" s="110"/>
      <c r="O61" s="123"/>
    </row>
    <row r="62" spans="2:15">
      <c r="B62" s="110"/>
      <c r="O62" s="123"/>
    </row>
    <row r="63" spans="2:15">
      <c r="B63" s="110"/>
      <c r="O63" s="123"/>
    </row>
    <row r="64" spans="2:15">
      <c r="B64" s="110"/>
      <c r="O64" s="123"/>
    </row>
    <row r="65" spans="2:15">
      <c r="B65" s="110"/>
      <c r="O65" s="123"/>
    </row>
    <row r="66" spans="2:15">
      <c r="B66" s="110"/>
      <c r="O66" s="123"/>
    </row>
    <row r="67" spans="2:15">
      <c r="B67" s="110"/>
      <c r="O67" s="123"/>
    </row>
    <row r="68" spans="2:15">
      <c r="B68" s="110"/>
      <c r="O68" s="123"/>
    </row>
    <row r="69" spans="2:15">
      <c r="B69" s="110"/>
      <c r="O69" s="123"/>
    </row>
    <row r="70" spans="2:15">
      <c r="B70" s="110"/>
      <c r="O70" s="123"/>
    </row>
    <row r="71" spans="2:15">
      <c r="B71" s="110"/>
      <c r="O71" s="123"/>
    </row>
    <row r="72" spans="2:15">
      <c r="B72" s="110"/>
      <c r="O72" s="123"/>
    </row>
    <row r="73" spans="2:15">
      <c r="B73" s="110"/>
      <c r="O73" s="123"/>
    </row>
    <row r="74" spans="2:15">
      <c r="B74" s="110"/>
      <c r="O74" s="123"/>
    </row>
    <row r="75" spans="2:15">
      <c r="B75" s="110"/>
      <c r="O75" s="123"/>
    </row>
    <row r="76" spans="2:15">
      <c r="B76" s="110"/>
      <c r="O76" s="123"/>
    </row>
    <row r="77" spans="2:15">
      <c r="B77" s="110"/>
      <c r="O77" s="123"/>
    </row>
    <row r="78" spans="2:15">
      <c r="B78" s="110"/>
      <c r="O78" s="123"/>
    </row>
    <row r="79" spans="2:15">
      <c r="B79" s="110"/>
      <c r="O79" s="123"/>
    </row>
    <row r="80" spans="2:15">
      <c r="B80" s="110"/>
      <c r="O80" s="123"/>
    </row>
    <row r="81" spans="2:15">
      <c r="B81" s="110"/>
      <c r="O81" s="123"/>
    </row>
    <row r="82" spans="2:15">
      <c r="B82" s="110"/>
      <c r="O82" s="123"/>
    </row>
    <row r="83" spans="2:15">
      <c r="B83" s="110"/>
      <c r="O83" s="123"/>
    </row>
    <row r="84" spans="2:15">
      <c r="B84" s="120"/>
      <c r="C84" s="121"/>
      <c r="D84" s="121"/>
      <c r="E84" s="121"/>
      <c r="F84" s="121"/>
      <c r="G84" s="121"/>
      <c r="H84" s="121"/>
      <c r="I84" s="121"/>
      <c r="J84" s="121"/>
      <c r="K84" s="121"/>
      <c r="L84" s="121"/>
      <c r="M84" s="121"/>
      <c r="N84" s="121"/>
      <c r="O84" s="124"/>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2-14.①ジェネリック医薬品分析(医科･調剤)</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2"/>
  <sheetViews>
    <sheetView showGridLines="0" zoomScaleNormal="100" zoomScaleSheetLayoutView="100" workbookViewId="0"/>
  </sheetViews>
  <sheetFormatPr defaultColWidth="9" defaultRowHeight="13.5"/>
  <cols>
    <col min="1" max="1" width="4.625" style="19" customWidth="1"/>
    <col min="2" max="2" width="3.625" style="19" customWidth="1"/>
    <col min="3" max="3" width="9.625" style="19" customWidth="1"/>
    <col min="4" max="9" width="13.125" style="19" customWidth="1"/>
    <col min="10" max="12" width="20.625" style="19" customWidth="1"/>
    <col min="13" max="13" width="6.625" style="19" customWidth="1"/>
    <col min="14" max="16384" width="9" style="19"/>
  </cols>
  <sheetData>
    <row r="1" spans="2:2" ht="16.5" customHeight="1">
      <c r="B1" s="19" t="s">
        <v>269</v>
      </c>
    </row>
    <row r="2" spans="2:2" ht="16.5" customHeight="1">
      <c r="B2" s="19" t="s">
        <v>265</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2-14.①ジェネリック医薬品分析(医科･調剤)</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A1:P84"/>
  <sheetViews>
    <sheetView showGridLines="0" zoomScaleNormal="100" zoomScaleSheetLayoutView="100" workbookViewId="0"/>
  </sheetViews>
  <sheetFormatPr defaultColWidth="9" defaultRowHeight="13.5"/>
  <cols>
    <col min="1" max="1" width="4.625" style="60" customWidth="1"/>
    <col min="2" max="2" width="2.125" style="60" customWidth="1"/>
    <col min="3" max="3" width="8.375" style="60" customWidth="1"/>
    <col min="4" max="4" width="11.625" style="60" customWidth="1"/>
    <col min="5" max="5" width="5.5" style="60" bestFit="1" customWidth="1"/>
    <col min="6" max="6" width="11.625" style="60" customWidth="1"/>
    <col min="7" max="7" width="5.5" style="60" customWidth="1"/>
    <col min="8" max="16" width="8.875" style="60" customWidth="1"/>
    <col min="17" max="16384" width="9" style="20"/>
  </cols>
  <sheetData>
    <row r="1" spans="2:15" ht="16.5" customHeight="1">
      <c r="B1" s="60" t="s">
        <v>270</v>
      </c>
    </row>
    <row r="2" spans="2:15" ht="16.5" customHeight="1">
      <c r="B2" s="60" t="s">
        <v>268</v>
      </c>
    </row>
    <row r="4" spans="2:15" ht="13.5" customHeight="1">
      <c r="B4" s="107"/>
      <c r="C4" s="108"/>
      <c r="D4" s="108"/>
      <c r="E4" s="108"/>
      <c r="F4" s="108"/>
      <c r="G4" s="109"/>
    </row>
    <row r="5" spans="2:15" ht="13.5" customHeight="1">
      <c r="B5" s="110"/>
      <c r="C5" s="111"/>
      <c r="D5" s="112">
        <v>0.77600000000000002</v>
      </c>
      <c r="E5" s="113" t="s">
        <v>177</v>
      </c>
      <c r="F5" s="114">
        <v>0.78600000000000003</v>
      </c>
      <c r="G5" s="115" t="s">
        <v>178</v>
      </c>
    </row>
    <row r="6" spans="2:15">
      <c r="B6" s="110"/>
      <c r="D6" s="112"/>
      <c r="E6" s="113"/>
      <c r="F6" s="114"/>
      <c r="G6" s="115"/>
    </row>
    <row r="7" spans="2:15">
      <c r="B7" s="110"/>
      <c r="C7" s="116"/>
      <c r="D7" s="112">
        <v>0.76500000000000001</v>
      </c>
      <c r="E7" s="113" t="s">
        <v>177</v>
      </c>
      <c r="F7" s="114">
        <v>0.77600000000000002</v>
      </c>
      <c r="G7" s="115" t="s">
        <v>179</v>
      </c>
    </row>
    <row r="8" spans="2:15">
      <c r="B8" s="110"/>
      <c r="D8" s="112"/>
      <c r="E8" s="113"/>
      <c r="F8" s="114"/>
      <c r="G8" s="115"/>
    </row>
    <row r="9" spans="2:15">
      <c r="B9" s="110"/>
      <c r="C9" s="117"/>
      <c r="D9" s="112">
        <v>0.754</v>
      </c>
      <c r="E9" s="113" t="s">
        <v>177</v>
      </c>
      <c r="F9" s="114">
        <v>0.76500000000000001</v>
      </c>
      <c r="G9" s="115" t="s">
        <v>179</v>
      </c>
    </row>
    <row r="10" spans="2:15">
      <c r="B10" s="110"/>
      <c r="D10" s="112"/>
      <c r="E10" s="113"/>
      <c r="F10" s="114"/>
      <c r="G10" s="115"/>
    </row>
    <row r="11" spans="2:15">
      <c r="B11" s="110"/>
      <c r="C11" s="118"/>
      <c r="D11" s="112">
        <v>0.74299999999999999</v>
      </c>
      <c r="E11" s="113" t="s">
        <v>177</v>
      </c>
      <c r="F11" s="114">
        <v>0.754</v>
      </c>
      <c r="G11" s="115" t="s">
        <v>179</v>
      </c>
    </row>
    <row r="12" spans="2:15">
      <c r="B12" s="110"/>
      <c r="D12" s="112"/>
      <c r="E12" s="113"/>
      <c r="F12" s="114"/>
      <c r="G12" s="115"/>
    </row>
    <row r="13" spans="2:15">
      <c r="B13" s="110"/>
      <c r="C13" s="119"/>
      <c r="D13" s="112">
        <v>0.73199999999999998</v>
      </c>
      <c r="E13" s="113" t="s">
        <v>177</v>
      </c>
      <c r="F13" s="114">
        <v>0.74299999999999999</v>
      </c>
      <c r="G13" s="115" t="s">
        <v>179</v>
      </c>
    </row>
    <row r="14" spans="2:15">
      <c r="B14" s="120"/>
      <c r="C14" s="121"/>
      <c r="D14" s="121"/>
      <c r="E14" s="121"/>
      <c r="F14" s="121"/>
      <c r="G14" s="122"/>
    </row>
    <row r="16" spans="2:15">
      <c r="B16" s="107"/>
      <c r="C16" s="108"/>
      <c r="D16" s="108"/>
      <c r="E16" s="108"/>
      <c r="F16" s="108"/>
      <c r="G16" s="108"/>
      <c r="H16" s="108"/>
      <c r="I16" s="108"/>
      <c r="J16" s="108"/>
      <c r="K16" s="108"/>
      <c r="L16" s="108"/>
      <c r="M16" s="108"/>
      <c r="N16" s="108"/>
      <c r="O16" s="109"/>
    </row>
    <row r="17" spans="2:15">
      <c r="B17" s="110"/>
      <c r="O17" s="123"/>
    </row>
    <row r="18" spans="2:15">
      <c r="B18" s="110"/>
      <c r="O18" s="123"/>
    </row>
    <row r="19" spans="2:15">
      <c r="B19" s="110"/>
      <c r="O19" s="123"/>
    </row>
    <row r="20" spans="2:15">
      <c r="B20" s="110"/>
      <c r="O20" s="123"/>
    </row>
    <row r="21" spans="2:15">
      <c r="B21" s="110"/>
      <c r="O21" s="123"/>
    </row>
    <row r="22" spans="2:15">
      <c r="B22" s="110"/>
      <c r="O22" s="123"/>
    </row>
    <row r="23" spans="2:15">
      <c r="B23" s="110"/>
      <c r="O23" s="123"/>
    </row>
    <row r="24" spans="2:15">
      <c r="B24" s="110"/>
      <c r="O24" s="123"/>
    </row>
    <row r="25" spans="2:15">
      <c r="B25" s="110"/>
      <c r="O25" s="123"/>
    </row>
    <row r="26" spans="2:15">
      <c r="B26" s="110"/>
      <c r="O26" s="123"/>
    </row>
    <row r="27" spans="2:15">
      <c r="B27" s="110"/>
      <c r="O27" s="123"/>
    </row>
    <row r="28" spans="2:15">
      <c r="B28" s="110"/>
      <c r="O28" s="123"/>
    </row>
    <row r="29" spans="2:15">
      <c r="B29" s="110"/>
      <c r="O29" s="123"/>
    </row>
    <row r="30" spans="2:15">
      <c r="B30" s="110"/>
      <c r="O30" s="123"/>
    </row>
    <row r="31" spans="2:15">
      <c r="B31" s="110"/>
      <c r="O31" s="123"/>
    </row>
    <row r="32" spans="2:15">
      <c r="B32" s="110"/>
      <c r="O32" s="123"/>
    </row>
    <row r="33" spans="2:15">
      <c r="B33" s="110"/>
      <c r="O33" s="123"/>
    </row>
    <row r="34" spans="2:15">
      <c r="B34" s="110"/>
      <c r="O34" s="123"/>
    </row>
    <row r="35" spans="2:15">
      <c r="B35" s="110"/>
      <c r="O35" s="123"/>
    </row>
    <row r="36" spans="2:15">
      <c r="B36" s="110"/>
      <c r="O36" s="123"/>
    </row>
    <row r="37" spans="2:15">
      <c r="B37" s="110"/>
      <c r="O37" s="123"/>
    </row>
    <row r="38" spans="2:15">
      <c r="B38" s="110"/>
      <c r="O38" s="123"/>
    </row>
    <row r="39" spans="2:15">
      <c r="B39" s="110"/>
      <c r="O39" s="123"/>
    </row>
    <row r="40" spans="2:15">
      <c r="B40" s="110"/>
      <c r="O40" s="123"/>
    </row>
    <row r="41" spans="2:15">
      <c r="B41" s="110"/>
      <c r="O41" s="123"/>
    </row>
    <row r="42" spans="2:15">
      <c r="B42" s="110"/>
      <c r="O42" s="123"/>
    </row>
    <row r="43" spans="2:15">
      <c r="B43" s="110"/>
      <c r="O43" s="123"/>
    </row>
    <row r="44" spans="2:15">
      <c r="B44" s="110"/>
      <c r="O44" s="123"/>
    </row>
    <row r="45" spans="2:15">
      <c r="B45" s="110"/>
      <c r="O45" s="123"/>
    </row>
    <row r="46" spans="2:15">
      <c r="B46" s="110"/>
      <c r="O46" s="123"/>
    </row>
    <row r="47" spans="2:15">
      <c r="B47" s="110"/>
      <c r="O47" s="123"/>
    </row>
    <row r="48" spans="2:15">
      <c r="B48" s="110"/>
      <c r="O48" s="123"/>
    </row>
    <row r="49" spans="2:15">
      <c r="B49" s="110"/>
      <c r="O49" s="123"/>
    </row>
    <row r="50" spans="2:15">
      <c r="B50" s="110"/>
      <c r="O50" s="123"/>
    </row>
    <row r="51" spans="2:15">
      <c r="B51" s="110"/>
      <c r="O51" s="123"/>
    </row>
    <row r="52" spans="2:15">
      <c r="B52" s="110"/>
      <c r="O52" s="123"/>
    </row>
    <row r="53" spans="2:15">
      <c r="B53" s="110"/>
      <c r="O53" s="123"/>
    </row>
    <row r="54" spans="2:15">
      <c r="B54" s="110"/>
      <c r="O54" s="123"/>
    </row>
    <row r="55" spans="2:15">
      <c r="B55" s="110"/>
      <c r="O55" s="123"/>
    </row>
    <row r="56" spans="2:15">
      <c r="B56" s="110"/>
      <c r="O56" s="123"/>
    </row>
    <row r="57" spans="2:15">
      <c r="B57" s="110"/>
      <c r="O57" s="123"/>
    </row>
    <row r="58" spans="2:15">
      <c r="B58" s="110"/>
      <c r="O58" s="123"/>
    </row>
    <row r="59" spans="2:15">
      <c r="B59" s="110"/>
      <c r="O59" s="123"/>
    </row>
    <row r="60" spans="2:15">
      <c r="B60" s="110"/>
      <c r="O60" s="123"/>
    </row>
    <row r="61" spans="2:15">
      <c r="B61" s="110"/>
      <c r="O61" s="123"/>
    </row>
    <row r="62" spans="2:15">
      <c r="B62" s="110"/>
      <c r="O62" s="123"/>
    </row>
    <row r="63" spans="2:15">
      <c r="B63" s="110"/>
      <c r="O63" s="123"/>
    </row>
    <row r="64" spans="2:15">
      <c r="B64" s="110"/>
      <c r="O64" s="123"/>
    </row>
    <row r="65" spans="2:15">
      <c r="B65" s="110"/>
      <c r="O65" s="123"/>
    </row>
    <row r="66" spans="2:15">
      <c r="B66" s="110"/>
      <c r="O66" s="123"/>
    </row>
    <row r="67" spans="2:15">
      <c r="B67" s="110"/>
      <c r="O67" s="123"/>
    </row>
    <row r="68" spans="2:15">
      <c r="B68" s="110"/>
      <c r="O68" s="123"/>
    </row>
    <row r="69" spans="2:15">
      <c r="B69" s="110"/>
      <c r="O69" s="123"/>
    </row>
    <row r="70" spans="2:15">
      <c r="B70" s="110"/>
      <c r="O70" s="123"/>
    </row>
    <row r="71" spans="2:15">
      <c r="B71" s="110"/>
      <c r="O71" s="123"/>
    </row>
    <row r="72" spans="2:15">
      <c r="B72" s="110"/>
      <c r="O72" s="123"/>
    </row>
    <row r="73" spans="2:15">
      <c r="B73" s="110"/>
      <c r="O73" s="123"/>
    </row>
    <row r="74" spans="2:15">
      <c r="B74" s="110"/>
      <c r="O74" s="123"/>
    </row>
    <row r="75" spans="2:15">
      <c r="B75" s="110"/>
      <c r="O75" s="123"/>
    </row>
    <row r="76" spans="2:15">
      <c r="B76" s="110"/>
      <c r="O76" s="123"/>
    </row>
    <row r="77" spans="2:15">
      <c r="B77" s="110"/>
      <c r="O77" s="123"/>
    </row>
    <row r="78" spans="2:15">
      <c r="B78" s="110"/>
      <c r="O78" s="123"/>
    </row>
    <row r="79" spans="2:15">
      <c r="B79" s="110"/>
      <c r="O79" s="123"/>
    </row>
    <row r="80" spans="2:15">
      <c r="B80" s="110"/>
      <c r="O80" s="123"/>
    </row>
    <row r="81" spans="2:15">
      <c r="B81" s="110"/>
      <c r="O81" s="123"/>
    </row>
    <row r="82" spans="2:15">
      <c r="B82" s="110"/>
      <c r="O82" s="123"/>
    </row>
    <row r="83" spans="2:15">
      <c r="B83" s="110"/>
      <c r="O83" s="123"/>
    </row>
    <row r="84" spans="2:15">
      <c r="B84" s="120"/>
      <c r="C84" s="121"/>
      <c r="D84" s="121"/>
      <c r="E84" s="121"/>
      <c r="F84" s="121"/>
      <c r="G84" s="121"/>
      <c r="H84" s="121"/>
      <c r="I84" s="121"/>
      <c r="J84" s="121"/>
      <c r="K84" s="121"/>
      <c r="L84" s="121"/>
      <c r="M84" s="121"/>
      <c r="N84" s="121"/>
      <c r="O84" s="124"/>
    </row>
  </sheetData>
  <phoneticPr fontId="3"/>
  <pageMargins left="0.47244094488188981" right="0.23622047244094491" top="0.43307086614173229" bottom="0.31496062992125984" header="0.31496062992125984" footer="0.31496062992125984"/>
  <pageSetup paperSize="9" scale="75" orientation="portrait" r:id="rId1"/>
  <headerFooter>
    <oddHeader>&amp;R&amp;"ＭＳ 明朝,標準"&amp;12 2-14.①ジェネリック医薬品分析(医科･調剤)</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46</vt:i4>
      </vt:variant>
    </vt:vector>
  </HeadingPairs>
  <TitlesOfParts>
    <vt:vector size="82" baseType="lpstr">
      <vt:lpstr>年齢階層別_普及率(金額)</vt:lpstr>
      <vt:lpstr>男女別_普及率(金額)</vt:lpstr>
      <vt:lpstr>年齢階層別_普及率(数量)</vt:lpstr>
      <vt:lpstr>男女別_普及率(数量)</vt:lpstr>
      <vt:lpstr>地区別_普及率</vt:lpstr>
      <vt:lpstr>地区別_普及率(金額)グラフ</vt:lpstr>
      <vt:lpstr>地区別_普及率(金額)MAP</vt:lpstr>
      <vt:lpstr>地区別_普及率(数量)グラフ</vt:lpstr>
      <vt:lpstr>地区別_普及率(数量)MAP</vt:lpstr>
      <vt:lpstr>市区町村別_普及率</vt:lpstr>
      <vt:lpstr>市区町村別_普及率(金額)グラフ</vt:lpstr>
      <vt:lpstr>市区町村別_普及率(金額)MAP</vt:lpstr>
      <vt:lpstr>市区町村別_普及率(数量)グラフ</vt:lpstr>
      <vt:lpstr>市区町村別_普及率(数量)MAP</vt:lpstr>
      <vt:lpstr>年齢階層別_自己負担割合別普及率</vt:lpstr>
      <vt:lpstr>地区別_自己負担割合別普及率</vt:lpstr>
      <vt:lpstr>地区別_自己負担割合別普及率(金額)グラフ</vt:lpstr>
      <vt:lpstr>地区別_自己負担割合別普及率(数量)グラフ</vt:lpstr>
      <vt:lpstr>市区町村別_自己負担割合別普及率</vt:lpstr>
      <vt:lpstr>市区町村別_自己負担割合別普及率(金額)グラフ</vt:lpstr>
      <vt:lpstr>市区町村別_自己負担割合別普及率(数量)グラフ</vt:lpstr>
      <vt:lpstr>年齢階層別_所得区分別普及率</vt:lpstr>
      <vt:lpstr>地区別_所得区分別普及率</vt:lpstr>
      <vt:lpstr>地区別_所得区分別普及率(金額)グラフ</vt:lpstr>
      <vt:lpstr>地区別_所得区分別普及率(数量)グラフ</vt:lpstr>
      <vt:lpstr>市区町村別_所得区分別普及率</vt:lpstr>
      <vt:lpstr>市区町村別_所得区分別普及率(金額)グラフ</vt:lpstr>
      <vt:lpstr>市区町村別_所得区分別普及率(数量)グラフ</vt:lpstr>
      <vt:lpstr>ポテンシャル(金額)</vt:lpstr>
      <vt:lpstr>地区別_ポテンシャル(金額)</vt:lpstr>
      <vt:lpstr>市区町村別_ポテンシャル(金額)</vt:lpstr>
      <vt:lpstr>ポテンシャル(数量)</vt:lpstr>
      <vt:lpstr>地区別_ポテンシャル(数量)</vt:lpstr>
      <vt:lpstr>地区別_ポテンシャル(数量)グラフ</vt:lpstr>
      <vt:lpstr>市区町村別_ポテンシャル(数量)</vt:lpstr>
      <vt:lpstr>市区町村別_ポテンシャル(数量)グラフ</vt:lpstr>
      <vt:lpstr>'ポテンシャル(金額)'!Print_Area</vt:lpstr>
      <vt:lpstr>'ポテンシャル(数量)'!Print_Area</vt:lpstr>
      <vt:lpstr>'市区町村別_ポテンシャル(金額)'!Print_Area</vt:lpstr>
      <vt:lpstr>'市区町村別_ポテンシャル(数量)'!Print_Area</vt:lpstr>
      <vt:lpstr>'市区町村別_ポテンシャル(数量)グラフ'!Print_Area</vt:lpstr>
      <vt:lpstr>市区町村別_自己負担割合別普及率!Print_Area</vt:lpstr>
      <vt:lpstr>'市区町村別_自己負担割合別普及率(金額)グラフ'!Print_Area</vt:lpstr>
      <vt:lpstr>'市区町村別_自己負担割合別普及率(数量)グラフ'!Print_Area</vt:lpstr>
      <vt:lpstr>市区町村別_所得区分別普及率!Print_Area</vt:lpstr>
      <vt:lpstr>'市区町村別_所得区分別普及率(金額)グラフ'!Print_Area</vt:lpstr>
      <vt:lpstr>'市区町村別_所得区分別普及率(数量)グラフ'!Print_Area</vt:lpstr>
      <vt:lpstr>市区町村別_普及率!Print_Area</vt:lpstr>
      <vt:lpstr>'市区町村別_普及率(金額)MAP'!Print_Area</vt:lpstr>
      <vt:lpstr>'市区町村別_普及率(金額)グラフ'!Print_Area</vt:lpstr>
      <vt:lpstr>'市区町村別_普及率(数量)MAP'!Print_Area</vt:lpstr>
      <vt:lpstr>'市区町村別_普及率(数量)グラフ'!Print_Area</vt:lpstr>
      <vt:lpstr>'男女別_普及率(金額)'!Print_Area</vt:lpstr>
      <vt:lpstr>'男女別_普及率(数量)'!Print_Area</vt:lpstr>
      <vt:lpstr>'地区別_ポテンシャル(金額)'!Print_Area</vt:lpstr>
      <vt:lpstr>'地区別_ポテンシャル(数量)'!Print_Area</vt:lpstr>
      <vt:lpstr>'地区別_ポテンシャル(数量)グラフ'!Print_Area</vt:lpstr>
      <vt:lpstr>地区別_自己負担割合別普及率!Print_Area</vt:lpstr>
      <vt:lpstr>'地区別_自己負担割合別普及率(金額)グラフ'!Print_Area</vt:lpstr>
      <vt:lpstr>'地区別_自己負担割合別普及率(数量)グラフ'!Print_Area</vt:lpstr>
      <vt:lpstr>地区別_所得区分別普及率!Print_Area</vt:lpstr>
      <vt:lpstr>'地区別_所得区分別普及率(金額)グラフ'!Print_Area</vt:lpstr>
      <vt:lpstr>'地区別_所得区分別普及率(数量)グラフ'!Print_Area</vt:lpstr>
      <vt:lpstr>地区別_普及率!Print_Area</vt:lpstr>
      <vt:lpstr>'地区別_普及率(金額)MAP'!Print_Area</vt:lpstr>
      <vt:lpstr>'地区別_普及率(金額)グラフ'!Print_Area</vt:lpstr>
      <vt:lpstr>'地区別_普及率(数量)MAP'!Print_Area</vt:lpstr>
      <vt:lpstr>'地区別_普及率(数量)グラフ'!Print_Area</vt:lpstr>
      <vt:lpstr>年齢階層別_自己負担割合別普及率!Print_Area</vt:lpstr>
      <vt:lpstr>年齢階層別_所得区分別普及率!Print_Area</vt:lpstr>
      <vt:lpstr>'年齢階層別_普及率(金額)'!Print_Area</vt:lpstr>
      <vt:lpstr>'年齢階層別_普及率(数量)'!Print_Area</vt:lpstr>
      <vt:lpstr>'市区町村別_ポテンシャル(金額)'!Print_Titles</vt:lpstr>
      <vt:lpstr>'市区町村別_ポテンシャル(数量)'!Print_Titles</vt:lpstr>
      <vt:lpstr>市区町村別_自己負担割合別普及率!Print_Titles</vt:lpstr>
      <vt:lpstr>市区町村別_所得区分別普及率!Print_Titles</vt:lpstr>
      <vt:lpstr>市区町村別_普及率!Print_Titles</vt:lpstr>
      <vt:lpstr>'地区別_ポテンシャル(金額)'!Print_Titles</vt:lpstr>
      <vt:lpstr>'地区別_ポテンシャル(数量)'!Print_Titles</vt:lpstr>
      <vt:lpstr>地区別_自己負担割合別普及率!Print_Titles</vt:lpstr>
      <vt:lpstr>地区別_所得区分別普及率!Print_Titles</vt:lpstr>
      <vt:lpstr>地区別_普及率!Print_Titles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2022-09-05T09:02:48Z</dcterms:created>
  <dcterms:modified xsi:type="dcterms:W3CDTF">2022-10-26T09:19:14Z</dcterms:modified>
  <cp:category/>
  <cp:contentStatus/>
  <dc:language/>
  <cp:version/>
</cp:coreProperties>
</file>